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C:\Users\CHMIPAL\Desktop\IEEE\"/>
    </mc:Choice>
  </mc:AlternateContent>
  <xr:revisionPtr revIDLastSave="0" documentId="13_ncr:1_{8B657C70-DD66-412E-B3CC-77EC01894575}" xr6:coauthVersionLast="45" xr6:coauthVersionMax="45" xr10:uidLastSave="{00000000-0000-0000-0000-000000000000}"/>
  <workbookProtection workbookAlgorithmName="SHA-512" workbookHashValue="DkD4ADkUduSkTpOp/TN0Mq6TUvA1V6gykEY1xBct+tw2+hvYp9T16JkEpn1cOBKe7XkFp+IndSBz84F6XqmfwQ==" workbookSaltValue="WKiK9uBaSwYMbUHwVjwEFw==" workbookSpinCount="100000" lockStructure="1"/>
  <bookViews>
    <workbookView xWindow="-110" yWindow="-110" windowWidth="19420" windowHeight="10420" tabRatio="907" xr2:uid="{00000000-000D-0000-FFFF-FFFF00000000}"/>
  </bookViews>
  <sheets>
    <sheet name="TRV_parameters_calculator" sheetId="21" r:id="rId1"/>
    <sheet name="Read me" sheetId="35" r:id="rId2"/>
    <sheet name="Intermediate calculations" sheetId="23" state="hidden" r:id="rId3"/>
    <sheet name="CLASSES" sheetId="22" state="hidden" r:id="rId4"/>
    <sheet name="Intermediate calculations_LS" sheetId="26" state="hidden" r:id="rId5"/>
    <sheet name="Intermediate calculations_LS&gt;=" sheetId="24" state="hidden" r:id="rId6"/>
    <sheet name="CLASS1_OOP" sheetId="12" state="hidden" r:id="rId7"/>
    <sheet name="CLASS2_OOP" sheetId="14" state="hidden" r:id="rId8"/>
    <sheet name="CLASS3_OOP" sheetId="15" state="hidden" r:id="rId9"/>
    <sheet name="CLASS4_OOP" sheetId="16" state="hidden" r:id="rId10"/>
    <sheet name="CLASS5_OOP" sheetId="17" state="hidden" r:id="rId11"/>
    <sheet name="CLASS6_OOP" sheetId="18" state="hidden" r:id="rId12"/>
    <sheet name="CLASS7_OOP" sheetId="19" state="hidden" r:id="rId13"/>
    <sheet name="CLASS8_OOP" sheetId="20" state="hidden" r:id="rId14"/>
    <sheet name="CLASS7_LS&gt;=" sheetId="6" state="hidden" r:id="rId15"/>
    <sheet name="Intermediate calculations_LS&lt;" sheetId="25" state="hidden" r:id="rId16"/>
    <sheet name="CLASS1_LS&gt;=" sheetId="10" state="hidden" r:id="rId17"/>
    <sheet name="CLASS1_LS&lt;" sheetId="27" state="hidden" r:id="rId18"/>
    <sheet name="CLASS2_LS&gt;=" sheetId="8" state="hidden" r:id="rId19"/>
    <sheet name="CLASS2_LS&lt;" sheetId="28" state="hidden" r:id="rId20"/>
    <sheet name="CLASS3_LS&gt;=" sheetId="9" state="hidden" r:id="rId21"/>
    <sheet name="CLASS3_LS&lt;" sheetId="29" state="hidden" r:id="rId22"/>
    <sheet name="CLASS4_LS&gt;=" sheetId="2" state="hidden" r:id="rId23"/>
    <sheet name="CLASS4_LS&lt;" sheetId="30" state="hidden" r:id="rId24"/>
    <sheet name="CLASS5_LS&gt;=" sheetId="5" state="hidden" r:id="rId25"/>
    <sheet name="CLASS5_LS&lt;" sheetId="31" state="hidden" r:id="rId26"/>
    <sheet name="CLASS6_LS&gt;=" sheetId="7" state="hidden" r:id="rId27"/>
    <sheet name="CLASS6_LS&lt;" sheetId="32" state="hidden" r:id="rId28"/>
    <sheet name="CLASS7_LS&lt;" sheetId="33" state="hidden" r:id="rId29"/>
    <sheet name="CLASS8_LS&gt;=" sheetId="3" state="hidden" r:id="rId30"/>
    <sheet name="CLASS8_LS&lt;" sheetId="34" state="hidden" r:id="rId3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5" i="21" l="1"/>
  <c r="B6" i="25" l="1"/>
  <c r="B15" i="25" s="1"/>
  <c r="B5" i="25"/>
  <c r="B4" i="25"/>
  <c r="B3" i="25"/>
  <c r="B2" i="25"/>
  <c r="B1" i="25"/>
  <c r="B22" i="25" s="1"/>
  <c r="B6" i="26"/>
  <c r="B5" i="26"/>
  <c r="B4" i="26"/>
  <c r="B3" i="26"/>
  <c r="B2" i="26"/>
  <c r="B1" i="26"/>
  <c r="B6" i="24"/>
  <c r="B5" i="24"/>
  <c r="B4" i="24"/>
  <c r="B3" i="24"/>
  <c r="B2" i="24"/>
  <c r="B1" i="24"/>
  <c r="B23" i="24" s="1"/>
  <c r="C23" i="24" s="1"/>
  <c r="B6" i="23"/>
  <c r="B15" i="23" s="1"/>
  <c r="B5" i="23"/>
  <c r="B7" i="26" l="1"/>
  <c r="B16" i="25"/>
  <c r="B23" i="25"/>
  <c r="B18" i="25"/>
  <c r="B19" i="25" s="1"/>
  <c r="B14" i="25"/>
  <c r="B14" i="24"/>
  <c r="B16" i="24"/>
  <c r="B15" i="24"/>
  <c r="B22" i="24"/>
  <c r="C22" i="24" s="1"/>
  <c r="B18" i="24"/>
  <c r="H88" i="24" s="1"/>
  <c r="B16" i="23"/>
  <c r="B4" i="23"/>
  <c r="B3" i="23"/>
  <c r="B2" i="23"/>
  <c r="B1" i="23"/>
  <c r="B23" i="26" l="1"/>
  <c r="B22" i="26"/>
  <c r="I115" i="25"/>
  <c r="I114" i="25"/>
  <c r="I113" i="25"/>
  <c r="I112" i="25"/>
  <c r="I103" i="25"/>
  <c r="I102" i="25"/>
  <c r="I101" i="25"/>
  <c r="I100" i="25"/>
  <c r="I91" i="25"/>
  <c r="I89" i="25"/>
  <c r="I79" i="25"/>
  <c r="I77" i="25"/>
  <c r="I66" i="25"/>
  <c r="I64" i="25"/>
  <c r="I54" i="25"/>
  <c r="I53" i="25"/>
  <c r="I43" i="25"/>
  <c r="I41" i="25"/>
  <c r="H114" i="25"/>
  <c r="H112" i="25"/>
  <c r="H102" i="25"/>
  <c r="H100" i="25"/>
  <c r="H90" i="25"/>
  <c r="H88" i="25"/>
  <c r="H79" i="25"/>
  <c r="H66" i="25"/>
  <c r="H55" i="25"/>
  <c r="H42" i="25"/>
  <c r="G90" i="25"/>
  <c r="G77" i="25"/>
  <c r="G66" i="25"/>
  <c r="G53" i="25"/>
  <c r="G41" i="25"/>
  <c r="H113" i="25"/>
  <c r="H77" i="25"/>
  <c r="H76" i="25"/>
  <c r="H65" i="25"/>
  <c r="H64" i="25"/>
  <c r="H53" i="25"/>
  <c r="H52" i="25"/>
  <c r="H41" i="25"/>
  <c r="H40" i="25"/>
  <c r="G88" i="25"/>
  <c r="G79" i="25"/>
  <c r="G65" i="25"/>
  <c r="G55" i="25"/>
  <c r="G43" i="25"/>
  <c r="G115" i="25"/>
  <c r="G114" i="25"/>
  <c r="G113" i="25"/>
  <c r="G112" i="25"/>
  <c r="G103" i="25"/>
  <c r="G102" i="25"/>
  <c r="G101" i="25"/>
  <c r="G100" i="25"/>
  <c r="G91" i="25"/>
  <c r="G76" i="25"/>
  <c r="G67" i="25"/>
  <c r="G52" i="25"/>
  <c r="F115" i="25"/>
  <c r="F114" i="25"/>
  <c r="F113" i="25"/>
  <c r="F112" i="25"/>
  <c r="F103" i="25"/>
  <c r="F102" i="25"/>
  <c r="F101" i="25"/>
  <c r="F100" i="25"/>
  <c r="F91" i="25"/>
  <c r="F90" i="25"/>
  <c r="F89" i="25"/>
  <c r="F88" i="25"/>
  <c r="F79" i="25"/>
  <c r="F78" i="25"/>
  <c r="F77" i="25"/>
  <c r="F76" i="25"/>
  <c r="F67" i="25"/>
  <c r="F66" i="25"/>
  <c r="F65" i="25"/>
  <c r="F64" i="25"/>
  <c r="F55" i="25"/>
  <c r="F54" i="25"/>
  <c r="F53" i="25"/>
  <c r="F52" i="25"/>
  <c r="F43" i="25"/>
  <c r="F42" i="25"/>
  <c r="F41" i="25"/>
  <c r="F40" i="25"/>
  <c r="E102" i="25"/>
  <c r="E90" i="25"/>
  <c r="E88" i="25"/>
  <c r="E78" i="25"/>
  <c r="E76" i="25"/>
  <c r="E66" i="25"/>
  <c r="E65" i="25"/>
  <c r="E55" i="25"/>
  <c r="E52" i="25"/>
  <c r="E42" i="25"/>
  <c r="E41" i="25"/>
  <c r="D114" i="25"/>
  <c r="D103" i="25"/>
  <c r="D101" i="25"/>
  <c r="D91" i="25"/>
  <c r="D88" i="25"/>
  <c r="D78" i="25"/>
  <c r="D67" i="25"/>
  <c r="D64" i="25"/>
  <c r="D53" i="25"/>
  <c r="D42" i="25"/>
  <c r="C89" i="25"/>
  <c r="C77" i="25"/>
  <c r="C67" i="25"/>
  <c r="C54" i="25"/>
  <c r="C41" i="25"/>
  <c r="G42" i="25"/>
  <c r="E115" i="25"/>
  <c r="E114" i="25"/>
  <c r="E113" i="25"/>
  <c r="E112" i="25"/>
  <c r="E103" i="25"/>
  <c r="E101" i="25"/>
  <c r="E100" i="25"/>
  <c r="E91" i="25"/>
  <c r="E89" i="25"/>
  <c r="E79" i="25"/>
  <c r="E77" i="25"/>
  <c r="E67" i="25"/>
  <c r="E64" i="25"/>
  <c r="E54" i="25"/>
  <c r="E53" i="25"/>
  <c r="E43" i="25"/>
  <c r="E40" i="25"/>
  <c r="D113" i="25"/>
  <c r="D112" i="25"/>
  <c r="D102" i="25"/>
  <c r="D100" i="25"/>
  <c r="D90" i="25"/>
  <c r="D79" i="25"/>
  <c r="D76" i="25"/>
  <c r="D65" i="25"/>
  <c r="D55" i="25"/>
  <c r="D52" i="25"/>
  <c r="D41" i="25"/>
  <c r="C91" i="25"/>
  <c r="C78" i="25"/>
  <c r="C65" i="25"/>
  <c r="C53" i="25"/>
  <c r="C43" i="25"/>
  <c r="D115" i="25"/>
  <c r="D89" i="25"/>
  <c r="D77" i="25"/>
  <c r="D66" i="25"/>
  <c r="D54" i="25"/>
  <c r="D43" i="25"/>
  <c r="D40" i="25"/>
  <c r="C88" i="25"/>
  <c r="C76" i="25"/>
  <c r="C64" i="25"/>
  <c r="C55" i="25"/>
  <c r="C42" i="25"/>
  <c r="C115" i="25"/>
  <c r="C114" i="25"/>
  <c r="C113" i="25"/>
  <c r="C112" i="25"/>
  <c r="C103" i="25"/>
  <c r="C102" i="25"/>
  <c r="C101" i="25"/>
  <c r="C100" i="25"/>
  <c r="C90" i="25"/>
  <c r="C79" i="25"/>
  <c r="C66" i="25"/>
  <c r="C52" i="25"/>
  <c r="C40" i="25"/>
  <c r="B115" i="25"/>
  <c r="B114" i="25"/>
  <c r="B113" i="25"/>
  <c r="B112" i="25"/>
  <c r="B103" i="25"/>
  <c r="B102" i="25"/>
  <c r="B101" i="25"/>
  <c r="B100" i="25"/>
  <c r="B91" i="25"/>
  <c r="B90" i="25"/>
  <c r="B89" i="25"/>
  <c r="B88" i="25"/>
  <c r="B79" i="25"/>
  <c r="B78" i="25"/>
  <c r="B77" i="25"/>
  <c r="B76" i="25"/>
  <c r="B67" i="25"/>
  <c r="B66" i="25"/>
  <c r="B65" i="25"/>
  <c r="B64" i="25"/>
  <c r="B55" i="25"/>
  <c r="B54" i="25"/>
  <c r="B53" i="25"/>
  <c r="B52" i="25"/>
  <c r="B43" i="25"/>
  <c r="B42" i="25"/>
  <c r="B41" i="25"/>
  <c r="B40" i="25"/>
  <c r="I90" i="25"/>
  <c r="I88" i="25"/>
  <c r="I78" i="25"/>
  <c r="I76" i="25"/>
  <c r="I67" i="25"/>
  <c r="I65" i="25"/>
  <c r="I55" i="25"/>
  <c r="I52" i="25"/>
  <c r="I42" i="25"/>
  <c r="I40" i="25"/>
  <c r="H115" i="25"/>
  <c r="H103" i="25"/>
  <c r="H101" i="25"/>
  <c r="H91" i="25"/>
  <c r="H89" i="25"/>
  <c r="H78" i="25"/>
  <c r="H67" i="25"/>
  <c r="H54" i="25"/>
  <c r="H43" i="25"/>
  <c r="G89" i="25"/>
  <c r="G93" i="25" s="1"/>
  <c r="G78" i="25"/>
  <c r="G64" i="25"/>
  <c r="G54" i="25"/>
  <c r="G40" i="25"/>
  <c r="B20" i="25"/>
  <c r="I112" i="24"/>
  <c r="I88" i="24"/>
  <c r="I64" i="24"/>
  <c r="I40" i="24"/>
  <c r="H100" i="24"/>
  <c r="H76" i="24"/>
  <c r="H52" i="24"/>
  <c r="G112" i="24"/>
  <c r="G88" i="24"/>
  <c r="G64" i="24"/>
  <c r="G40" i="24"/>
  <c r="G42" i="24"/>
  <c r="I89" i="24"/>
  <c r="G113" i="24"/>
  <c r="I103" i="24"/>
  <c r="I79" i="24"/>
  <c r="I55" i="24"/>
  <c r="H115" i="24"/>
  <c r="H91" i="24"/>
  <c r="H67" i="24"/>
  <c r="H43" i="24"/>
  <c r="G103" i="24"/>
  <c r="G79" i="24"/>
  <c r="G55" i="24"/>
  <c r="G102" i="24"/>
  <c r="G54" i="24"/>
  <c r="H65" i="24"/>
  <c r="G101" i="24"/>
  <c r="I90" i="24"/>
  <c r="H54" i="24"/>
  <c r="I41" i="24"/>
  <c r="G89" i="24"/>
  <c r="I102" i="24"/>
  <c r="I78" i="24"/>
  <c r="I54" i="24"/>
  <c r="H114" i="24"/>
  <c r="H90" i="24"/>
  <c r="H66" i="24"/>
  <c r="H42" i="24"/>
  <c r="G78" i="24"/>
  <c r="G53" i="24"/>
  <c r="I114" i="24"/>
  <c r="H78" i="24"/>
  <c r="I113" i="24"/>
  <c r="H53" i="24"/>
  <c r="G41" i="24"/>
  <c r="E56" i="25"/>
  <c r="I101" i="24"/>
  <c r="I77" i="24"/>
  <c r="I53" i="24"/>
  <c r="H113" i="24"/>
  <c r="H89" i="24"/>
  <c r="H41" i="24"/>
  <c r="G77" i="24"/>
  <c r="I42" i="24"/>
  <c r="G66" i="24"/>
  <c r="H77" i="24"/>
  <c r="I100" i="24"/>
  <c r="I76" i="24"/>
  <c r="I52" i="24"/>
  <c r="H112" i="24"/>
  <c r="H64" i="24"/>
  <c r="H40" i="24"/>
  <c r="G100" i="24"/>
  <c r="G76" i="24"/>
  <c r="G52" i="24"/>
  <c r="I66" i="24"/>
  <c r="G114" i="24"/>
  <c r="H101" i="24"/>
  <c r="I115" i="24"/>
  <c r="I91" i="24"/>
  <c r="I67" i="24"/>
  <c r="I43" i="24"/>
  <c r="H103" i="24"/>
  <c r="H79" i="24"/>
  <c r="H55" i="24"/>
  <c r="G115" i="24"/>
  <c r="G91" i="24"/>
  <c r="G67" i="24"/>
  <c r="G43" i="24"/>
  <c r="H102" i="24"/>
  <c r="G90" i="24"/>
  <c r="I65" i="24"/>
  <c r="G65" i="24"/>
  <c r="I93" i="25"/>
  <c r="B14" i="26"/>
  <c r="F115" i="24"/>
  <c r="F91" i="24"/>
  <c r="F67" i="24"/>
  <c r="F43" i="24"/>
  <c r="E103" i="24"/>
  <c r="E79" i="24"/>
  <c r="D91" i="24"/>
  <c r="C79" i="24"/>
  <c r="E102" i="24"/>
  <c r="D90" i="24"/>
  <c r="C54" i="24"/>
  <c r="F113" i="24"/>
  <c r="F89" i="24"/>
  <c r="F65" i="24"/>
  <c r="F41" i="24"/>
  <c r="E101" i="24"/>
  <c r="E77" i="24"/>
  <c r="E53" i="24"/>
  <c r="D113" i="24"/>
  <c r="D89" i="24"/>
  <c r="D65" i="24"/>
  <c r="D41" i="24"/>
  <c r="C101" i="24"/>
  <c r="C77" i="24"/>
  <c r="C53" i="24"/>
  <c r="F112" i="24"/>
  <c r="F88" i="24"/>
  <c r="F64" i="24"/>
  <c r="F40" i="24"/>
  <c r="E100" i="24"/>
  <c r="E76" i="24"/>
  <c r="E52" i="24"/>
  <c r="D112" i="24"/>
  <c r="D88" i="24"/>
  <c r="D64" i="24"/>
  <c r="D40" i="24"/>
  <c r="C100" i="24"/>
  <c r="C76" i="24"/>
  <c r="C52" i="24"/>
  <c r="F114" i="24"/>
  <c r="E54" i="24"/>
  <c r="C102" i="24"/>
  <c r="F103" i="24"/>
  <c r="F79" i="24"/>
  <c r="F55" i="24"/>
  <c r="E115" i="24"/>
  <c r="E91" i="24"/>
  <c r="E67" i="24"/>
  <c r="E43" i="24"/>
  <c r="D103" i="24"/>
  <c r="D79" i="24"/>
  <c r="D55" i="24"/>
  <c r="C115" i="24"/>
  <c r="C91" i="24"/>
  <c r="C67" i="24"/>
  <c r="C43" i="24"/>
  <c r="F102" i="24"/>
  <c r="F54" i="24"/>
  <c r="E114" i="24"/>
  <c r="E90" i="24"/>
  <c r="E66" i="24"/>
  <c r="E42" i="24"/>
  <c r="D102" i="24"/>
  <c r="D78" i="24"/>
  <c r="C114" i="24"/>
  <c r="C90" i="24"/>
  <c r="C42" i="24"/>
  <c r="D115" i="24"/>
  <c r="C103" i="24"/>
  <c r="F66" i="24"/>
  <c r="D66" i="24"/>
  <c r="F78" i="24"/>
  <c r="D54" i="24"/>
  <c r="C66" i="24"/>
  <c r="C64" i="24"/>
  <c r="D43" i="24"/>
  <c r="F90" i="24"/>
  <c r="E78" i="24"/>
  <c r="D42" i="24"/>
  <c r="F101" i="24"/>
  <c r="F77" i="24"/>
  <c r="F53" i="24"/>
  <c r="E113" i="24"/>
  <c r="E89" i="24"/>
  <c r="E65" i="24"/>
  <c r="E41" i="24"/>
  <c r="D101" i="24"/>
  <c r="D77" i="24"/>
  <c r="D53" i="24"/>
  <c r="C113" i="24"/>
  <c r="C89" i="24"/>
  <c r="C65" i="24"/>
  <c r="C41" i="24"/>
  <c r="F100" i="24"/>
  <c r="F76" i="24"/>
  <c r="F52" i="24"/>
  <c r="E112" i="24"/>
  <c r="E88" i="24"/>
  <c r="E64" i="24"/>
  <c r="E40" i="24"/>
  <c r="D100" i="24"/>
  <c r="D76" i="24"/>
  <c r="D52" i="24"/>
  <c r="C112" i="24"/>
  <c r="C88" i="24"/>
  <c r="C40" i="24"/>
  <c r="E55" i="24"/>
  <c r="D67" i="24"/>
  <c r="C55" i="24"/>
  <c r="F42" i="24"/>
  <c r="D114" i="24"/>
  <c r="C78" i="24"/>
  <c r="B15" i="26"/>
  <c r="B16" i="26"/>
  <c r="B114" i="24"/>
  <c r="B90" i="24"/>
  <c r="B66" i="24"/>
  <c r="B42" i="24"/>
  <c r="B113" i="24"/>
  <c r="B89" i="24"/>
  <c r="B65" i="24"/>
  <c r="B41" i="24"/>
  <c r="B103" i="24"/>
  <c r="B79" i="24"/>
  <c r="B112" i="24"/>
  <c r="B88" i="24"/>
  <c r="B64" i="24"/>
  <c r="B40" i="24"/>
  <c r="B55" i="24"/>
  <c r="B102" i="24"/>
  <c r="B78" i="24"/>
  <c r="B54" i="24"/>
  <c r="B101" i="24"/>
  <c r="B77" i="24"/>
  <c r="B53" i="24"/>
  <c r="B115" i="24"/>
  <c r="B91" i="24"/>
  <c r="B67" i="24"/>
  <c r="B100" i="24"/>
  <c r="B76" i="24"/>
  <c r="B52" i="24"/>
  <c r="B43" i="24"/>
  <c r="B18" i="26"/>
  <c r="F113" i="26" s="1"/>
  <c r="B20" i="24"/>
  <c r="B19" i="24"/>
  <c r="B22" i="23"/>
  <c r="B23" i="23"/>
  <c r="B14" i="23"/>
  <c r="B18" i="23"/>
  <c r="G117" i="25" l="1"/>
  <c r="H56" i="25"/>
  <c r="G119" i="25"/>
  <c r="H92" i="25"/>
  <c r="I116" i="25"/>
  <c r="E104" i="25"/>
  <c r="H80" i="25"/>
  <c r="I104" i="25"/>
  <c r="G107" i="25"/>
  <c r="H68" i="25"/>
  <c r="G82" i="25"/>
  <c r="I68" i="25"/>
  <c r="D44" i="25"/>
  <c r="H44" i="25"/>
  <c r="C80" i="25"/>
  <c r="I119" i="25"/>
  <c r="C117" i="25"/>
  <c r="D80" i="25"/>
  <c r="E92" i="25"/>
  <c r="F81" i="25"/>
  <c r="B44" i="25"/>
  <c r="B116" i="25"/>
  <c r="D81" i="25"/>
  <c r="H104" i="25"/>
  <c r="C56" i="25"/>
  <c r="C45" i="25"/>
  <c r="F104" i="25"/>
  <c r="F69" i="25"/>
  <c r="B104" i="25"/>
  <c r="F116" i="25"/>
  <c r="H69" i="24"/>
  <c r="G45" i="25"/>
  <c r="D56" i="25"/>
  <c r="E45" i="25"/>
  <c r="E116" i="25"/>
  <c r="F80" i="25"/>
  <c r="D116" i="25"/>
  <c r="C82" i="25"/>
  <c r="D45" i="25"/>
  <c r="E71" i="25"/>
  <c r="D57" i="25"/>
  <c r="D60" i="25" s="1"/>
  <c r="D51" i="25" s="1"/>
  <c r="H70" i="25"/>
  <c r="C44" i="25"/>
  <c r="C57" i="25"/>
  <c r="F58" i="25"/>
  <c r="G59" i="25"/>
  <c r="C104" i="25"/>
  <c r="E68" i="25"/>
  <c r="D104" i="25"/>
  <c r="D94" i="25"/>
  <c r="B94" i="25"/>
  <c r="C69" i="25"/>
  <c r="F68" i="25"/>
  <c r="F92" i="25"/>
  <c r="F45" i="25"/>
  <c r="G83" i="25"/>
  <c r="B56" i="25"/>
  <c r="B80" i="25"/>
  <c r="I83" i="25"/>
  <c r="B58" i="25"/>
  <c r="B81" i="25"/>
  <c r="B105" i="25"/>
  <c r="C92" i="25"/>
  <c r="E46" i="25"/>
  <c r="E93" i="25"/>
  <c r="D58" i="25"/>
  <c r="E83" i="25"/>
  <c r="F56" i="25"/>
  <c r="H59" i="25"/>
  <c r="I44" i="25"/>
  <c r="I92" i="25"/>
  <c r="I96" i="25" s="1"/>
  <c r="I87" i="25" s="1"/>
  <c r="G106" i="25"/>
  <c r="F71" i="25"/>
  <c r="E44" i="25"/>
  <c r="D59" i="25"/>
  <c r="F95" i="25"/>
  <c r="I70" i="25"/>
  <c r="B82" i="25"/>
  <c r="C58" i="25"/>
  <c r="C70" i="25"/>
  <c r="F107" i="25"/>
  <c r="I107" i="25"/>
  <c r="H107" i="25"/>
  <c r="I80" i="25"/>
  <c r="E81" i="25"/>
  <c r="C47" i="25"/>
  <c r="G58" i="25"/>
  <c r="I47" i="25"/>
  <c r="G118" i="25"/>
  <c r="I69" i="25"/>
  <c r="B59" i="25"/>
  <c r="C106" i="25"/>
  <c r="E107" i="25"/>
  <c r="H47" i="25"/>
  <c r="B118" i="25"/>
  <c r="G57" i="25"/>
  <c r="B57" i="25"/>
  <c r="I81" i="25"/>
  <c r="E94" i="25"/>
  <c r="B68" i="25"/>
  <c r="D69" i="25"/>
  <c r="F105" i="25"/>
  <c r="G70" i="25"/>
  <c r="C118" i="25"/>
  <c r="C105" i="25"/>
  <c r="H105" i="25"/>
  <c r="G69" i="25"/>
  <c r="E95" i="25"/>
  <c r="B106" i="25"/>
  <c r="D106" i="25"/>
  <c r="G44" i="25"/>
  <c r="H45" i="25"/>
  <c r="F59" i="25"/>
  <c r="D92" i="25"/>
  <c r="D46" i="25"/>
  <c r="I71" i="25"/>
  <c r="D93" i="25"/>
  <c r="F93" i="25"/>
  <c r="G92" i="25"/>
  <c r="G96" i="25" s="1"/>
  <c r="G87" i="25" s="1"/>
  <c r="D71" i="25"/>
  <c r="E58" i="25"/>
  <c r="F44" i="25"/>
  <c r="C94" i="25"/>
  <c r="D95" i="25"/>
  <c r="H57" i="25"/>
  <c r="C83" i="25"/>
  <c r="E59" i="25"/>
  <c r="B70" i="25"/>
  <c r="H95" i="25"/>
  <c r="I94" i="25"/>
  <c r="D70" i="25"/>
  <c r="I95" i="25"/>
  <c r="G104" i="25"/>
  <c r="I46" i="25"/>
  <c r="D83" i="25"/>
  <c r="H94" i="25"/>
  <c r="G80" i="25"/>
  <c r="E118" i="25"/>
  <c r="F119" i="25"/>
  <c r="C116" i="25"/>
  <c r="C46" i="25"/>
  <c r="B69" i="25"/>
  <c r="D107" i="25"/>
  <c r="B46" i="25"/>
  <c r="H71" i="25"/>
  <c r="E82" i="25"/>
  <c r="G116" i="25"/>
  <c r="G68" i="25"/>
  <c r="B83" i="25"/>
  <c r="D82" i="25"/>
  <c r="B95" i="25"/>
  <c r="H81" i="25"/>
  <c r="E80" i="25"/>
  <c r="B119" i="25"/>
  <c r="F83" i="25"/>
  <c r="B92" i="25"/>
  <c r="H116" i="25"/>
  <c r="I68" i="24"/>
  <c r="I56" i="25"/>
  <c r="F94" i="25"/>
  <c r="G46" i="25"/>
  <c r="F46" i="25"/>
  <c r="E119" i="25"/>
  <c r="G56" i="25"/>
  <c r="D104" i="24"/>
  <c r="D68" i="25"/>
  <c r="E105" i="25"/>
  <c r="B93" i="25"/>
  <c r="C68" i="25"/>
  <c r="F57" i="25"/>
  <c r="E69" i="25"/>
  <c r="F82" i="25"/>
  <c r="E47" i="25"/>
  <c r="B107" i="25"/>
  <c r="H83" i="25"/>
  <c r="C71" i="25"/>
  <c r="I118" i="25"/>
  <c r="I117" i="25"/>
  <c r="H119" i="25"/>
  <c r="F70" i="25"/>
  <c r="C95" i="25"/>
  <c r="E57" i="25"/>
  <c r="E60" i="25" s="1"/>
  <c r="E51" i="25" s="1"/>
  <c r="H69" i="25"/>
  <c r="B45" i="25"/>
  <c r="G81" i="25"/>
  <c r="B47" i="25"/>
  <c r="H82" i="25"/>
  <c r="G105" i="25"/>
  <c r="H93" i="25"/>
  <c r="H46" i="25"/>
  <c r="C93" i="25"/>
  <c r="C59" i="25"/>
  <c r="D119" i="25"/>
  <c r="D47" i="25"/>
  <c r="F47" i="25"/>
  <c r="I58" i="25"/>
  <c r="I57" i="25"/>
  <c r="I59" i="25"/>
  <c r="E70" i="25"/>
  <c r="F106" i="25"/>
  <c r="C119" i="25"/>
  <c r="G94" i="25"/>
  <c r="I45" i="25"/>
  <c r="I82" i="25"/>
  <c r="E106" i="25"/>
  <c r="G47" i="25"/>
  <c r="H118" i="25"/>
  <c r="H117" i="25"/>
  <c r="D118" i="25"/>
  <c r="D117" i="25"/>
  <c r="C81" i="25"/>
  <c r="C107" i="25"/>
  <c r="D105" i="25"/>
  <c r="I106" i="25"/>
  <c r="I105" i="25"/>
  <c r="G71" i="25"/>
  <c r="B71" i="25"/>
  <c r="H58" i="25"/>
  <c r="H106" i="25"/>
  <c r="F117" i="25"/>
  <c r="F118" i="25"/>
  <c r="G95" i="25"/>
  <c r="B117" i="25"/>
  <c r="E117" i="25"/>
  <c r="B20" i="26"/>
  <c r="G44" i="24"/>
  <c r="C89" i="26"/>
  <c r="C116" i="24"/>
  <c r="G103" i="26"/>
  <c r="B19" i="26"/>
  <c r="F104" i="24"/>
  <c r="D89" i="26"/>
  <c r="B88" i="26"/>
  <c r="H40" i="26"/>
  <c r="B40" i="26"/>
  <c r="C91" i="26"/>
  <c r="G65" i="26"/>
  <c r="D65" i="26"/>
  <c r="G100" i="26"/>
  <c r="C65" i="26"/>
  <c r="F115" i="26"/>
  <c r="F117" i="26" s="1"/>
  <c r="C67" i="26"/>
  <c r="G41" i="26"/>
  <c r="E101" i="26"/>
  <c r="E78" i="26"/>
  <c r="D113" i="26"/>
  <c r="H112" i="26"/>
  <c r="D52" i="26"/>
  <c r="H43" i="26"/>
  <c r="D78" i="26"/>
  <c r="G113" i="26"/>
  <c r="C40" i="26"/>
  <c r="C100" i="26"/>
  <c r="B67" i="26"/>
  <c r="E76" i="26"/>
  <c r="I43" i="26"/>
  <c r="D76" i="26"/>
  <c r="H67" i="26"/>
  <c r="D102" i="26"/>
  <c r="H53" i="26"/>
  <c r="C77" i="26"/>
  <c r="D88" i="26"/>
  <c r="B65" i="26"/>
  <c r="E100" i="26"/>
  <c r="I67" i="26"/>
  <c r="E79" i="26"/>
  <c r="H115" i="26"/>
  <c r="E41" i="26"/>
  <c r="I40" i="26"/>
  <c r="B90" i="26"/>
  <c r="B52" i="26"/>
  <c r="B66" i="26"/>
  <c r="F88" i="26"/>
  <c r="B42" i="26"/>
  <c r="E103" i="26"/>
  <c r="I54" i="26"/>
  <c r="E89" i="26"/>
  <c r="I64" i="26"/>
  <c r="D40" i="26"/>
  <c r="B43" i="26"/>
  <c r="C54" i="26"/>
  <c r="F112" i="26"/>
  <c r="B103" i="26"/>
  <c r="F43" i="26"/>
  <c r="B112" i="26"/>
  <c r="E113" i="26"/>
  <c r="I88" i="26"/>
  <c r="D77" i="26"/>
  <c r="C101" i="26"/>
  <c r="E116" i="24"/>
  <c r="C78" i="26"/>
  <c r="G52" i="26"/>
  <c r="C41" i="26"/>
  <c r="F91" i="26"/>
  <c r="B41" i="26"/>
  <c r="F101" i="26"/>
  <c r="D114" i="26"/>
  <c r="D91" i="26"/>
  <c r="E80" i="24"/>
  <c r="C56" i="24"/>
  <c r="H116" i="24"/>
  <c r="I80" i="24"/>
  <c r="C103" i="26"/>
  <c r="F44" i="24"/>
  <c r="E56" i="24"/>
  <c r="F68" i="24"/>
  <c r="B55" i="26"/>
  <c r="E52" i="26"/>
  <c r="G76" i="26"/>
  <c r="I91" i="26"/>
  <c r="C113" i="26"/>
  <c r="F67" i="26"/>
  <c r="H91" i="26"/>
  <c r="C43" i="26"/>
  <c r="E65" i="26"/>
  <c r="G89" i="26"/>
  <c r="I112" i="26"/>
  <c r="C114" i="26"/>
  <c r="E64" i="26"/>
  <c r="D43" i="26"/>
  <c r="C64" i="26"/>
  <c r="E42" i="26"/>
  <c r="B100" i="26"/>
  <c r="F54" i="26"/>
  <c r="E67" i="26"/>
  <c r="B102" i="26"/>
  <c r="E115" i="26"/>
  <c r="C102" i="26"/>
  <c r="F40" i="26"/>
  <c r="H64" i="26"/>
  <c r="B89" i="26"/>
  <c r="D100" i="26"/>
  <c r="G55" i="26"/>
  <c r="I78" i="26"/>
  <c r="C115" i="26"/>
  <c r="F53" i="26"/>
  <c r="H77" i="26"/>
  <c r="C52" i="26"/>
  <c r="F90" i="26"/>
  <c r="E112" i="26"/>
  <c r="I115" i="26"/>
  <c r="F76" i="26"/>
  <c r="D41" i="26"/>
  <c r="F64" i="26"/>
  <c r="H88" i="26"/>
  <c r="B54" i="26"/>
  <c r="E55" i="26"/>
  <c r="G79" i="26"/>
  <c r="I102" i="26"/>
  <c r="D54" i="26"/>
  <c r="F77" i="26"/>
  <c r="H101" i="26"/>
  <c r="B101" i="26"/>
  <c r="C88" i="26"/>
  <c r="B76" i="26"/>
  <c r="F65" i="26"/>
  <c r="C66" i="26"/>
  <c r="B91" i="26"/>
  <c r="C90" i="26"/>
  <c r="D90" i="26"/>
  <c r="E54" i="26"/>
  <c r="F41" i="26"/>
  <c r="F100" i="26"/>
  <c r="G54" i="26"/>
  <c r="G91" i="26"/>
  <c r="H52" i="26"/>
  <c r="H89" i="26"/>
  <c r="I41" i="26"/>
  <c r="I77" i="26"/>
  <c r="I114" i="26"/>
  <c r="B78" i="26"/>
  <c r="C112" i="26"/>
  <c r="D101" i="26"/>
  <c r="E66" i="26"/>
  <c r="F42" i="26"/>
  <c r="F102" i="26"/>
  <c r="G64" i="26"/>
  <c r="G101" i="26"/>
  <c r="H54" i="26"/>
  <c r="H90" i="26"/>
  <c r="I42" i="26"/>
  <c r="I79" i="26"/>
  <c r="B77" i="26"/>
  <c r="D42" i="26"/>
  <c r="D103" i="26"/>
  <c r="E77" i="26"/>
  <c r="F52" i="26"/>
  <c r="F103" i="26"/>
  <c r="G66" i="26"/>
  <c r="G102" i="26"/>
  <c r="H55" i="26"/>
  <c r="H100" i="26"/>
  <c r="I52" i="26"/>
  <c r="I89" i="26"/>
  <c r="E53" i="26"/>
  <c r="H42" i="26"/>
  <c r="I113" i="26"/>
  <c r="B53" i="26"/>
  <c r="B64" i="26"/>
  <c r="D53" i="26"/>
  <c r="D112" i="26"/>
  <c r="E88" i="26"/>
  <c r="F55" i="26"/>
  <c r="F114" i="26"/>
  <c r="G67" i="26"/>
  <c r="G112" i="26"/>
  <c r="H65" i="26"/>
  <c r="H102" i="26"/>
  <c r="I53" i="26"/>
  <c r="I90" i="26"/>
  <c r="E114" i="26"/>
  <c r="C42" i="26"/>
  <c r="D64" i="26"/>
  <c r="D115" i="26"/>
  <c r="E90" i="26"/>
  <c r="F66" i="26"/>
  <c r="G40" i="26"/>
  <c r="G77" i="26"/>
  <c r="G114" i="26"/>
  <c r="H66" i="26"/>
  <c r="H103" i="26"/>
  <c r="I55" i="26"/>
  <c r="I100" i="26"/>
  <c r="F89" i="26"/>
  <c r="I76" i="26"/>
  <c r="C53" i="26"/>
  <c r="D66" i="26"/>
  <c r="E40" i="26"/>
  <c r="E91" i="26"/>
  <c r="F78" i="26"/>
  <c r="G42" i="26"/>
  <c r="G78" i="26"/>
  <c r="G115" i="26"/>
  <c r="H76" i="26"/>
  <c r="H113" i="26"/>
  <c r="I65" i="26"/>
  <c r="I101" i="26"/>
  <c r="D79" i="26"/>
  <c r="B115" i="26"/>
  <c r="B113" i="26"/>
  <c r="C76" i="26"/>
  <c r="D67" i="26"/>
  <c r="E43" i="26"/>
  <c r="E102" i="26"/>
  <c r="F79" i="26"/>
  <c r="G43" i="26"/>
  <c r="G88" i="26"/>
  <c r="H41" i="26"/>
  <c r="H78" i="26"/>
  <c r="H114" i="26"/>
  <c r="I66" i="26"/>
  <c r="I103" i="26"/>
  <c r="B114" i="26"/>
  <c r="C79" i="26"/>
  <c r="G53" i="26"/>
  <c r="G90" i="26"/>
  <c r="H79" i="26"/>
  <c r="C55" i="26"/>
  <c r="B79" i="26"/>
  <c r="D55" i="26"/>
  <c r="C80" i="24"/>
  <c r="I104" i="24"/>
  <c r="B81" i="24"/>
  <c r="E68" i="24"/>
  <c r="G80" i="24"/>
  <c r="C104" i="24"/>
  <c r="E104" i="24"/>
  <c r="B56" i="24"/>
  <c r="G116" i="24"/>
  <c r="E59" i="24"/>
  <c r="E45" i="24"/>
  <c r="H68" i="24"/>
  <c r="I56" i="24"/>
  <c r="D56" i="24"/>
  <c r="F105" i="24"/>
  <c r="F80" i="24"/>
  <c r="I59" i="24"/>
  <c r="H92" i="24"/>
  <c r="B92" i="24"/>
  <c r="B68" i="24"/>
  <c r="I58" i="24"/>
  <c r="E92" i="24"/>
  <c r="I92" i="24"/>
  <c r="H56" i="24"/>
  <c r="D80" i="24"/>
  <c r="B83" i="24"/>
  <c r="E44" i="24"/>
  <c r="E95" i="24"/>
  <c r="I95" i="24"/>
  <c r="E107" i="24"/>
  <c r="F56" i="24"/>
  <c r="H59" i="24"/>
  <c r="E83" i="24"/>
  <c r="C68" i="24"/>
  <c r="E71" i="24"/>
  <c r="B95" i="24"/>
  <c r="G107" i="24"/>
  <c r="D95" i="24"/>
  <c r="C119" i="24"/>
  <c r="F119" i="24"/>
  <c r="D71" i="24"/>
  <c r="D107" i="24"/>
  <c r="B119" i="24"/>
  <c r="C44" i="24"/>
  <c r="F95" i="24"/>
  <c r="B59" i="24"/>
  <c r="D119" i="24"/>
  <c r="D83" i="24"/>
  <c r="E70" i="24"/>
  <c r="B104" i="24"/>
  <c r="F71" i="24"/>
  <c r="G68" i="24"/>
  <c r="C47" i="24"/>
  <c r="I83" i="24"/>
  <c r="F83" i="24"/>
  <c r="G56" i="24"/>
  <c r="H107" i="24"/>
  <c r="F47" i="24"/>
  <c r="I47" i="24"/>
  <c r="B116" i="24"/>
  <c r="G95" i="24"/>
  <c r="C83" i="24"/>
  <c r="H119" i="24"/>
  <c r="F59" i="24"/>
  <c r="D47" i="24"/>
  <c r="G119" i="24"/>
  <c r="G83" i="24"/>
  <c r="C107" i="24"/>
  <c r="H95" i="24"/>
  <c r="E119" i="24"/>
  <c r="F70" i="24"/>
  <c r="F69" i="24"/>
  <c r="G58" i="24"/>
  <c r="G57" i="24"/>
  <c r="H44" i="24"/>
  <c r="G59" i="24"/>
  <c r="I116" i="24"/>
  <c r="F94" i="24"/>
  <c r="F93" i="24"/>
  <c r="H104" i="24"/>
  <c r="B71" i="24"/>
  <c r="G47" i="24"/>
  <c r="E94" i="24"/>
  <c r="D46" i="24"/>
  <c r="D45" i="24"/>
  <c r="I71" i="24"/>
  <c r="G45" i="24"/>
  <c r="G46" i="24"/>
  <c r="E69" i="24"/>
  <c r="H117" i="24"/>
  <c r="C117" i="24"/>
  <c r="C118" i="24"/>
  <c r="D106" i="24"/>
  <c r="D105" i="24"/>
  <c r="B117" i="24"/>
  <c r="C82" i="24"/>
  <c r="C81" i="24"/>
  <c r="H106" i="24"/>
  <c r="H105" i="24"/>
  <c r="F46" i="24"/>
  <c r="F45" i="24"/>
  <c r="B105" i="24"/>
  <c r="B106" i="24"/>
  <c r="G104" i="24"/>
  <c r="H118" i="24"/>
  <c r="E46" i="24"/>
  <c r="I44" i="24"/>
  <c r="G92" i="24"/>
  <c r="H93" i="24"/>
  <c r="G118" i="24"/>
  <c r="G117" i="24"/>
  <c r="B118" i="24"/>
  <c r="B70" i="24"/>
  <c r="B69" i="24"/>
  <c r="H82" i="24"/>
  <c r="H81" i="24"/>
  <c r="E106" i="24"/>
  <c r="E105" i="24"/>
  <c r="F92" i="24"/>
  <c r="F116" i="24"/>
  <c r="H71" i="24"/>
  <c r="C71" i="24"/>
  <c r="H94" i="24"/>
  <c r="D58" i="24"/>
  <c r="D57" i="24"/>
  <c r="B47" i="24"/>
  <c r="H83" i="24"/>
  <c r="B107" i="24"/>
  <c r="B58" i="24"/>
  <c r="B57" i="24"/>
  <c r="C58" i="24"/>
  <c r="C57" i="24"/>
  <c r="H58" i="24"/>
  <c r="H57" i="24"/>
  <c r="E82" i="24"/>
  <c r="E81" i="24"/>
  <c r="B44" i="24"/>
  <c r="D92" i="24"/>
  <c r="H70" i="24"/>
  <c r="C59" i="24"/>
  <c r="C70" i="24"/>
  <c r="C69" i="24"/>
  <c r="H47" i="24"/>
  <c r="E47" i="24"/>
  <c r="I82" i="24"/>
  <c r="I81" i="24"/>
  <c r="H45" i="24"/>
  <c r="H80" i="24"/>
  <c r="C46" i="24"/>
  <c r="C45" i="24"/>
  <c r="G69" i="24"/>
  <c r="G70" i="24"/>
  <c r="G94" i="24"/>
  <c r="G93" i="24"/>
  <c r="E58" i="24"/>
  <c r="E57" i="24"/>
  <c r="C93" i="24"/>
  <c r="C94" i="24"/>
  <c r="F57" i="24"/>
  <c r="G82" i="24"/>
  <c r="G81" i="24"/>
  <c r="D116" i="24"/>
  <c r="H46" i="24"/>
  <c r="F106" i="24"/>
  <c r="I119" i="24"/>
  <c r="I45" i="24"/>
  <c r="I46" i="24"/>
  <c r="I118" i="24"/>
  <c r="I117" i="24"/>
  <c r="G106" i="24"/>
  <c r="G105" i="24"/>
  <c r="D118" i="24"/>
  <c r="D117" i="24"/>
  <c r="F58" i="24"/>
  <c r="B80" i="24"/>
  <c r="C105" i="24"/>
  <c r="C106" i="24"/>
  <c r="D68" i="24"/>
  <c r="C92" i="24"/>
  <c r="B82" i="24"/>
  <c r="F81" i="24"/>
  <c r="E117" i="24"/>
  <c r="I69" i="24"/>
  <c r="I70" i="24"/>
  <c r="D82" i="24"/>
  <c r="D81" i="24"/>
  <c r="B94" i="24"/>
  <c r="B93" i="24"/>
  <c r="B46" i="24"/>
  <c r="B45" i="24"/>
  <c r="I94" i="24"/>
  <c r="I93" i="24"/>
  <c r="I57" i="24"/>
  <c r="G71" i="24"/>
  <c r="F118" i="24"/>
  <c r="F117" i="24"/>
  <c r="C95" i="24"/>
  <c r="D70" i="24"/>
  <c r="D69" i="24"/>
  <c r="I106" i="24"/>
  <c r="I105" i="24"/>
  <c r="E93" i="24"/>
  <c r="I107" i="24"/>
  <c r="D94" i="24"/>
  <c r="D93" i="24"/>
  <c r="F107" i="24"/>
  <c r="D44" i="24"/>
  <c r="D59" i="24"/>
  <c r="F82" i="24"/>
  <c r="E118" i="24"/>
  <c r="B115" i="23"/>
  <c r="B113" i="23"/>
  <c r="B103" i="23"/>
  <c r="B101" i="23"/>
  <c r="B91" i="23"/>
  <c r="B89" i="23"/>
  <c r="B79" i="23"/>
  <c r="B77" i="23"/>
  <c r="B67" i="23"/>
  <c r="B65" i="23"/>
  <c r="B55" i="23"/>
  <c r="B43" i="23"/>
  <c r="B102" i="23"/>
  <c r="B66" i="23"/>
  <c r="I67" i="23"/>
  <c r="I41" i="23"/>
  <c r="I78" i="23"/>
  <c r="B19" i="23"/>
  <c r="H53" i="23"/>
  <c r="H90" i="23"/>
  <c r="F66" i="23"/>
  <c r="E66" i="23"/>
  <c r="I115" i="23"/>
  <c r="I113" i="23"/>
  <c r="I103" i="23"/>
  <c r="I101" i="23"/>
  <c r="I91" i="23"/>
  <c r="I89" i="23"/>
  <c r="I79" i="23"/>
  <c r="I55" i="23"/>
  <c r="I114" i="23"/>
  <c r="I66" i="23"/>
  <c r="H102" i="23"/>
  <c r="H42" i="23"/>
  <c r="F42" i="23"/>
  <c r="H115" i="23"/>
  <c r="H113" i="23"/>
  <c r="H103" i="23"/>
  <c r="H101" i="23"/>
  <c r="H91" i="23"/>
  <c r="H89" i="23"/>
  <c r="H79" i="23"/>
  <c r="H77" i="23"/>
  <c r="H67" i="23"/>
  <c r="H65" i="23"/>
  <c r="H55" i="23"/>
  <c r="H114" i="23"/>
  <c r="H54" i="23"/>
  <c r="F54" i="23"/>
  <c r="G115" i="23"/>
  <c r="G113" i="23"/>
  <c r="G103" i="23"/>
  <c r="G101" i="23"/>
  <c r="G91" i="23"/>
  <c r="G89" i="23"/>
  <c r="G79" i="23"/>
  <c r="G77" i="23"/>
  <c r="G67" i="23"/>
  <c r="G65" i="23"/>
  <c r="G55" i="23"/>
  <c r="G53" i="23"/>
  <c r="G43" i="23"/>
  <c r="G41" i="23"/>
  <c r="G114" i="23"/>
  <c r="G102" i="23"/>
  <c r="G90" i="23"/>
  <c r="G78" i="23"/>
  <c r="G66" i="23"/>
  <c r="G54" i="23"/>
  <c r="G42" i="23"/>
  <c r="F43" i="23"/>
  <c r="F102" i="23"/>
  <c r="E42" i="23"/>
  <c r="F115" i="23"/>
  <c r="F113" i="23"/>
  <c r="F103" i="23"/>
  <c r="F101" i="23"/>
  <c r="F91" i="23"/>
  <c r="F89" i="23"/>
  <c r="F79" i="23"/>
  <c r="F77" i="23"/>
  <c r="F67" i="23"/>
  <c r="F65" i="23"/>
  <c r="F55" i="23"/>
  <c r="F53" i="23"/>
  <c r="F41" i="23"/>
  <c r="F114" i="23"/>
  <c r="E54" i="23"/>
  <c r="E115" i="23"/>
  <c r="E113" i="23"/>
  <c r="E103" i="23"/>
  <c r="E101" i="23"/>
  <c r="E91" i="23"/>
  <c r="E89" i="23"/>
  <c r="E79" i="23"/>
  <c r="E77" i="23"/>
  <c r="E67" i="23"/>
  <c r="E65" i="23"/>
  <c r="E55" i="23"/>
  <c r="E53" i="23"/>
  <c r="E43" i="23"/>
  <c r="E41" i="23"/>
  <c r="E114" i="23"/>
  <c r="E102" i="23"/>
  <c r="E90" i="23"/>
  <c r="D115" i="23"/>
  <c r="D113" i="23"/>
  <c r="D103" i="23"/>
  <c r="D101" i="23"/>
  <c r="D91" i="23"/>
  <c r="D89" i="23"/>
  <c r="D79" i="23"/>
  <c r="D77" i="23"/>
  <c r="D67" i="23"/>
  <c r="D65" i="23"/>
  <c r="D55" i="23"/>
  <c r="D53" i="23"/>
  <c r="D43" i="23"/>
  <c r="D41" i="23"/>
  <c r="D114" i="23"/>
  <c r="D102" i="23"/>
  <c r="D90" i="23"/>
  <c r="D78" i="23"/>
  <c r="D66" i="23"/>
  <c r="D54" i="23"/>
  <c r="D42" i="23"/>
  <c r="B41" i="23"/>
  <c r="B90" i="23"/>
  <c r="B54" i="23"/>
  <c r="I77" i="23"/>
  <c r="I53" i="23"/>
  <c r="I102" i="23"/>
  <c r="I54" i="23"/>
  <c r="H41" i="23"/>
  <c r="H78" i="23"/>
  <c r="F90" i="23"/>
  <c r="C115" i="23"/>
  <c r="C113" i="23"/>
  <c r="C103" i="23"/>
  <c r="C101" i="23"/>
  <c r="C91" i="23"/>
  <c r="C89" i="23"/>
  <c r="C79" i="23"/>
  <c r="C77" i="23"/>
  <c r="C67" i="23"/>
  <c r="C65" i="23"/>
  <c r="C55" i="23"/>
  <c r="C53" i="23"/>
  <c r="C43" i="23"/>
  <c r="C41" i="23"/>
  <c r="C114" i="23"/>
  <c r="C102" i="23"/>
  <c r="C90" i="23"/>
  <c r="C78" i="23"/>
  <c r="C66" i="23"/>
  <c r="C54" i="23"/>
  <c r="C42" i="23"/>
  <c r="B53" i="23"/>
  <c r="B114" i="23"/>
  <c r="B78" i="23"/>
  <c r="B42" i="23"/>
  <c r="I65" i="23"/>
  <c r="I43" i="23"/>
  <c r="I90" i="23"/>
  <c r="I42" i="23"/>
  <c r="H43" i="23"/>
  <c r="H66" i="23"/>
  <c r="F78" i="23"/>
  <c r="E78" i="23"/>
  <c r="B20" i="23"/>
  <c r="I112" i="23"/>
  <c r="D52" i="23"/>
  <c r="I64" i="23"/>
  <c r="H76" i="23"/>
  <c r="D64" i="23"/>
  <c r="E64" i="23"/>
  <c r="B40" i="23"/>
  <c r="F52" i="23"/>
  <c r="I100" i="23"/>
  <c r="E52" i="23"/>
  <c r="G76" i="23"/>
  <c r="F88" i="23"/>
  <c r="F40" i="23"/>
  <c r="C88" i="23"/>
  <c r="C40" i="23"/>
  <c r="E40" i="23"/>
  <c r="E100" i="23"/>
  <c r="C52" i="23"/>
  <c r="H112" i="23"/>
  <c r="B76" i="23"/>
  <c r="H100" i="23"/>
  <c r="D76" i="23"/>
  <c r="B112" i="23"/>
  <c r="B64" i="23"/>
  <c r="D88" i="23"/>
  <c r="D100" i="23"/>
  <c r="G40" i="23"/>
  <c r="C100" i="23"/>
  <c r="H64" i="23"/>
  <c r="I88" i="23"/>
  <c r="H52" i="23"/>
  <c r="G112" i="23"/>
  <c r="G64" i="23"/>
  <c r="D40" i="23"/>
  <c r="F76" i="23"/>
  <c r="C76" i="23"/>
  <c r="E112" i="23"/>
  <c r="E116" i="23" s="1"/>
  <c r="F100" i="23"/>
  <c r="I76" i="23"/>
  <c r="E76" i="23"/>
  <c r="H88" i="23"/>
  <c r="H40" i="23"/>
  <c r="E88" i="23"/>
  <c r="B100" i="23"/>
  <c r="B52" i="23"/>
  <c r="B88" i="23"/>
  <c r="B92" i="23" s="1"/>
  <c r="G88" i="23"/>
  <c r="I52" i="23"/>
  <c r="D112" i="23"/>
  <c r="I40" i="23"/>
  <c r="G100" i="23"/>
  <c r="G52" i="23"/>
  <c r="F112" i="23"/>
  <c r="F116" i="23" s="1"/>
  <c r="F64" i="23"/>
  <c r="C112" i="23"/>
  <c r="C64" i="23"/>
  <c r="G120" i="25" l="1"/>
  <c r="G111" i="25" s="1"/>
  <c r="H60" i="25"/>
  <c r="H51" i="25" s="1"/>
  <c r="I120" i="25"/>
  <c r="I111" i="25" s="1"/>
  <c r="H96" i="25"/>
  <c r="H87" i="25" s="1"/>
  <c r="E48" i="25"/>
  <c r="E39" i="25" s="1"/>
  <c r="D108" i="24"/>
  <c r="D99" i="24" s="1"/>
  <c r="E108" i="25"/>
  <c r="E99" i="25" s="1"/>
  <c r="F84" i="25"/>
  <c r="F75" i="25" s="1"/>
  <c r="H84" i="25"/>
  <c r="H75" i="25" s="1"/>
  <c r="I108" i="25"/>
  <c r="I99" i="25" s="1"/>
  <c r="H108" i="25"/>
  <c r="H99" i="25" s="1"/>
  <c r="C84" i="25"/>
  <c r="C75" i="25" s="1"/>
  <c r="H72" i="24"/>
  <c r="H63" i="24" s="1"/>
  <c r="H72" i="25"/>
  <c r="H63" i="25" s="1"/>
  <c r="D84" i="25"/>
  <c r="D75" i="25" s="1"/>
  <c r="C120" i="25"/>
  <c r="C111" i="25" s="1"/>
  <c r="D48" i="25"/>
  <c r="D39" i="25" s="1"/>
  <c r="I72" i="25"/>
  <c r="I63" i="25" s="1"/>
  <c r="C48" i="25"/>
  <c r="C39" i="25" s="1"/>
  <c r="B48" i="25"/>
  <c r="B39" i="25" s="1"/>
  <c r="H48" i="25"/>
  <c r="H39" i="25" s="1"/>
  <c r="I72" i="24"/>
  <c r="I63" i="24" s="1"/>
  <c r="E96" i="25"/>
  <c r="E87" i="25" s="1"/>
  <c r="B120" i="25"/>
  <c r="B111" i="25" s="1"/>
  <c r="E120" i="25"/>
  <c r="E111" i="25" s="1"/>
  <c r="F108" i="25"/>
  <c r="F99" i="25" s="1"/>
  <c r="C60" i="25"/>
  <c r="C51" i="25" s="1"/>
  <c r="F72" i="25"/>
  <c r="F63" i="25" s="1"/>
  <c r="G48" i="25"/>
  <c r="G39" i="25" s="1"/>
  <c r="B108" i="25"/>
  <c r="B99" i="25" s="1"/>
  <c r="D120" i="25"/>
  <c r="D111" i="25" s="1"/>
  <c r="F120" i="25"/>
  <c r="F111" i="25" s="1"/>
  <c r="F48" i="25"/>
  <c r="F39" i="25" s="1"/>
  <c r="F96" i="25"/>
  <c r="F87" i="25" s="1"/>
  <c r="C108" i="25"/>
  <c r="C99" i="25" s="1"/>
  <c r="E84" i="25"/>
  <c r="E75" i="25" s="1"/>
  <c r="C72" i="25"/>
  <c r="C63" i="25" s="1"/>
  <c r="C120" i="24"/>
  <c r="C111" i="24" s="1"/>
  <c r="F105" i="26"/>
  <c r="E72" i="25"/>
  <c r="E63" i="25" s="1"/>
  <c r="D108" i="25"/>
  <c r="D99" i="25" s="1"/>
  <c r="B72" i="25"/>
  <c r="B63" i="25" s="1"/>
  <c r="B84" i="25"/>
  <c r="B75" i="25" s="1"/>
  <c r="I48" i="25"/>
  <c r="I39" i="25" s="1"/>
  <c r="I68" i="26"/>
  <c r="B60" i="25"/>
  <c r="B51" i="25" s="1"/>
  <c r="G60" i="25"/>
  <c r="G51" i="25" s="1"/>
  <c r="C96" i="25"/>
  <c r="C87" i="25" s="1"/>
  <c r="F60" i="25"/>
  <c r="F51" i="25" s="1"/>
  <c r="D72" i="25"/>
  <c r="D63" i="25" s="1"/>
  <c r="I84" i="25"/>
  <c r="I75" i="25" s="1"/>
  <c r="C69" i="26"/>
  <c r="H69" i="26"/>
  <c r="G72" i="25"/>
  <c r="G63" i="25" s="1"/>
  <c r="B68" i="26"/>
  <c r="D96" i="25"/>
  <c r="D87" i="25" s="1"/>
  <c r="G108" i="25"/>
  <c r="G99" i="25" s="1"/>
  <c r="G84" i="25"/>
  <c r="G75" i="25" s="1"/>
  <c r="C93" i="26"/>
  <c r="H83" i="26"/>
  <c r="B96" i="25"/>
  <c r="B87" i="25" s="1"/>
  <c r="I58" i="26"/>
  <c r="H120" i="25"/>
  <c r="H111" i="25" s="1"/>
  <c r="H47" i="26"/>
  <c r="B95" i="26"/>
  <c r="I60" i="25"/>
  <c r="I51" i="25" s="1"/>
  <c r="D56" i="26"/>
  <c r="C58" i="26"/>
  <c r="F118" i="26"/>
  <c r="E118" i="26"/>
  <c r="D83" i="26"/>
  <c r="H45" i="26"/>
  <c r="G58" i="26"/>
  <c r="B82" i="26"/>
  <c r="F47" i="26"/>
  <c r="C95" i="26"/>
  <c r="F82" i="26"/>
  <c r="D46" i="26"/>
  <c r="C119" i="26"/>
  <c r="I83" i="26"/>
  <c r="I118" i="26"/>
  <c r="F59" i="26"/>
  <c r="E58" i="26"/>
  <c r="B94" i="26"/>
  <c r="B58" i="26"/>
  <c r="G104" i="26"/>
  <c r="B92" i="26"/>
  <c r="B69" i="26"/>
  <c r="H118" i="26"/>
  <c r="E119" i="26"/>
  <c r="H116" i="26"/>
  <c r="I92" i="26"/>
  <c r="I94" i="26"/>
  <c r="E82" i="26"/>
  <c r="G106" i="26"/>
  <c r="B56" i="26"/>
  <c r="H71" i="26"/>
  <c r="G48" i="24"/>
  <c r="G39" i="24" s="1"/>
  <c r="D44" i="26"/>
  <c r="E104" i="26"/>
  <c r="E46" i="26"/>
  <c r="G72" i="24"/>
  <c r="G63" i="24" s="1"/>
  <c r="E117" i="26"/>
  <c r="D94" i="26"/>
  <c r="I107" i="26"/>
  <c r="C81" i="26"/>
  <c r="E83" i="26"/>
  <c r="F45" i="26"/>
  <c r="C44" i="26"/>
  <c r="E106" i="26"/>
  <c r="B46" i="26"/>
  <c r="D119" i="26"/>
  <c r="G105" i="26"/>
  <c r="I56" i="26"/>
  <c r="G70" i="26"/>
  <c r="C70" i="26"/>
  <c r="D93" i="26"/>
  <c r="C60" i="24"/>
  <c r="C51" i="24" s="1"/>
  <c r="B118" i="26"/>
  <c r="G83" i="26"/>
  <c r="F93" i="26"/>
  <c r="D58" i="26"/>
  <c r="I46" i="26"/>
  <c r="D92" i="26"/>
  <c r="C106" i="26"/>
  <c r="H59" i="26"/>
  <c r="I84" i="24"/>
  <c r="I75" i="24" s="1"/>
  <c r="D81" i="26"/>
  <c r="I59" i="26"/>
  <c r="D117" i="26"/>
  <c r="H58" i="26"/>
  <c r="F108" i="24"/>
  <c r="F99" i="24" s="1"/>
  <c r="D69" i="26"/>
  <c r="G82" i="26"/>
  <c r="C45" i="26"/>
  <c r="E105" i="26"/>
  <c r="B44" i="26"/>
  <c r="G47" i="26"/>
  <c r="B45" i="26"/>
  <c r="I95" i="26"/>
  <c r="C46" i="26"/>
  <c r="E47" i="26"/>
  <c r="F92" i="26"/>
  <c r="F72" i="24"/>
  <c r="F63" i="24" s="1"/>
  <c r="E94" i="26"/>
  <c r="C57" i="26"/>
  <c r="C83" i="26"/>
  <c r="D104" i="26"/>
  <c r="F107" i="26"/>
  <c r="C118" i="26"/>
  <c r="D82" i="26"/>
  <c r="F119" i="26"/>
  <c r="F48" i="24"/>
  <c r="F39" i="24" s="1"/>
  <c r="G69" i="26"/>
  <c r="D80" i="26"/>
  <c r="F95" i="26"/>
  <c r="B83" i="26"/>
  <c r="I69" i="26"/>
  <c r="H44" i="26"/>
  <c r="G56" i="26"/>
  <c r="B71" i="26"/>
  <c r="D118" i="26"/>
  <c r="C104" i="26"/>
  <c r="H120" i="24"/>
  <c r="H111" i="24" s="1"/>
  <c r="C56" i="26"/>
  <c r="H106" i="26"/>
  <c r="F68" i="26"/>
  <c r="D47" i="26"/>
  <c r="E120" i="24"/>
  <c r="E111" i="24" s="1"/>
  <c r="F70" i="26"/>
  <c r="B47" i="26"/>
  <c r="C82" i="26"/>
  <c r="G117" i="26"/>
  <c r="G46" i="26"/>
  <c r="D116" i="26"/>
  <c r="D107" i="26"/>
  <c r="B105" i="26"/>
  <c r="E60" i="24"/>
  <c r="E51" i="24" s="1"/>
  <c r="D57" i="26"/>
  <c r="D95" i="26"/>
  <c r="G45" i="26"/>
  <c r="B107" i="26"/>
  <c r="F94" i="26"/>
  <c r="C59" i="26"/>
  <c r="B116" i="26"/>
  <c r="F83" i="26"/>
  <c r="E93" i="26"/>
  <c r="I44" i="26"/>
  <c r="C71" i="26"/>
  <c r="E71" i="26"/>
  <c r="I116" i="26"/>
  <c r="H57" i="26"/>
  <c r="C47" i="26"/>
  <c r="F116" i="26"/>
  <c r="F120" i="26" s="1"/>
  <c r="F111" i="26" s="1"/>
  <c r="C105" i="26"/>
  <c r="E80" i="26"/>
  <c r="E84" i="24"/>
  <c r="E75" i="24" s="1"/>
  <c r="F58" i="26"/>
  <c r="E70" i="26"/>
  <c r="H46" i="26"/>
  <c r="I45" i="26"/>
  <c r="B84" i="24"/>
  <c r="B75" i="24" s="1"/>
  <c r="C80" i="26"/>
  <c r="E59" i="26"/>
  <c r="B59" i="26"/>
  <c r="I70" i="26"/>
  <c r="I82" i="26"/>
  <c r="H92" i="26"/>
  <c r="H82" i="26"/>
  <c r="F46" i="26"/>
  <c r="H95" i="26"/>
  <c r="C107" i="26"/>
  <c r="H94" i="26"/>
  <c r="C117" i="26"/>
  <c r="B57" i="26"/>
  <c r="I71" i="26"/>
  <c r="F44" i="26"/>
  <c r="E69" i="26"/>
  <c r="B106" i="26"/>
  <c r="B70" i="26"/>
  <c r="I108" i="24"/>
  <c r="I99" i="24" s="1"/>
  <c r="C84" i="24"/>
  <c r="C75" i="24" s="1"/>
  <c r="C68" i="26"/>
  <c r="H70" i="26"/>
  <c r="G92" i="26"/>
  <c r="E107" i="26"/>
  <c r="H107" i="26"/>
  <c r="D68" i="26"/>
  <c r="D105" i="26"/>
  <c r="G95" i="26"/>
  <c r="G107" i="26"/>
  <c r="D45" i="26"/>
  <c r="F69" i="26"/>
  <c r="G57" i="26"/>
  <c r="D71" i="26"/>
  <c r="G119" i="26"/>
  <c r="F104" i="26"/>
  <c r="I93" i="26"/>
  <c r="B80" i="26"/>
  <c r="E57" i="26"/>
  <c r="B93" i="26"/>
  <c r="G84" i="24"/>
  <c r="G75" i="24" s="1"/>
  <c r="E72" i="24"/>
  <c r="E63" i="24" s="1"/>
  <c r="D59" i="26"/>
  <c r="E95" i="26"/>
  <c r="G59" i="26"/>
  <c r="C116" i="26"/>
  <c r="F106" i="26"/>
  <c r="C92" i="26"/>
  <c r="E116" i="26"/>
  <c r="E68" i="26"/>
  <c r="I117" i="26"/>
  <c r="F71" i="26"/>
  <c r="F56" i="26"/>
  <c r="E45" i="26"/>
  <c r="I119" i="26"/>
  <c r="I47" i="26"/>
  <c r="B81" i="26"/>
  <c r="H80" i="26"/>
  <c r="E92" i="26"/>
  <c r="E81" i="26"/>
  <c r="H105" i="26"/>
  <c r="H68" i="26"/>
  <c r="B104" i="26"/>
  <c r="H119" i="26"/>
  <c r="G80" i="26"/>
  <c r="I105" i="26"/>
  <c r="I106" i="26"/>
  <c r="G71" i="26"/>
  <c r="D106" i="26"/>
  <c r="G94" i="26"/>
  <c r="G44" i="26"/>
  <c r="I57" i="26"/>
  <c r="G68" i="26"/>
  <c r="I81" i="26"/>
  <c r="F81" i="26"/>
  <c r="H81" i="26"/>
  <c r="G93" i="26"/>
  <c r="E56" i="26"/>
  <c r="H117" i="26"/>
  <c r="B117" i="26"/>
  <c r="H104" i="26"/>
  <c r="F57" i="26"/>
  <c r="C94" i="26"/>
  <c r="B119" i="26"/>
  <c r="I104" i="26"/>
  <c r="E44" i="26"/>
  <c r="D70" i="26"/>
  <c r="G118" i="26"/>
  <c r="G116" i="26"/>
  <c r="H56" i="26"/>
  <c r="G81" i="26"/>
  <c r="F80" i="26"/>
  <c r="I80" i="26"/>
  <c r="H93" i="26"/>
  <c r="G60" i="24"/>
  <c r="G51" i="24" s="1"/>
  <c r="C108" i="24"/>
  <c r="C99" i="24" s="1"/>
  <c r="H96" i="24"/>
  <c r="H87" i="24" s="1"/>
  <c r="F120" i="24"/>
  <c r="F111" i="24" s="1"/>
  <c r="E108" i="24"/>
  <c r="E99" i="24" s="1"/>
  <c r="B60" i="24"/>
  <c r="B51" i="24" s="1"/>
  <c r="F104" i="23"/>
  <c r="E48" i="24"/>
  <c r="E39" i="24" s="1"/>
  <c r="I60" i="24"/>
  <c r="I51" i="24" s="1"/>
  <c r="G96" i="24"/>
  <c r="G87" i="24" s="1"/>
  <c r="H108" i="24"/>
  <c r="H99" i="24" s="1"/>
  <c r="B48" i="24"/>
  <c r="B39" i="24" s="1"/>
  <c r="G120" i="24"/>
  <c r="G111" i="24" s="1"/>
  <c r="F84" i="24"/>
  <c r="F75" i="24" s="1"/>
  <c r="D60" i="24"/>
  <c r="D51" i="24" s="1"/>
  <c r="B96" i="24"/>
  <c r="B87" i="24" s="1"/>
  <c r="B72" i="24"/>
  <c r="B63" i="24" s="1"/>
  <c r="I48" i="24"/>
  <c r="I39" i="24" s="1"/>
  <c r="G108" i="24"/>
  <c r="G99" i="24" s="1"/>
  <c r="E96" i="24"/>
  <c r="E87" i="24" s="1"/>
  <c r="D84" i="24"/>
  <c r="D75" i="24" s="1"/>
  <c r="H48" i="24"/>
  <c r="H39" i="24" s="1"/>
  <c r="H84" i="24"/>
  <c r="H75" i="24" s="1"/>
  <c r="I96" i="24"/>
  <c r="I87" i="24" s="1"/>
  <c r="F60" i="24"/>
  <c r="F51" i="24" s="1"/>
  <c r="D96" i="24"/>
  <c r="D87" i="24" s="1"/>
  <c r="H60" i="24"/>
  <c r="H51" i="24" s="1"/>
  <c r="C96" i="24"/>
  <c r="C87" i="24" s="1"/>
  <c r="B120" i="24"/>
  <c r="B111" i="24" s="1"/>
  <c r="F96" i="24"/>
  <c r="F87" i="24" s="1"/>
  <c r="B108" i="24"/>
  <c r="B99" i="24" s="1"/>
  <c r="C48" i="24"/>
  <c r="C39" i="24" s="1"/>
  <c r="C72" i="24"/>
  <c r="C63" i="24" s="1"/>
  <c r="I120" i="24"/>
  <c r="I111" i="24" s="1"/>
  <c r="D48" i="24"/>
  <c r="D39" i="24" s="1"/>
  <c r="D72" i="24"/>
  <c r="D63" i="24" s="1"/>
  <c r="D120" i="24"/>
  <c r="D111" i="24" s="1"/>
  <c r="F68" i="23"/>
  <c r="C116" i="23"/>
  <c r="E92" i="23"/>
  <c r="D92" i="23"/>
  <c r="D104" i="23"/>
  <c r="G56" i="23"/>
  <c r="C69" i="23"/>
  <c r="F92" i="23"/>
  <c r="B116" i="23"/>
  <c r="I92" i="23"/>
  <c r="H116" i="23"/>
  <c r="G80" i="23"/>
  <c r="I68" i="23"/>
  <c r="C80" i="23"/>
  <c r="I104" i="23"/>
  <c r="D116" i="23"/>
  <c r="I116" i="23"/>
  <c r="G116" i="23"/>
  <c r="B68" i="23"/>
  <c r="H92" i="23"/>
  <c r="I117" i="23"/>
  <c r="G92" i="23"/>
  <c r="H104" i="23"/>
  <c r="G68" i="23"/>
  <c r="E104" i="23"/>
  <c r="C68" i="23"/>
  <c r="E68" i="23"/>
  <c r="B105" i="23"/>
  <c r="E80" i="23"/>
  <c r="F56" i="23"/>
  <c r="C81" i="23"/>
  <c r="D80" i="23"/>
  <c r="B56" i="23"/>
  <c r="C104" i="23"/>
  <c r="B69" i="23"/>
  <c r="F119" i="23"/>
  <c r="B119" i="23"/>
  <c r="E69" i="23"/>
  <c r="E118" i="23"/>
  <c r="E117" i="23"/>
  <c r="E120" i="23" s="1"/>
  <c r="E111" i="23" s="1"/>
  <c r="H118" i="23"/>
  <c r="H117" i="23"/>
  <c r="I119" i="23"/>
  <c r="E119" i="23"/>
  <c r="B118" i="23"/>
  <c r="B117" i="23"/>
  <c r="C118" i="23"/>
  <c r="C117" i="23"/>
  <c r="F95" i="23"/>
  <c r="F118" i="23"/>
  <c r="F117" i="23"/>
  <c r="F120" i="23" s="1"/>
  <c r="F111" i="23" s="1"/>
  <c r="H119" i="23"/>
  <c r="D119" i="23"/>
  <c r="G118" i="23"/>
  <c r="G117" i="23"/>
  <c r="G119" i="23"/>
  <c r="I118" i="23"/>
  <c r="D118" i="23"/>
  <c r="D117" i="23"/>
  <c r="C119" i="23"/>
  <c r="E105" i="23"/>
  <c r="E106" i="23"/>
  <c r="G104" i="23"/>
  <c r="B104" i="23"/>
  <c r="H56" i="23"/>
  <c r="H83" i="23"/>
  <c r="D107" i="23"/>
  <c r="B107" i="23"/>
  <c r="I106" i="23"/>
  <c r="I105" i="23"/>
  <c r="I44" i="23"/>
  <c r="I107" i="23"/>
  <c r="C106" i="23"/>
  <c r="C105" i="23"/>
  <c r="C92" i="23"/>
  <c r="I95" i="23"/>
  <c r="E107" i="23"/>
  <c r="G107" i="23"/>
  <c r="I56" i="23"/>
  <c r="F80" i="23"/>
  <c r="B80" i="23"/>
  <c r="G106" i="23"/>
  <c r="G105" i="23"/>
  <c r="H106" i="23"/>
  <c r="H105" i="23"/>
  <c r="F107" i="23"/>
  <c r="C107" i="23"/>
  <c r="H107" i="23"/>
  <c r="F106" i="23"/>
  <c r="F105" i="23"/>
  <c r="D106" i="23"/>
  <c r="D105" i="23"/>
  <c r="B106" i="23"/>
  <c r="I80" i="23"/>
  <c r="E94" i="23"/>
  <c r="B94" i="23"/>
  <c r="B93" i="23"/>
  <c r="B96" i="23" s="1"/>
  <c r="B87" i="23" s="1"/>
  <c r="C94" i="23"/>
  <c r="C93" i="23"/>
  <c r="E56" i="23"/>
  <c r="E59" i="23"/>
  <c r="D59" i="23"/>
  <c r="I94" i="23"/>
  <c r="I93" i="23"/>
  <c r="G94" i="23"/>
  <c r="G93" i="23"/>
  <c r="F94" i="23"/>
  <c r="F93" i="23"/>
  <c r="B47" i="23"/>
  <c r="H94" i="23"/>
  <c r="H93" i="23"/>
  <c r="H68" i="23"/>
  <c r="F69" i="23"/>
  <c r="F72" i="23" s="1"/>
  <c r="F63" i="23" s="1"/>
  <c r="H95" i="23"/>
  <c r="D95" i="23"/>
  <c r="D56" i="23"/>
  <c r="G95" i="23"/>
  <c r="E95" i="23"/>
  <c r="D94" i="23"/>
  <c r="D93" i="23"/>
  <c r="C95" i="23"/>
  <c r="E93" i="23"/>
  <c r="B95" i="23"/>
  <c r="H71" i="23"/>
  <c r="E83" i="23"/>
  <c r="D71" i="23"/>
  <c r="D44" i="23"/>
  <c r="D68" i="23"/>
  <c r="E71" i="23"/>
  <c r="F82" i="23"/>
  <c r="F81" i="23"/>
  <c r="G83" i="23"/>
  <c r="I83" i="23"/>
  <c r="D82" i="23"/>
  <c r="D81" i="23"/>
  <c r="C59" i="23"/>
  <c r="F71" i="23"/>
  <c r="F83" i="23"/>
  <c r="G81" i="23"/>
  <c r="G82" i="23"/>
  <c r="C82" i="23"/>
  <c r="G71" i="23"/>
  <c r="E70" i="23"/>
  <c r="D83" i="23"/>
  <c r="C83" i="23"/>
  <c r="B82" i="23"/>
  <c r="B81" i="23"/>
  <c r="I82" i="23"/>
  <c r="H80" i="23"/>
  <c r="E82" i="23"/>
  <c r="E81" i="23"/>
  <c r="I81" i="23"/>
  <c r="B71" i="23"/>
  <c r="H82" i="23"/>
  <c r="H81" i="23"/>
  <c r="B83" i="23"/>
  <c r="I70" i="23"/>
  <c r="I69" i="23"/>
  <c r="C56" i="23"/>
  <c r="H70" i="23"/>
  <c r="H69" i="23"/>
  <c r="B70" i="23"/>
  <c r="F70" i="23"/>
  <c r="C71" i="23"/>
  <c r="I71" i="23"/>
  <c r="C70" i="23"/>
  <c r="C44" i="23"/>
  <c r="D70" i="23"/>
  <c r="D69" i="23"/>
  <c r="G70" i="23"/>
  <c r="G69" i="23"/>
  <c r="D58" i="23"/>
  <c r="D57" i="23"/>
  <c r="F58" i="23"/>
  <c r="F57" i="23"/>
  <c r="E58" i="23"/>
  <c r="E57" i="23"/>
  <c r="B59" i="23"/>
  <c r="H59" i="23"/>
  <c r="C57" i="23"/>
  <c r="C58" i="23"/>
  <c r="H58" i="23"/>
  <c r="H57" i="23"/>
  <c r="F59" i="23"/>
  <c r="I59" i="23"/>
  <c r="B46" i="23"/>
  <c r="I58" i="23"/>
  <c r="I57" i="23"/>
  <c r="G59" i="23"/>
  <c r="G58" i="23"/>
  <c r="G57" i="23"/>
  <c r="B57" i="23"/>
  <c r="B58" i="23"/>
  <c r="C47" i="23"/>
  <c r="D46" i="23"/>
  <c r="F47" i="23"/>
  <c r="E47" i="23"/>
  <c r="G47" i="23"/>
  <c r="G46" i="23"/>
  <c r="B44" i="23"/>
  <c r="D47" i="23"/>
  <c r="H45" i="23"/>
  <c r="H46" i="23"/>
  <c r="H44" i="23"/>
  <c r="I47" i="23"/>
  <c r="H47" i="23"/>
  <c r="C45" i="23"/>
  <c r="C46" i="23"/>
  <c r="I45" i="23"/>
  <c r="I46" i="23"/>
  <c r="F45" i="23"/>
  <c r="F46" i="23"/>
  <c r="E45" i="23"/>
  <c r="E46" i="23"/>
  <c r="G45" i="23"/>
  <c r="G44" i="23"/>
  <c r="B45" i="23"/>
  <c r="D45" i="23"/>
  <c r="E44" i="23"/>
  <c r="F44" i="23"/>
  <c r="B28" i="25" l="1"/>
  <c r="B29" i="25"/>
  <c r="B30" i="24"/>
  <c r="C30" i="24" s="1"/>
  <c r="B26" i="25"/>
  <c r="B30" i="25"/>
  <c r="B24" i="25"/>
  <c r="B10" i="25" s="1"/>
  <c r="B27" i="25"/>
  <c r="B25" i="25"/>
  <c r="C72" i="26"/>
  <c r="C63" i="26" s="1"/>
  <c r="F108" i="26"/>
  <c r="F99" i="26" s="1"/>
  <c r="H72" i="26"/>
  <c r="H63" i="26" s="1"/>
  <c r="I72" i="26"/>
  <c r="I63" i="26" s="1"/>
  <c r="G120" i="26"/>
  <c r="G111" i="26" s="1"/>
  <c r="B72" i="26"/>
  <c r="B63" i="26" s="1"/>
  <c r="C48" i="26"/>
  <c r="C39" i="26" s="1"/>
  <c r="C96" i="26"/>
  <c r="C87" i="26" s="1"/>
  <c r="B60" i="26"/>
  <c r="B51" i="26" s="1"/>
  <c r="H48" i="26"/>
  <c r="H39" i="26" s="1"/>
  <c r="H120" i="26"/>
  <c r="H111" i="26" s="1"/>
  <c r="B96" i="26"/>
  <c r="B87" i="26" s="1"/>
  <c r="E108" i="26"/>
  <c r="E99" i="26" s="1"/>
  <c r="G72" i="26"/>
  <c r="G63" i="26" s="1"/>
  <c r="E120" i="26"/>
  <c r="E111" i="26" s="1"/>
  <c r="D60" i="26"/>
  <c r="D51" i="26" s="1"/>
  <c r="F48" i="26"/>
  <c r="F39" i="26" s="1"/>
  <c r="G108" i="26"/>
  <c r="G99" i="26" s="1"/>
  <c r="I96" i="26"/>
  <c r="I87" i="26" s="1"/>
  <c r="C84" i="26"/>
  <c r="C75" i="26" s="1"/>
  <c r="D84" i="26"/>
  <c r="D75" i="26" s="1"/>
  <c r="D48" i="26"/>
  <c r="D39" i="26" s="1"/>
  <c r="D72" i="26"/>
  <c r="D63" i="26" s="1"/>
  <c r="H60" i="26"/>
  <c r="H51" i="26" s="1"/>
  <c r="D108" i="26"/>
  <c r="D99" i="26" s="1"/>
  <c r="I60" i="26"/>
  <c r="I51" i="26" s="1"/>
  <c r="D120" i="26"/>
  <c r="D111" i="26" s="1"/>
  <c r="F72" i="26"/>
  <c r="F63" i="26" s="1"/>
  <c r="B26" i="24"/>
  <c r="C26" i="24" s="1"/>
  <c r="D96" i="26"/>
  <c r="D87" i="26" s="1"/>
  <c r="B120" i="26"/>
  <c r="B111" i="26" s="1"/>
  <c r="G48" i="26"/>
  <c r="G39" i="26" s="1"/>
  <c r="F96" i="26"/>
  <c r="F87" i="26" s="1"/>
  <c r="H96" i="26"/>
  <c r="H87" i="26" s="1"/>
  <c r="E84" i="26"/>
  <c r="E75" i="26" s="1"/>
  <c r="C108" i="26"/>
  <c r="C99" i="26" s="1"/>
  <c r="B108" i="26"/>
  <c r="B99" i="26" s="1"/>
  <c r="C60" i="26"/>
  <c r="C51" i="26" s="1"/>
  <c r="B27" i="24"/>
  <c r="C27" i="24" s="1"/>
  <c r="B48" i="26"/>
  <c r="B39" i="26" s="1"/>
  <c r="I120" i="26"/>
  <c r="I111" i="26" s="1"/>
  <c r="E72" i="26"/>
  <c r="E63" i="26" s="1"/>
  <c r="E60" i="26"/>
  <c r="E51" i="26" s="1"/>
  <c r="G60" i="26"/>
  <c r="G51" i="26" s="1"/>
  <c r="I48" i="26"/>
  <c r="I39" i="26" s="1"/>
  <c r="B25" i="24"/>
  <c r="C120" i="26"/>
  <c r="C111" i="26" s="1"/>
  <c r="E96" i="26"/>
  <c r="E87" i="26" s="1"/>
  <c r="B84" i="26"/>
  <c r="B75" i="26" s="1"/>
  <c r="G96" i="26"/>
  <c r="G87" i="26" s="1"/>
  <c r="F60" i="26"/>
  <c r="F51" i="26" s="1"/>
  <c r="B72" i="23"/>
  <c r="B63" i="23" s="1"/>
  <c r="F108" i="23"/>
  <c r="F99" i="23" s="1"/>
  <c r="I108" i="26"/>
  <c r="I99" i="26" s="1"/>
  <c r="I84" i="26"/>
  <c r="I75" i="26" s="1"/>
  <c r="H84" i="26"/>
  <c r="H75" i="26" s="1"/>
  <c r="H108" i="26"/>
  <c r="H99" i="26" s="1"/>
  <c r="E48" i="26"/>
  <c r="E39" i="26" s="1"/>
  <c r="G84" i="26"/>
  <c r="G75" i="26" s="1"/>
  <c r="F84" i="26"/>
  <c r="F75" i="26" s="1"/>
  <c r="B28" i="24"/>
  <c r="B24" i="24"/>
  <c r="B29" i="24"/>
  <c r="C29" i="24" s="1"/>
  <c r="C120" i="23"/>
  <c r="C111" i="23" s="1"/>
  <c r="C48" i="23"/>
  <c r="C39" i="23" s="1"/>
  <c r="F96" i="23"/>
  <c r="F87" i="23" s="1"/>
  <c r="D96" i="23"/>
  <c r="D87" i="23" s="1"/>
  <c r="G60" i="23"/>
  <c r="G51" i="23" s="1"/>
  <c r="D108" i="23"/>
  <c r="D99" i="23" s="1"/>
  <c r="E96" i="23"/>
  <c r="E87" i="23" s="1"/>
  <c r="C84" i="23"/>
  <c r="C75" i="23" s="1"/>
  <c r="G84" i="23"/>
  <c r="G75" i="23" s="1"/>
  <c r="C72" i="23"/>
  <c r="C63" i="23" s="1"/>
  <c r="B60" i="23"/>
  <c r="B51" i="23" s="1"/>
  <c r="I96" i="23"/>
  <c r="I87" i="23" s="1"/>
  <c r="H96" i="23"/>
  <c r="H87" i="23" s="1"/>
  <c r="H120" i="23"/>
  <c r="H111" i="23" s="1"/>
  <c r="I72" i="23"/>
  <c r="I63" i="23" s="1"/>
  <c r="B120" i="23"/>
  <c r="B111" i="23" s="1"/>
  <c r="I108" i="23"/>
  <c r="I99" i="23" s="1"/>
  <c r="G120" i="23"/>
  <c r="G111" i="23" s="1"/>
  <c r="I120" i="23"/>
  <c r="I111" i="23" s="1"/>
  <c r="D120" i="23"/>
  <c r="D111" i="23" s="1"/>
  <c r="G96" i="23"/>
  <c r="G87" i="23" s="1"/>
  <c r="G72" i="23"/>
  <c r="G63" i="23" s="1"/>
  <c r="D48" i="23"/>
  <c r="D39" i="23" s="1"/>
  <c r="B108" i="23"/>
  <c r="B99" i="23" s="1"/>
  <c r="I48" i="23"/>
  <c r="I39" i="23" s="1"/>
  <c r="F84" i="23"/>
  <c r="F75" i="23" s="1"/>
  <c r="H108" i="23"/>
  <c r="H99" i="23" s="1"/>
  <c r="E108" i="23"/>
  <c r="E99" i="23" s="1"/>
  <c r="E72" i="23"/>
  <c r="E63" i="23" s="1"/>
  <c r="C96" i="23"/>
  <c r="C87" i="23" s="1"/>
  <c r="E84" i="23"/>
  <c r="E75" i="23" s="1"/>
  <c r="C108" i="23"/>
  <c r="C99" i="23" s="1"/>
  <c r="I60" i="23"/>
  <c r="I51" i="23" s="1"/>
  <c r="D84" i="23"/>
  <c r="D75" i="23" s="1"/>
  <c r="F60" i="23"/>
  <c r="F51" i="23" s="1"/>
  <c r="H60" i="23"/>
  <c r="H51" i="23" s="1"/>
  <c r="I84" i="23"/>
  <c r="I75" i="23" s="1"/>
  <c r="G108" i="23"/>
  <c r="G99" i="23" s="1"/>
  <c r="H72" i="23"/>
  <c r="H63" i="23" s="1"/>
  <c r="B84" i="23"/>
  <c r="B75" i="23" s="1"/>
  <c r="D60" i="23"/>
  <c r="D51" i="23" s="1"/>
  <c r="E60" i="23"/>
  <c r="E51" i="23" s="1"/>
  <c r="C60" i="23"/>
  <c r="C51" i="23" s="1"/>
  <c r="D72" i="23"/>
  <c r="D63" i="23" s="1"/>
  <c r="H84" i="23"/>
  <c r="H75" i="23" s="1"/>
  <c r="B48" i="23"/>
  <c r="B39" i="23" s="1"/>
  <c r="G48" i="23"/>
  <c r="G39" i="23" s="1"/>
  <c r="E48" i="23"/>
  <c r="E39" i="23" s="1"/>
  <c r="F48" i="23"/>
  <c r="F39" i="23" s="1"/>
  <c r="H48" i="23"/>
  <c r="H39" i="23" s="1"/>
  <c r="B30" i="26" l="1"/>
  <c r="B12" i="25"/>
  <c r="B11" i="25"/>
  <c r="C28" i="24"/>
  <c r="C12" i="24" s="1"/>
  <c r="C25" i="24"/>
  <c r="C11" i="24" s="1"/>
  <c r="B27" i="26"/>
  <c r="B12" i="24"/>
  <c r="B11" i="24"/>
  <c r="C24" i="24"/>
  <c r="B10" i="24"/>
  <c r="B26" i="26"/>
  <c r="B29" i="26"/>
  <c r="B30" i="23"/>
  <c r="B24" i="23"/>
  <c r="B29" i="23"/>
  <c r="B25" i="23"/>
  <c r="B27" i="23"/>
  <c r="B26" i="23"/>
  <c r="B28" i="23"/>
  <c r="B12" i="26" l="1"/>
  <c r="B28" i="26"/>
  <c r="C10" i="24"/>
  <c r="B10" i="26" s="1"/>
  <c r="B24" i="26"/>
  <c r="B25" i="26"/>
  <c r="B11" i="26"/>
  <c r="B10" i="23"/>
  <c r="B12" i="23"/>
  <c r="B11" i="23"/>
  <c r="F26" i="21" l="1"/>
  <c r="F25" i="21"/>
  <c r="F24" i="21"/>
  <c r="F23" i="21"/>
  <c r="F27" i="21"/>
  <c r="F22" i="21"/>
  <c r="F21" i="21"/>
  <c r="F28" i="21"/>
  <c r="F20" i="21"/>
  <c r="E26" i="21"/>
  <c r="E25" i="21"/>
  <c r="E24" i="21"/>
  <c r="E23" i="21"/>
  <c r="E22" i="21"/>
  <c r="E21" i="21"/>
  <c r="E28" i="21"/>
  <c r="E20" i="21"/>
  <c r="E27" i="21"/>
  <c r="E14" i="21"/>
  <c r="E15" i="21"/>
  <c r="E16" i="21"/>
  <c r="F16" i="21"/>
  <c r="F15" i="21"/>
  <c r="F14" i="21"/>
  <c r="D10" i="24"/>
  <c r="D11" i="24"/>
  <c r="D12" i="24"/>
</calcChain>
</file>

<file path=xl/sharedStrings.xml><?xml version="1.0" encoding="utf-8"?>
<sst xmlns="http://schemas.openxmlformats.org/spreadsheetml/2006/main" count="1218" uniqueCount="153">
  <si>
    <r>
      <t>Cs  [</t>
    </r>
    <r>
      <rPr>
        <b/>
        <sz val="11"/>
        <color theme="1"/>
        <rFont val="Calibri"/>
        <family val="2"/>
      </rPr>
      <t>µ</t>
    </r>
    <r>
      <rPr>
        <b/>
        <sz val="11"/>
        <color theme="1"/>
        <rFont val="Calibri"/>
        <family val="2"/>
        <scheme val="minor"/>
      </rPr>
      <t>F]</t>
    </r>
  </si>
  <si>
    <t>k = Cg/Cs</t>
  </si>
  <si>
    <r>
      <t xml:space="preserve">If Iload/Isc x 5.6569 </t>
    </r>
    <r>
      <rPr>
        <b/>
        <sz val="11"/>
        <color theme="1"/>
        <rFont val="Calibri"/>
        <family val="2"/>
      </rPr>
      <t>≥1</t>
    </r>
  </si>
  <si>
    <r>
      <t xml:space="preserve">If Iload/Isc x 5.6569 </t>
    </r>
    <r>
      <rPr>
        <b/>
        <sz val="11"/>
        <color theme="1"/>
        <rFont val="Calibri"/>
        <family val="2"/>
      </rPr>
      <t>&lt;1</t>
    </r>
  </si>
  <si>
    <t>Class</t>
  </si>
  <si>
    <t>10-50 MVA</t>
  </si>
  <si>
    <t>51-100 MVA</t>
  </si>
  <si>
    <t>101-200 MVA</t>
  </si>
  <si>
    <t>201-400 MVA</t>
  </si>
  <si>
    <t>401-600 MVA</t>
  </si>
  <si>
    <t>601-800 MVA</t>
  </si>
  <si>
    <t>801-1000 MVA</t>
  </si>
  <si>
    <t>Rated voltage (kV)</t>
  </si>
  <si>
    <t>Rated load breaking current (kA)</t>
  </si>
  <si>
    <t>Symmetrical component of the rated system-source short-circuit breaking current (kA)</t>
  </si>
  <si>
    <r>
      <t>Capacitance value per phase installed phase to earth at the generator-side of the generator circuit-breaker (</t>
    </r>
    <r>
      <rPr>
        <sz val="11"/>
        <color theme="1"/>
        <rFont val="Calibri"/>
        <family val="2"/>
      </rPr>
      <t>µ</t>
    </r>
    <r>
      <rPr>
        <sz val="11"/>
        <color theme="1"/>
        <rFont val="Calibri"/>
        <family val="2"/>
        <scheme val="minor"/>
      </rPr>
      <t>F)</t>
    </r>
  </si>
  <si>
    <r>
      <t>Capacitance value per phase installed phase to earth at the transformer-side of the generator circuit-breaker (</t>
    </r>
    <r>
      <rPr>
        <sz val="11"/>
        <color theme="1"/>
        <rFont val="Calibri"/>
        <family val="2"/>
      </rPr>
      <t>µ</t>
    </r>
    <r>
      <rPr>
        <sz val="11"/>
        <color theme="1"/>
        <rFont val="Calibri"/>
        <family val="2"/>
        <scheme val="minor"/>
      </rPr>
      <t>F)</t>
    </r>
  </si>
  <si>
    <t>Peak value of the standard TRV modified by the capacitors of the generator circuit-breaker (kV)</t>
  </si>
  <si>
    <r>
      <t>Rate of rise of the standard TRV modified by the capacitors of the generator circuit-breaker (kV/</t>
    </r>
    <r>
      <rPr>
        <sz val="11"/>
        <color theme="1"/>
        <rFont val="Calibri"/>
        <family val="2"/>
      </rPr>
      <t>µs)</t>
    </r>
  </si>
  <si>
    <r>
      <t>Time delay of the standard TRV modified by the capacitors of the generator circuit-breaker (</t>
    </r>
    <r>
      <rPr>
        <sz val="11"/>
        <color theme="1"/>
        <rFont val="Calibri"/>
        <family val="2"/>
      </rPr>
      <t>µs)</t>
    </r>
  </si>
  <si>
    <t>Load current breaking</t>
  </si>
  <si>
    <t>90 degrees out-of-phase current breaking</t>
  </si>
  <si>
    <t>Cg/Cs</t>
  </si>
  <si>
    <t>KE2avrg</t>
  </si>
  <si>
    <t>KE2</t>
  </si>
  <si>
    <t>RRRV0avrg</t>
  </si>
  <si>
    <t>RRRV0</t>
  </si>
  <si>
    <t>𝐾_(𝑅𝑅𝑅𝑉−𝑈)</t>
  </si>
  <si>
    <t>𝐾_(𝑅𝑅𝑅𝑉−𝑈)avrg</t>
  </si>
  <si>
    <t>𝐾_(𝑅𝑅𝑅𝑉−I)avrg</t>
  </si>
  <si>
    <t>𝐾_(𝑅𝑅𝑅𝑉−I)</t>
  </si>
  <si>
    <t>U_ref</t>
  </si>
  <si>
    <t>Isc_ref</t>
  </si>
  <si>
    <t>td0avrg</t>
  </si>
  <si>
    <t>td0</t>
  </si>
  <si>
    <t>𝐾_(𝑡𝑑−𝑈)avrg</t>
  </si>
  <si>
    <t>𝐾_(𝑡𝑑−𝑈)</t>
  </si>
  <si>
    <t>𝐾_(𝑡𝑑−𝐼)avrg</t>
  </si>
  <si>
    <t>𝐾_(𝑡𝑑−𝐼)</t>
  </si>
  <si>
    <t>KE2tl</t>
  </si>
  <si>
    <t>KE2tr</t>
  </si>
  <si>
    <t>KE2bl</t>
  </si>
  <si>
    <t>KE2br</t>
  </si>
  <si>
    <t>Cst</t>
  </si>
  <si>
    <t>Cs</t>
  </si>
  <si>
    <t>Cg/Csl</t>
  </si>
  <si>
    <t>Csb</t>
  </si>
  <si>
    <t>Cg/Csr</t>
  </si>
  <si>
    <t>KE2lm</t>
  </si>
  <si>
    <t>KE2tm</t>
  </si>
  <si>
    <t>KE2rm</t>
  </si>
  <si>
    <t>KE2bm</t>
  </si>
  <si>
    <t>RRRV0tl</t>
  </si>
  <si>
    <t>RRRV0tr</t>
  </si>
  <si>
    <t>RRRV0bl</t>
  </si>
  <si>
    <t>RRRV0br</t>
  </si>
  <si>
    <t>RRRV0lm</t>
  </si>
  <si>
    <t>RRRV0rm</t>
  </si>
  <si>
    <t>RRRV0tm</t>
  </si>
  <si>
    <t>RRRV0bm</t>
  </si>
  <si>
    <t>𝐾_(𝑅𝑅𝑅𝑉−𝑈)tl</t>
  </si>
  <si>
    <t>𝐾_(𝑅𝑅𝑅𝑉−𝑈)tr</t>
  </si>
  <si>
    <t>𝐾_(𝑅𝑅𝑅𝑉−𝑈)bl</t>
  </si>
  <si>
    <t>𝐾_(𝑅𝑅𝑅𝑉−𝑈)br</t>
  </si>
  <si>
    <t>𝐾_(𝑅𝑅𝑅𝑉−𝑈)lm</t>
  </si>
  <si>
    <t>𝐾_(𝑅𝑅𝑅𝑉−𝑈)rm</t>
  </si>
  <si>
    <t>𝐾_(𝑅𝑅𝑅𝑉−𝑈)tm</t>
  </si>
  <si>
    <t>𝐾_(𝑅𝑅𝑅𝑉−𝑈)bm</t>
  </si>
  <si>
    <t>𝐾_(𝑅𝑅𝑅𝑉−I)tl</t>
  </si>
  <si>
    <t>𝐾_(𝑅𝑅𝑅𝑉−I)tr</t>
  </si>
  <si>
    <t>𝐾_(𝑅𝑅𝑅𝑉−I)bl</t>
  </si>
  <si>
    <t>𝐾_(𝑅𝑅𝑅𝑉−I)br</t>
  </si>
  <si>
    <t>𝐾_(𝑅𝑅𝑅𝑉−I)lm</t>
  </si>
  <si>
    <t>𝐾_(𝑅𝑅𝑅𝑉−I)rm</t>
  </si>
  <si>
    <t>𝐾_(𝑅𝑅𝑅𝑉−I)tm</t>
  </si>
  <si>
    <t>𝐾_(𝑅𝑅𝑅𝑉−I)bm</t>
  </si>
  <si>
    <t>td0tl</t>
  </si>
  <si>
    <t>td0tr</t>
  </si>
  <si>
    <t>td0bl</t>
  </si>
  <si>
    <t>td0br</t>
  </si>
  <si>
    <t>td0lm</t>
  </si>
  <si>
    <t>td0rm</t>
  </si>
  <si>
    <t>td0tm</t>
  </si>
  <si>
    <t>td0bm</t>
  </si>
  <si>
    <t>𝐾_(𝑡𝑑−𝑈)tl</t>
  </si>
  <si>
    <t>𝐾_(𝑡𝑑−𝑈)tr</t>
  </si>
  <si>
    <t>𝐾_(𝑡𝑑−𝑈)bl</t>
  </si>
  <si>
    <t>𝐾_(𝑡𝑑−𝑈)br</t>
  </si>
  <si>
    <t>𝐾_(𝑡𝑑−𝑈)lm</t>
  </si>
  <si>
    <t>𝐾_(𝑡𝑑−𝑈)rm</t>
  </si>
  <si>
    <t>𝐾_(𝑡𝑑−𝑈)tm</t>
  </si>
  <si>
    <t>𝐾_(𝑡𝑑−𝑈)bm</t>
  </si>
  <si>
    <t>𝐾_(𝑡𝑑−𝐼)tl</t>
  </si>
  <si>
    <t>𝐾_(𝑡𝑑−𝐼)tr</t>
  </si>
  <si>
    <t>𝐾_(𝑡𝑑−𝐼)bl</t>
  </si>
  <si>
    <t>𝐾_(𝑡𝑑−𝐼)br</t>
  </si>
  <si>
    <t>𝐾_(𝑡𝑑−𝐼)lm</t>
  </si>
  <si>
    <t>𝐾_(𝑡𝑑−𝐼)rm</t>
  </si>
  <si>
    <t>𝐾_(𝑡𝑑−𝐼)tm</t>
  </si>
  <si>
    <t>𝐾_(𝑡𝑑−𝐼)bm</t>
  </si>
  <si>
    <t>Input data</t>
  </si>
  <si>
    <r>
      <rPr>
        <sz val="11"/>
        <color theme="1"/>
        <rFont val="Calibri"/>
        <family val="2"/>
      </rPr>
      <t>≥</t>
    </r>
    <r>
      <rPr>
        <sz val="11"/>
        <color theme="1"/>
        <rFont val="Calibri"/>
        <family val="2"/>
        <scheme val="minor"/>
      </rPr>
      <t>1001 MVA</t>
    </r>
  </si>
  <si>
    <t>Rate of rise of the standard TRV modified by the capacitors of the generator circuit-breaker (kV/µs)</t>
  </si>
  <si>
    <t>Time delay of the standard TRV modified by the capacitors of the generator circuit-breaker (µs)</t>
  </si>
  <si>
    <t>Iload/Isc x 5.6569</t>
  </si>
  <si>
    <t>Generator circuit-breaker</t>
  </si>
  <si>
    <t>Disclaimer: The IEC and IEEE disclaim liability for any personal injury, property or other damages of any nature whatsoever, whether special, indirect, consequential or compensatory, directly or indirectly resulting from this software and the document upon which its methods are based, use of, or reliance upon.</t>
  </si>
  <si>
    <t>Authored by MP. A free license is given for use by IEC and IEEE</t>
  </si>
  <si>
    <t>Calculator of TRV parameters for generator circuit-breakers</t>
  </si>
  <si>
    <t>The GenCB TRV calculator is authored by MP. A free license is given for use by IEC and IEEE.</t>
  </si>
  <si>
    <t>The GenCB TRV calculator is a tool to determine the parameters of the prospective TRV, modified due to the capacitors of the generator circuit-breaker, for out-of-phase and load current breaking tests.</t>
  </si>
  <si>
    <t>This tool shall be used in conjunction with the international standard IEC/IEEE 62271-37-013.</t>
  </si>
  <si>
    <t>Unusual combinations of generator circuit-breaker ratings and values of capacitances (e.g. short-circuit currents or capacitances of unusual high value for a specific class) are not covered by the GenCB TRV calculator.</t>
  </si>
  <si>
    <t>Results of the calculation</t>
  </si>
  <si>
    <t>The calculated TRV parameters are valid for both 50 Hz and 60 Hz applications.</t>
  </si>
  <si>
    <t>Class (as per Table M.1 of IEC/IEEE 62271-37-013)</t>
  </si>
  <si>
    <t>Conditions where the generator circuit-breaker is equipped with capacitors at the generator side of larger value than those on the step-up transformer side are not covered by the GenCB TRV calculator tool.</t>
  </si>
  <si>
    <t>kV</t>
  </si>
  <si>
    <t>kA</t>
  </si>
  <si>
    <t>µF</t>
  </si>
  <si>
    <t>kV/µs</t>
  </si>
  <si>
    <t>µs</t>
  </si>
  <si>
    <t>-</t>
  </si>
  <si>
    <t>1/µs</t>
  </si>
  <si>
    <t>kV/(µs x kA)</t>
  </si>
  <si>
    <t>µs/kV</t>
  </si>
  <si>
    <t>µs/kA</t>
  </si>
  <si>
    <t>Unit of measure</t>
  </si>
  <si>
    <r>
      <t>U</t>
    </r>
    <r>
      <rPr>
        <i/>
        <vertAlign val="subscript"/>
        <sz val="10"/>
        <color theme="1"/>
        <rFont val="Arial"/>
        <family val="2"/>
      </rPr>
      <t>class</t>
    </r>
  </si>
  <si>
    <r>
      <t>I</t>
    </r>
    <r>
      <rPr>
        <i/>
        <vertAlign val="subscript"/>
        <sz val="10"/>
        <color theme="1"/>
        <rFont val="Arial"/>
        <family val="2"/>
      </rPr>
      <t>class</t>
    </r>
  </si>
  <si>
    <r>
      <t>K</t>
    </r>
    <r>
      <rPr>
        <i/>
        <vertAlign val="subscript"/>
        <sz val="10"/>
        <color theme="1"/>
        <rFont val="Arial"/>
        <family val="2"/>
      </rPr>
      <t>E2</t>
    </r>
  </si>
  <si>
    <r>
      <rPr>
        <i/>
        <sz val="10"/>
        <color theme="1"/>
        <rFont val="Calibri"/>
        <family val="2"/>
        <scheme val="minor"/>
      </rPr>
      <t>K</t>
    </r>
    <r>
      <rPr>
        <vertAlign val="subscript"/>
        <sz val="10"/>
        <color theme="1"/>
        <rFont val="Calibri"/>
        <family val="2"/>
        <scheme val="minor"/>
      </rPr>
      <t xml:space="preserve">RRRV-U </t>
    </r>
  </si>
  <si>
    <r>
      <rPr>
        <i/>
        <sz val="10"/>
        <color theme="1"/>
        <rFont val="Calibri"/>
        <family val="2"/>
        <scheme val="minor"/>
      </rPr>
      <t>K</t>
    </r>
    <r>
      <rPr>
        <vertAlign val="subscript"/>
        <sz val="10"/>
        <color theme="1"/>
        <rFont val="Calibri"/>
        <family val="2"/>
        <scheme val="minor"/>
      </rPr>
      <t>RRRV-I</t>
    </r>
  </si>
  <si>
    <r>
      <rPr>
        <i/>
        <sz val="10"/>
        <color theme="1"/>
        <rFont val="Calibri"/>
        <family val="2"/>
        <scheme val="minor"/>
      </rPr>
      <t>K</t>
    </r>
    <r>
      <rPr>
        <vertAlign val="subscript"/>
        <sz val="10"/>
        <color theme="1"/>
        <rFont val="Calibri"/>
        <family val="2"/>
        <scheme val="minor"/>
      </rPr>
      <t xml:space="preserve">td-U </t>
    </r>
  </si>
  <si>
    <r>
      <rPr>
        <i/>
        <sz val="10"/>
        <color theme="1"/>
        <rFont val="Calibri"/>
        <family val="2"/>
        <scheme val="minor"/>
      </rPr>
      <t>K</t>
    </r>
    <r>
      <rPr>
        <vertAlign val="subscript"/>
        <sz val="10"/>
        <color theme="1"/>
        <rFont val="Calibri"/>
        <family val="2"/>
        <scheme val="minor"/>
      </rPr>
      <t>td-I</t>
    </r>
  </si>
  <si>
    <t>Symbol</t>
  </si>
  <si>
    <t xml:space="preserve">Rated voltage </t>
  </si>
  <si>
    <t xml:space="preserve">RMS value of the AC component of the rated system-source short-circuit breaking current </t>
  </si>
  <si>
    <t xml:space="preserve">Capacitance value per phase installed phase to earth at the generator-side of the generator circuit-breaker </t>
  </si>
  <si>
    <r>
      <rPr>
        <i/>
        <sz val="11"/>
        <color theme="1"/>
        <rFont val="Calibri"/>
        <family val="2"/>
        <scheme val="minor"/>
      </rPr>
      <t>U</t>
    </r>
    <r>
      <rPr>
        <vertAlign val="subscript"/>
        <sz val="11"/>
        <color theme="1"/>
        <rFont val="Calibri"/>
        <family val="2"/>
        <scheme val="minor"/>
      </rPr>
      <t>r</t>
    </r>
    <r>
      <rPr>
        <sz val="11"/>
        <color theme="1"/>
        <rFont val="Calibri"/>
        <family val="2"/>
        <scheme val="minor"/>
      </rPr>
      <t xml:space="preserve"> </t>
    </r>
  </si>
  <si>
    <r>
      <rPr>
        <i/>
        <sz val="11"/>
        <color theme="1"/>
        <rFont val="Calibri"/>
        <family val="2"/>
        <scheme val="minor"/>
      </rPr>
      <t>I</t>
    </r>
    <r>
      <rPr>
        <vertAlign val="subscript"/>
        <sz val="11"/>
        <color theme="1"/>
        <rFont val="Calibri"/>
        <family val="2"/>
        <scheme val="minor"/>
      </rPr>
      <t>SC</t>
    </r>
    <r>
      <rPr>
        <sz val="11"/>
        <color theme="1"/>
        <rFont val="Calibri"/>
        <family val="2"/>
        <scheme val="minor"/>
      </rPr>
      <t xml:space="preserve"> </t>
    </r>
  </si>
  <si>
    <r>
      <rPr>
        <i/>
        <sz val="11"/>
        <color theme="1"/>
        <rFont val="Calibri"/>
        <family val="2"/>
        <scheme val="minor"/>
      </rPr>
      <t>I</t>
    </r>
    <r>
      <rPr>
        <vertAlign val="subscript"/>
        <sz val="11"/>
        <color theme="1"/>
        <rFont val="Calibri"/>
        <family val="2"/>
        <scheme val="minor"/>
      </rPr>
      <t>LOAD</t>
    </r>
    <r>
      <rPr>
        <sz val="11"/>
        <color theme="1"/>
        <rFont val="Calibri"/>
        <family val="2"/>
        <scheme val="minor"/>
      </rPr>
      <t xml:space="preserve"> </t>
    </r>
  </si>
  <si>
    <r>
      <rPr>
        <i/>
        <sz val="11"/>
        <color theme="1"/>
        <rFont val="Calibri"/>
        <family val="2"/>
        <scheme val="minor"/>
      </rPr>
      <t>C</t>
    </r>
    <r>
      <rPr>
        <vertAlign val="subscript"/>
        <sz val="11"/>
        <color theme="1"/>
        <rFont val="Calibri"/>
        <family val="2"/>
        <scheme val="minor"/>
      </rPr>
      <t>G</t>
    </r>
    <r>
      <rPr>
        <sz val="11"/>
        <color theme="1"/>
        <rFont val="Calibri"/>
        <family val="2"/>
        <scheme val="minor"/>
      </rPr>
      <t xml:space="preserve"> </t>
    </r>
  </si>
  <si>
    <r>
      <rPr>
        <i/>
        <sz val="11"/>
        <color theme="1"/>
        <rFont val="Calibri"/>
        <family val="2"/>
        <scheme val="minor"/>
      </rPr>
      <t>C</t>
    </r>
    <r>
      <rPr>
        <vertAlign val="subscript"/>
        <sz val="11"/>
        <color theme="1"/>
        <rFont val="Calibri"/>
        <family val="2"/>
        <scheme val="minor"/>
      </rPr>
      <t>S</t>
    </r>
    <r>
      <rPr>
        <sz val="11"/>
        <color theme="1"/>
        <rFont val="Calibri"/>
        <family val="2"/>
        <scheme val="minor"/>
      </rPr>
      <t xml:space="preserve"> </t>
    </r>
  </si>
  <si>
    <t>Rated load breaking current</t>
  </si>
  <si>
    <t xml:space="preserve">Capacitance value per phase installed phase to earth at the transformer-side of the generator circuit-breaker </t>
  </si>
  <si>
    <r>
      <rPr>
        <i/>
        <sz val="11"/>
        <color theme="1"/>
        <rFont val="Calibri"/>
        <family val="2"/>
        <scheme val="minor"/>
      </rPr>
      <t>ucm</t>
    </r>
    <r>
      <rPr>
        <sz val="11"/>
        <color theme="1"/>
        <rFont val="Calibri"/>
        <family val="2"/>
        <scheme val="minor"/>
      </rPr>
      <t xml:space="preserve"> </t>
    </r>
  </si>
  <si>
    <r>
      <rPr>
        <i/>
        <sz val="11"/>
        <color theme="1"/>
        <rFont val="Calibri"/>
        <family val="2"/>
        <scheme val="minor"/>
      </rPr>
      <t>RRRVm</t>
    </r>
    <r>
      <rPr>
        <sz val="11"/>
        <color theme="1"/>
        <rFont val="Calibri"/>
        <family val="2"/>
        <scheme val="minor"/>
      </rPr>
      <t xml:space="preserve"> </t>
    </r>
  </si>
  <si>
    <r>
      <rPr>
        <i/>
        <sz val="11"/>
        <color theme="1"/>
        <rFont val="Calibri"/>
        <family val="2"/>
        <scheme val="minor"/>
      </rPr>
      <t>tdm</t>
    </r>
    <r>
      <rPr>
        <sz val="11"/>
        <color theme="1"/>
        <rFont val="Calibri"/>
        <family val="2"/>
        <scheme val="minor"/>
      </rPr>
      <t xml:space="preserve"> </t>
    </r>
  </si>
  <si>
    <t xml:space="preserve">Peak value of the standard TRV modified by the capacitors of the generator circuit-breaker </t>
  </si>
  <si>
    <t xml:space="preserve">Rate of rise of the standard TRV modified by the capacitors of the generator circuit-breaker </t>
  </si>
  <si>
    <t xml:space="preserve">Time delay of the standard TRV modified by the capacitors of the generator circuit-breaker </t>
  </si>
  <si>
    <t>The following parameters are used in the GenCB TRV calculator
as defined in Annex M and Annex N of IEC/IEEE 62271-37-013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</si>
</sst>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
    <numFmt numFmtId="166" formatCode="0.0000000000"/>
    <numFmt numFmtId="167" formatCode="0.00000"/>
    <numFmt numFmtId="168" formatCode="0.000000"/>
  </numFmts>
  <fonts count="16" x14ac:knownFonts="1">
    <font>
      <sz val="11"/>
      <color theme="1"/>
      <name val="Calibri"/>
      <family val="2"/>
      <scheme val="minor"/>
    </font>
    <font>
      <b/>
      <sz val="11"/>
      <color theme="1"/>
      <name val="Calibri"/>
      <family val="2"/>
      <scheme val="minor"/>
    </font>
    <font>
      <b/>
      <sz val="11"/>
      <color theme="1"/>
      <name val="Calibri"/>
      <family val="2"/>
    </font>
    <font>
      <sz val="11"/>
      <color rgb="FF0000FF"/>
      <name val="Calibri"/>
      <family val="2"/>
      <scheme val="minor"/>
    </font>
    <font>
      <b/>
      <sz val="11"/>
      <color rgb="FF0000FF"/>
      <name val="Calibri"/>
      <family val="2"/>
      <scheme val="minor"/>
    </font>
    <font>
      <sz val="11"/>
      <color theme="1"/>
      <name val="Calibri"/>
      <family val="2"/>
    </font>
    <font>
      <vertAlign val="subscript"/>
      <sz val="11"/>
      <color theme="1"/>
      <name val="Calibri"/>
      <family val="2"/>
      <scheme val="minor"/>
    </font>
    <font>
      <i/>
      <sz val="11"/>
      <color theme="1"/>
      <name val="Calibri"/>
      <family val="2"/>
      <scheme val="minor"/>
    </font>
    <font>
      <sz val="8"/>
      <color theme="1"/>
      <name val="Calibri"/>
      <family val="2"/>
      <scheme val="minor"/>
    </font>
    <font>
      <b/>
      <sz val="20"/>
      <color theme="1"/>
      <name val="Calibri"/>
      <family val="2"/>
      <scheme val="minor"/>
    </font>
    <font>
      <sz val="11"/>
      <color rgb="FFFF0000"/>
      <name val="Calibri"/>
      <family val="2"/>
      <scheme val="minor"/>
    </font>
    <font>
      <i/>
      <sz val="10"/>
      <color theme="1"/>
      <name val="Arial"/>
      <family val="2"/>
    </font>
    <font>
      <i/>
      <vertAlign val="subscript"/>
      <sz val="10"/>
      <color theme="1"/>
      <name val="Arial"/>
      <family val="2"/>
    </font>
    <font>
      <sz val="10"/>
      <color theme="1"/>
      <name val="Calibri"/>
      <family val="2"/>
      <scheme val="minor"/>
    </font>
    <font>
      <i/>
      <sz val="10"/>
      <color theme="1"/>
      <name val="Calibri"/>
      <family val="2"/>
      <scheme val="minor"/>
    </font>
    <font>
      <vertAlign val="subscript"/>
      <sz val="10"/>
      <color theme="1"/>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2" tint="-9.9978637043366805E-2"/>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
    <xf numFmtId="0" fontId="0" fillId="0" borderId="0"/>
  </cellStyleXfs>
  <cellXfs count="98">
    <xf numFmtId="0" fontId="0" fillId="0" borderId="0" xfId="0"/>
    <xf numFmtId="0" fontId="1" fillId="0" borderId="1" xfId="0" applyFont="1" applyBorder="1" applyAlignment="1">
      <alignment horizontal="center"/>
    </xf>
    <xf numFmtId="2" fontId="1" fillId="0" borderId="1" xfId="0" applyNumberFormat="1" applyFont="1" applyBorder="1" applyAlignment="1">
      <alignment horizontal="center"/>
    </xf>
    <xf numFmtId="2" fontId="0" fillId="0" borderId="1" xfId="0" applyNumberFormat="1" applyFont="1" applyBorder="1"/>
    <xf numFmtId="164" fontId="0" fillId="0" borderId="1" xfId="0" applyNumberFormat="1" applyFont="1" applyBorder="1"/>
    <xf numFmtId="165" fontId="0" fillId="0" borderId="1" xfId="0" applyNumberFormat="1" applyFont="1" applyBorder="1"/>
    <xf numFmtId="0" fontId="0" fillId="0" borderId="0" xfId="0" applyFont="1"/>
    <xf numFmtId="2" fontId="0" fillId="0" borderId="0" xfId="0" applyNumberFormat="1" applyFont="1" applyFill="1" applyBorder="1"/>
    <xf numFmtId="0" fontId="0" fillId="0" borderId="5" xfId="0" applyFont="1" applyBorder="1"/>
    <xf numFmtId="0" fontId="0" fillId="0" borderId="0" xfId="0" applyFont="1" applyBorder="1"/>
    <xf numFmtId="0" fontId="0" fillId="0" borderId="6" xfId="0" applyFont="1" applyBorder="1"/>
    <xf numFmtId="0" fontId="1" fillId="0" borderId="7" xfId="0" applyFont="1" applyBorder="1" applyAlignment="1">
      <alignment horizontal="center"/>
    </xf>
    <xf numFmtId="2" fontId="0" fillId="0" borderId="7" xfId="0" applyNumberFormat="1" applyFont="1" applyBorder="1"/>
    <xf numFmtId="165" fontId="0" fillId="0" borderId="7" xfId="0" applyNumberFormat="1" applyFont="1" applyBorder="1"/>
    <xf numFmtId="164" fontId="0" fillId="0" borderId="7" xfId="0" applyNumberFormat="1" applyFont="1" applyBorder="1"/>
    <xf numFmtId="2" fontId="1" fillId="0" borderId="9" xfId="0" applyNumberFormat="1" applyFont="1" applyBorder="1" applyAlignment="1">
      <alignment horizontal="center"/>
    </xf>
    <xf numFmtId="164" fontId="0" fillId="0" borderId="9" xfId="0" applyNumberFormat="1" applyFont="1" applyBorder="1"/>
    <xf numFmtId="164" fontId="0" fillId="0" borderId="10" xfId="0" applyNumberFormat="1" applyFont="1" applyBorder="1"/>
    <xf numFmtId="0" fontId="1" fillId="3" borderId="2" xfId="0" applyFont="1" applyFill="1" applyBorder="1"/>
    <xf numFmtId="0" fontId="0" fillId="3" borderId="3" xfId="0" applyFont="1" applyFill="1" applyBorder="1"/>
    <xf numFmtId="0" fontId="0" fillId="3" borderId="4" xfId="0" applyFont="1" applyFill="1" applyBorder="1"/>
    <xf numFmtId="0" fontId="0" fillId="3" borderId="0" xfId="0" applyFont="1" applyFill="1"/>
    <xf numFmtId="2" fontId="3" fillId="0" borderId="1" xfId="0" applyNumberFormat="1" applyFont="1" applyBorder="1"/>
    <xf numFmtId="2" fontId="0" fillId="0" borderId="1" xfId="0" applyNumberFormat="1" applyBorder="1"/>
    <xf numFmtId="165" fontId="3" fillId="0" borderId="1" xfId="0" applyNumberFormat="1" applyFont="1" applyBorder="1"/>
    <xf numFmtId="165" fontId="0" fillId="0" borderId="1" xfId="0" applyNumberFormat="1" applyBorder="1"/>
    <xf numFmtId="164" fontId="3" fillId="0" borderId="1" xfId="0" applyNumberFormat="1" applyFont="1" applyBorder="1"/>
    <xf numFmtId="164" fontId="0" fillId="0" borderId="1" xfId="0" applyNumberFormat="1" applyBorder="1"/>
    <xf numFmtId="164" fontId="4" fillId="0" borderId="1" xfId="0" applyNumberFormat="1" applyFont="1" applyBorder="1"/>
    <xf numFmtId="0" fontId="1" fillId="0" borderId="0" xfId="0" applyFont="1" applyAlignment="1">
      <alignment horizontal="center"/>
    </xf>
    <xf numFmtId="2" fontId="1" fillId="0" borderId="0" xfId="0" applyNumberFormat="1" applyFont="1" applyAlignment="1">
      <alignment horizontal="center"/>
    </xf>
    <xf numFmtId="164" fontId="3" fillId="0" borderId="0" xfId="0" applyNumberFormat="1" applyFont="1"/>
    <xf numFmtId="164" fontId="0" fillId="0" borderId="0" xfId="0" applyNumberFormat="1"/>
    <xf numFmtId="0" fontId="0" fillId="0" borderId="1" xfId="0" applyBorder="1"/>
    <xf numFmtId="166" fontId="0" fillId="0" borderId="0" xfId="0" applyNumberFormat="1"/>
    <xf numFmtId="2" fontId="0" fillId="0" borderId="0" xfId="0" applyNumberFormat="1"/>
    <xf numFmtId="0" fontId="0" fillId="5" borderId="0" xfId="0" applyFill="1" applyProtection="1">
      <protection hidden="1"/>
    </xf>
    <xf numFmtId="0" fontId="0" fillId="5" borderId="12" xfId="0" applyFill="1" applyBorder="1" applyAlignment="1" applyProtection="1">
      <alignment vertical="center"/>
      <protection hidden="1"/>
    </xf>
    <xf numFmtId="0" fontId="0" fillId="5" borderId="13" xfId="0" applyFill="1" applyBorder="1" applyAlignment="1" applyProtection="1">
      <alignment vertical="center"/>
      <protection hidden="1"/>
    </xf>
    <xf numFmtId="0" fontId="1" fillId="5" borderId="11" xfId="0" applyFont="1" applyFill="1" applyBorder="1" applyAlignment="1" applyProtection="1">
      <alignment horizontal="center"/>
      <protection hidden="1"/>
    </xf>
    <xf numFmtId="0" fontId="0" fillId="5" borderId="21" xfId="0" applyFill="1" applyBorder="1" applyAlignment="1" applyProtection="1">
      <alignment vertical="center"/>
      <protection hidden="1"/>
    </xf>
    <xf numFmtId="0" fontId="0" fillId="5" borderId="14" xfId="0" applyFill="1" applyBorder="1" applyAlignment="1" applyProtection="1">
      <alignment vertical="center"/>
      <protection hidden="1"/>
    </xf>
    <xf numFmtId="0" fontId="1" fillId="5" borderId="23" xfId="0" applyFont="1" applyFill="1" applyBorder="1" applyAlignment="1" applyProtection="1">
      <alignment horizontal="center"/>
      <protection hidden="1"/>
    </xf>
    <xf numFmtId="0" fontId="1" fillId="5" borderId="4" xfId="0" applyFont="1" applyFill="1" applyBorder="1" applyAlignment="1" applyProtection="1">
      <alignment horizontal="center"/>
      <protection hidden="1"/>
    </xf>
    <xf numFmtId="0" fontId="0" fillId="4" borderId="19" xfId="0" applyFill="1" applyBorder="1" applyAlignment="1" applyProtection="1">
      <alignment horizontal="center" vertical="center"/>
      <protection locked="0"/>
    </xf>
    <xf numFmtId="0" fontId="0" fillId="4" borderId="20" xfId="0" applyFill="1" applyBorder="1" applyAlignment="1" applyProtection="1">
      <alignment horizontal="center" vertical="center"/>
      <protection locked="0"/>
    </xf>
    <xf numFmtId="2" fontId="0" fillId="7" borderId="0" xfId="0" applyNumberFormat="1" applyFill="1"/>
    <xf numFmtId="0" fontId="0" fillId="7" borderId="0" xfId="0" applyFill="1"/>
    <xf numFmtId="166" fontId="0" fillId="7" borderId="0" xfId="0" applyNumberFormat="1" applyFill="1"/>
    <xf numFmtId="0" fontId="8" fillId="5" borderId="0" xfId="0" applyFont="1" applyFill="1" applyProtection="1">
      <protection hidden="1"/>
    </xf>
    <xf numFmtId="0" fontId="8" fillId="5" borderId="0" xfId="0" applyFont="1" applyFill="1" applyAlignment="1" applyProtection="1">
      <alignment wrapText="1"/>
      <protection hidden="1"/>
    </xf>
    <xf numFmtId="0" fontId="9" fillId="5" borderId="0" xfId="0" applyFont="1" applyFill="1" applyProtection="1">
      <protection hidden="1"/>
    </xf>
    <xf numFmtId="0" fontId="0" fillId="5" borderId="0" xfId="0" applyFill="1" applyAlignment="1" applyProtection="1">
      <alignment wrapText="1"/>
      <protection hidden="1"/>
    </xf>
    <xf numFmtId="0" fontId="0" fillId="5" borderId="0" xfId="0" applyFill="1" applyAlignment="1" applyProtection="1">
      <alignment vertical="center" wrapText="1"/>
      <protection hidden="1"/>
    </xf>
    <xf numFmtId="0" fontId="0" fillId="5" borderId="0" xfId="0" applyFill="1" applyBorder="1" applyProtection="1">
      <protection hidden="1"/>
    </xf>
    <xf numFmtId="0" fontId="0" fillId="5" borderId="0" xfId="0" applyFill="1" applyBorder="1" applyAlignment="1" applyProtection="1">
      <alignment vertical="center"/>
      <protection hidden="1"/>
    </xf>
    <xf numFmtId="0" fontId="0" fillId="4" borderId="22" xfId="0" applyFill="1" applyBorder="1" applyAlignment="1" applyProtection="1">
      <alignment horizontal="center" vertical="center"/>
      <protection locked="0"/>
    </xf>
    <xf numFmtId="0" fontId="1" fillId="5" borderId="26" xfId="0" applyFont="1" applyFill="1" applyBorder="1" applyAlignment="1" applyProtection="1">
      <alignment horizontal="center"/>
      <protection hidden="1"/>
    </xf>
    <xf numFmtId="167" fontId="0" fillId="0" borderId="0" xfId="0" applyNumberFormat="1"/>
    <xf numFmtId="168" fontId="0" fillId="0" borderId="0" xfId="0" applyNumberFormat="1"/>
    <xf numFmtId="168" fontId="0" fillId="7" borderId="0" xfId="0" applyNumberFormat="1" applyFill="1"/>
    <xf numFmtId="0" fontId="10" fillId="5" borderId="5" xfId="0" applyFont="1" applyFill="1" applyBorder="1" applyAlignment="1" applyProtection="1">
      <alignment horizontal="center" wrapText="1"/>
      <protection hidden="1"/>
    </xf>
    <xf numFmtId="0" fontId="1" fillId="2" borderId="0" xfId="0" applyFont="1" applyFill="1" applyAlignment="1">
      <alignment horizontal="center" vertical="center"/>
    </xf>
    <xf numFmtId="0" fontId="1" fillId="2" borderId="0" xfId="0" applyFont="1" applyFill="1" applyAlignment="1">
      <alignment horizontal="center"/>
    </xf>
    <xf numFmtId="0" fontId="1" fillId="2" borderId="5" xfId="0" applyFont="1" applyFill="1" applyBorder="1" applyAlignment="1">
      <alignment horizontal="center"/>
    </xf>
    <xf numFmtId="0" fontId="1" fillId="2" borderId="0" xfId="0" applyFont="1" applyFill="1" applyBorder="1" applyAlignment="1">
      <alignment horizontal="center"/>
    </xf>
    <xf numFmtId="0" fontId="1" fillId="2" borderId="6" xfId="0" applyFont="1" applyFill="1" applyBorder="1" applyAlignment="1">
      <alignment horizontal="center"/>
    </xf>
    <xf numFmtId="0" fontId="1" fillId="2" borderId="5" xfId="0" applyFont="1" applyFill="1" applyBorder="1" applyAlignment="1">
      <alignment horizontal="center" vertical="center"/>
    </xf>
    <xf numFmtId="0" fontId="1" fillId="2" borderId="8" xfId="0" applyFont="1" applyFill="1" applyBorder="1" applyAlignment="1">
      <alignment horizontal="center" vertical="center"/>
    </xf>
    <xf numFmtId="0" fontId="0" fillId="5" borderId="21" xfId="0" applyFill="1" applyBorder="1" applyAlignment="1" applyProtection="1">
      <alignment horizontal="center" vertical="center"/>
      <protection hidden="1"/>
    </xf>
    <xf numFmtId="0" fontId="0" fillId="5" borderId="13" xfId="0" applyFill="1" applyBorder="1" applyAlignment="1" applyProtection="1">
      <alignment horizontal="center" vertical="center"/>
      <protection hidden="1"/>
    </xf>
    <xf numFmtId="0" fontId="0" fillId="5" borderId="14" xfId="0" applyFill="1" applyBorder="1" applyAlignment="1" applyProtection="1">
      <alignment horizontal="center" vertical="center"/>
      <protection hidden="1"/>
    </xf>
    <xf numFmtId="0" fontId="0" fillId="5" borderId="0" xfId="0" applyFill="1" applyAlignment="1" applyProtection="1">
      <alignment horizontal="center"/>
      <protection hidden="1"/>
    </xf>
    <xf numFmtId="0" fontId="0" fillId="5" borderId="12" xfId="0" applyFill="1" applyBorder="1" applyAlignment="1" applyProtection="1">
      <alignment horizontal="center" vertical="center"/>
      <protection hidden="1"/>
    </xf>
    <xf numFmtId="0" fontId="0" fillId="5" borderId="0" xfId="0" applyFill="1" applyBorder="1" applyAlignment="1" applyProtection="1">
      <alignment horizontal="center" vertical="center"/>
      <protection hidden="1"/>
    </xf>
    <xf numFmtId="0" fontId="11" fillId="5" borderId="21" xfId="0" applyFont="1" applyFill="1" applyBorder="1" applyAlignment="1" applyProtection="1">
      <alignment horizontal="center" vertical="center"/>
      <protection hidden="1"/>
    </xf>
    <xf numFmtId="0" fontId="11" fillId="5" borderId="13" xfId="0" applyFont="1" applyFill="1" applyBorder="1" applyAlignment="1" applyProtection="1">
      <alignment horizontal="center" vertical="center"/>
      <protection hidden="1"/>
    </xf>
    <xf numFmtId="0" fontId="13" fillId="5" borderId="13" xfId="0" applyFont="1" applyFill="1" applyBorder="1" applyAlignment="1" applyProtection="1">
      <alignment horizontal="center" vertical="center"/>
      <protection hidden="1"/>
    </xf>
    <xf numFmtId="0" fontId="14" fillId="5" borderId="13" xfId="0" applyFont="1" applyFill="1" applyBorder="1" applyAlignment="1" applyProtection="1">
      <alignment horizontal="center" vertical="center"/>
      <protection hidden="1"/>
    </xf>
    <xf numFmtId="0" fontId="13" fillId="5" borderId="14" xfId="0" applyFont="1" applyFill="1" applyBorder="1" applyAlignment="1" applyProtection="1">
      <alignment horizontal="center" vertical="center"/>
      <protection hidden="1"/>
    </xf>
    <xf numFmtId="0" fontId="1" fillId="5" borderId="25" xfId="0" applyFont="1" applyFill="1" applyBorder="1" applyAlignment="1" applyProtection="1">
      <alignment horizontal="center"/>
      <protection hidden="1"/>
    </xf>
    <xf numFmtId="0" fontId="1" fillId="5" borderId="23" xfId="0" applyFont="1" applyFill="1" applyBorder="1" applyAlignment="1" applyProtection="1">
      <alignment horizontal="left" vertical="center" wrapText="1"/>
      <protection hidden="1"/>
    </xf>
    <xf numFmtId="0" fontId="1" fillId="5" borderId="27" xfId="0" applyFont="1" applyFill="1" applyBorder="1" applyAlignment="1" applyProtection="1">
      <alignment horizontal="left" vertical="center" wrapText="1"/>
      <protection hidden="1"/>
    </xf>
    <xf numFmtId="0" fontId="1" fillId="5" borderId="28" xfId="0" applyFont="1" applyFill="1" applyBorder="1" applyAlignment="1" applyProtection="1">
      <alignment horizontal="left" vertical="center" wrapText="1"/>
      <protection hidden="1"/>
    </xf>
    <xf numFmtId="0" fontId="1" fillId="5" borderId="2" xfId="0" applyFont="1" applyFill="1" applyBorder="1" applyAlignment="1" applyProtection="1">
      <alignment horizontal="left"/>
      <protection hidden="1"/>
    </xf>
    <xf numFmtId="0" fontId="1" fillId="5" borderId="25" xfId="0" applyFont="1" applyFill="1" applyBorder="1" applyAlignment="1" applyProtection="1">
      <alignment horizontal="left"/>
      <protection hidden="1"/>
    </xf>
    <xf numFmtId="165" fontId="0" fillId="6" borderId="15" xfId="0" applyNumberFormat="1" applyFill="1" applyBorder="1" applyAlignment="1" applyProtection="1">
      <alignment horizontal="center" vertical="center" wrapText="1"/>
      <protection hidden="1"/>
    </xf>
    <xf numFmtId="165" fontId="0" fillId="6" borderId="16" xfId="0" applyNumberFormat="1" applyFill="1" applyBorder="1" applyAlignment="1" applyProtection="1">
      <alignment horizontal="center" vertical="center" wrapText="1"/>
      <protection hidden="1"/>
    </xf>
    <xf numFmtId="165" fontId="0" fillId="6" borderId="17" xfId="0" applyNumberFormat="1" applyFill="1" applyBorder="1" applyAlignment="1" applyProtection="1">
      <alignment horizontal="center" vertical="center" wrapText="1"/>
      <protection hidden="1"/>
    </xf>
    <xf numFmtId="165" fontId="0" fillId="6" borderId="18" xfId="0" applyNumberFormat="1" applyFill="1" applyBorder="1" applyAlignment="1" applyProtection="1">
      <alignment horizontal="center" vertical="center" wrapText="1"/>
      <protection hidden="1"/>
    </xf>
    <xf numFmtId="165" fontId="0" fillId="6" borderId="19" xfId="0" applyNumberFormat="1" applyFill="1" applyBorder="1" applyAlignment="1" applyProtection="1">
      <alignment horizontal="center" vertical="center" wrapText="1"/>
      <protection hidden="1"/>
    </xf>
    <xf numFmtId="165" fontId="0" fillId="6" borderId="20" xfId="0" applyNumberFormat="1" applyFill="1" applyBorder="1" applyAlignment="1" applyProtection="1">
      <alignment horizontal="center" vertical="center" wrapText="1"/>
      <protection hidden="1"/>
    </xf>
    <xf numFmtId="2" fontId="8" fillId="5" borderId="22" xfId="0" applyNumberFormat="1" applyFont="1" applyFill="1" applyBorder="1" applyAlignment="1" applyProtection="1">
      <alignment horizontal="center" vertical="center" wrapText="1"/>
      <protection hidden="1"/>
    </xf>
    <xf numFmtId="2" fontId="8" fillId="5" borderId="24" xfId="0" applyNumberFormat="1" applyFont="1" applyFill="1" applyBorder="1" applyAlignment="1" applyProtection="1">
      <alignment horizontal="center" vertical="center" wrapText="1"/>
      <protection hidden="1"/>
    </xf>
    <xf numFmtId="2" fontId="8" fillId="5" borderId="19" xfId="0" applyNumberFormat="1" applyFont="1" applyFill="1" applyBorder="1" applyAlignment="1" applyProtection="1">
      <alignment horizontal="center" vertical="center" wrapText="1"/>
      <protection hidden="1"/>
    </xf>
    <xf numFmtId="2" fontId="8" fillId="5" borderId="16" xfId="0" applyNumberFormat="1" applyFont="1" applyFill="1" applyBorder="1" applyAlignment="1" applyProtection="1">
      <alignment horizontal="center" vertical="center" wrapText="1"/>
      <protection hidden="1"/>
    </xf>
    <xf numFmtId="2" fontId="8" fillId="5" borderId="20" xfId="0" applyNumberFormat="1" applyFont="1" applyFill="1" applyBorder="1" applyAlignment="1" applyProtection="1">
      <alignment horizontal="center" vertical="center" wrapText="1"/>
      <protection hidden="1"/>
    </xf>
    <xf numFmtId="2" fontId="8" fillId="5" borderId="17" xfId="0" applyNumberFormat="1" applyFont="1" applyFill="1" applyBorder="1" applyAlignment="1" applyProtection="1">
      <alignment horizontal="center" vertical="center" wrapText="1"/>
      <protection hidden="1"/>
    </xf>
  </cellXfs>
  <cellStyles count="1">
    <cellStyle name="Normal" xfId="0" builtinId="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0</xdr:col>
      <xdr:colOff>0</xdr:colOff>
      <xdr:row>34</xdr:row>
      <xdr:rowOff>100012</xdr:rowOff>
    </xdr:from>
    <xdr:ext cx="8892000" cy="31309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92C8BE22-3A1F-45C8-A1B2-9236D8286F8B}"/>
                </a:ext>
              </a:extLst>
            </xdr:cNvPr>
            <xdr:cNvSpPr txBox="1"/>
          </xdr:nvSpPr>
          <xdr:spPr>
            <a:xfrm>
              <a:off x="0" y="631793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𝑅𝑅𝑅𝑉</m:t>
                      </m:r>
                    </m:e>
                    <m:sub>
                      <m:r>
                        <a:rPr lang="de-CH" sz="2000" b="0" i="1">
                          <a:solidFill>
                            <a:srgbClr val="FF0000"/>
                          </a:solidFill>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𝑅𝑅𝑅𝑉</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solidFill>
                        <a:schemeClr val="tx1"/>
                      </a:solidFill>
                      <a:effectLst/>
                      <a:latin typeface="Cambria Math" panose="02040503050406030204" pitchFamily="18" charset="0"/>
                      <a:ea typeface="+mn-ea"/>
                      <a:cs typeface="+mn-cs"/>
                    </a:rPr>
                    <m:t>14.51</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44.72)</m:t>
                  </m:r>
                </m:oMath>
              </a14:m>
              <a:r>
                <a:rPr lang="en-US" sz="1100">
                  <a:solidFill>
                    <a:schemeClr val="tx1"/>
                  </a:solidFill>
                  <a:effectLst/>
                  <a:latin typeface="+mn-lt"/>
                  <a:ea typeface="+mn-ea"/>
                  <a:cs typeface="+mn-cs"/>
                </a:rPr>
                <a:t> </a:t>
              </a:r>
              <a:endParaRPr lang="en-US" sz="2000"/>
            </a:p>
          </xdr:txBody>
        </xdr:sp>
      </mc:Choice>
      <mc:Fallback xmlns="">
        <xdr:sp macro="" textlink="">
          <xdr:nvSpPr>
            <xdr:cNvPr id="2" name="TextBox 1">
              <a:extLst>
                <a:ext uri="{FF2B5EF4-FFF2-40B4-BE49-F238E27FC236}">
                  <a16:creationId xmlns:a16="http://schemas.microsoft.com/office/drawing/2014/main" id="{92C8BE22-3A1F-45C8-A1B2-9236D8286F8B}"/>
                </a:ext>
              </a:extLst>
            </xdr:cNvPr>
            <xdr:cNvSpPr txBox="1"/>
          </xdr:nvSpPr>
          <xdr:spPr>
            <a:xfrm>
              <a:off x="0" y="631793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a:t>
              </a:r>
              <a:r>
                <a:rPr lang="de-CH" sz="2000" b="0" i="0">
                  <a:solidFill>
                    <a:srgbClr val="FF0000"/>
                  </a:solidFill>
                  <a:latin typeface="Cambria Math" panose="02040503050406030204" pitchFamily="18" charset="0"/>
                </a:rPr>
                <a:t>〖𝑅𝑅𝑅𝑉〗_0</a:t>
              </a:r>
              <a:r>
                <a:rPr lang="de-CH" sz="2000" b="0" i="0">
                  <a:latin typeface="Cambria Math" panose="02040503050406030204" pitchFamily="18" charset="0"/>
                </a:rPr>
                <a:t>+𝐾_(𝑅𝑅𝑅𝑉−𝑈)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solidFill>
                    <a:schemeClr val="tx1"/>
                  </a:solidFill>
                  <a:effectLst/>
                  <a:latin typeface="Cambria Math" panose="02040503050406030204" pitchFamily="18" charset="0"/>
                  <a:ea typeface="+mn-ea"/>
                  <a:cs typeface="+mn-cs"/>
                </a:rPr>
                <a:t>14.51</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44.72)</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xdr:row>
      <xdr:rowOff>95250</xdr:rowOff>
    </xdr:from>
    <xdr:ext cx="8892000" cy="31309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DCA0FE25-AA01-4D11-9946-D9EC8E01D352}"/>
                </a:ext>
              </a:extLst>
            </xdr:cNvPr>
            <xdr:cNvSpPr txBox="1"/>
          </xdr:nvSpPr>
          <xdr:spPr>
            <a:xfrm>
              <a:off x="0" y="278130"/>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3" name="TextBox 2">
              <a:extLst>
                <a:ext uri="{FF2B5EF4-FFF2-40B4-BE49-F238E27FC236}">
                  <a16:creationId xmlns:a16="http://schemas.microsoft.com/office/drawing/2014/main" id="{DCA0FE25-AA01-4D11-9946-D9EC8E01D352}"/>
                </a:ext>
              </a:extLst>
            </xdr:cNvPr>
            <xdr:cNvSpPr txBox="1"/>
          </xdr:nvSpPr>
          <xdr:spPr>
            <a:xfrm>
              <a:off x="0" y="278130"/>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0</xdr:col>
      <xdr:colOff>0</xdr:colOff>
      <xdr:row>67</xdr:row>
      <xdr:rowOff>100012</xdr:rowOff>
    </xdr:from>
    <xdr:ext cx="8892000" cy="31309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62794AFD-15C0-4D8B-A717-6638939974F4}"/>
                </a:ext>
              </a:extLst>
            </xdr:cNvPr>
            <xdr:cNvSpPr txBox="1"/>
          </xdr:nvSpPr>
          <xdr:spPr>
            <a:xfrm>
              <a:off x="0" y="1235297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𝑅𝑅𝑅𝑉</m:t>
                      </m:r>
                    </m:e>
                    <m:sub>
                      <m:r>
                        <a:rPr lang="de-CH" sz="2000" b="0" i="1">
                          <a:latin typeface="Cambria Math" panose="02040503050406030204" pitchFamily="18" charset="0"/>
                        </a:rPr>
                        <m:t>0</m:t>
                      </m:r>
                    </m:sub>
                  </m:sSub>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𝐾</m:t>
                      </m:r>
                    </m:e>
                    <m:sub>
                      <m:r>
                        <a:rPr lang="de-CH" sz="2000" b="0" i="1">
                          <a:solidFill>
                            <a:srgbClr val="FF0000"/>
                          </a:solidFill>
                          <a:latin typeface="Cambria Math" panose="02040503050406030204" pitchFamily="18" charset="0"/>
                        </a:rPr>
                        <m:t>𝑅𝑅𝑅𝑉</m:t>
                      </m:r>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14.51</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44.72)</m:t>
                  </m:r>
                </m:oMath>
              </a14:m>
              <a:r>
                <a:rPr lang="en-US" sz="1100">
                  <a:solidFill>
                    <a:schemeClr val="tx1"/>
                  </a:solidFill>
                  <a:effectLst/>
                  <a:latin typeface="+mn-lt"/>
                  <a:ea typeface="+mn-ea"/>
                  <a:cs typeface="+mn-cs"/>
                </a:rPr>
                <a:t> </a:t>
              </a:r>
              <a:endParaRPr lang="en-US" sz="2000"/>
            </a:p>
          </xdr:txBody>
        </xdr:sp>
      </mc:Choice>
      <mc:Fallback xmlns="">
        <xdr:sp macro="" textlink="">
          <xdr:nvSpPr>
            <xdr:cNvPr id="4" name="TextBox 3">
              <a:extLst>
                <a:ext uri="{FF2B5EF4-FFF2-40B4-BE49-F238E27FC236}">
                  <a16:creationId xmlns:a16="http://schemas.microsoft.com/office/drawing/2014/main" id="{62794AFD-15C0-4D8B-A717-6638939974F4}"/>
                </a:ext>
              </a:extLst>
            </xdr:cNvPr>
            <xdr:cNvSpPr txBox="1"/>
          </xdr:nvSpPr>
          <xdr:spPr>
            <a:xfrm>
              <a:off x="0" y="1235297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𝑅𝑅𝑅𝑉=〖𝑅𝑅𝑅𝑉〗_0+</a:t>
              </a:r>
              <a:r>
                <a:rPr lang="de-CH" sz="2000" b="0" i="0">
                  <a:solidFill>
                    <a:srgbClr val="FF0000"/>
                  </a:solidFill>
                  <a:latin typeface="Cambria Math" panose="02040503050406030204" pitchFamily="18" charset="0"/>
                </a:rPr>
                <a:t>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14.51</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44.72)</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100</xdr:row>
      <xdr:rowOff>100012</xdr:rowOff>
    </xdr:from>
    <xdr:ext cx="8892000" cy="313099"/>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2B896B86-D39C-41FD-B7C5-69FAED3F9009}"/>
                </a:ext>
              </a:extLst>
            </xdr:cNvPr>
            <xdr:cNvSpPr txBox="1"/>
          </xdr:nvSpPr>
          <xdr:spPr>
            <a:xfrm>
              <a:off x="0" y="1838801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𝑅𝑅𝑅𝑉</m:t>
                      </m:r>
                    </m:e>
                    <m:sub>
                      <m:r>
                        <a:rPr lang="de-CH" sz="2000" b="0" i="1">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𝑅𝑅𝑅𝑉</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14.51</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𝑅𝑅𝑅𝑉</m:t>
                      </m:r>
                      <m:r>
                        <a:rPr lang="de-CH" sz="2000" b="0" i="1">
                          <a:solidFill>
                            <a:srgbClr val="FF0000"/>
                          </a:solidFill>
                          <a:effectLst/>
                          <a:latin typeface="Cambria Math" panose="02040503050406030204" pitchFamily="18" charset="0"/>
                          <a:ea typeface="+mn-ea"/>
                          <a:cs typeface="+mn-cs"/>
                        </a:rPr>
                        <m:t>−</m:t>
                      </m:r>
                      <m:r>
                        <a:rPr lang="de-CH" sz="2000" b="0" i="1">
                          <a:solidFill>
                            <a:srgbClr val="FF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44.72)</m:t>
                  </m:r>
                </m:oMath>
              </a14:m>
              <a:r>
                <a:rPr lang="en-US" sz="1100">
                  <a:solidFill>
                    <a:schemeClr val="tx1"/>
                  </a:solidFill>
                  <a:effectLst/>
                  <a:latin typeface="+mn-lt"/>
                  <a:ea typeface="+mn-ea"/>
                  <a:cs typeface="+mn-cs"/>
                </a:rPr>
                <a:t> </a:t>
              </a:r>
              <a:endParaRPr lang="en-US" sz="2000"/>
            </a:p>
          </xdr:txBody>
        </xdr:sp>
      </mc:Choice>
      <mc:Fallback xmlns="">
        <xdr:sp macro="" textlink="">
          <xdr:nvSpPr>
            <xdr:cNvPr id="5" name="TextBox 4">
              <a:extLst>
                <a:ext uri="{FF2B5EF4-FFF2-40B4-BE49-F238E27FC236}">
                  <a16:creationId xmlns:a16="http://schemas.microsoft.com/office/drawing/2014/main" id="{2B896B86-D39C-41FD-B7C5-69FAED3F9009}"/>
                </a:ext>
              </a:extLst>
            </xdr:cNvPr>
            <xdr:cNvSpPr txBox="1"/>
          </xdr:nvSpPr>
          <xdr:spPr>
            <a:xfrm>
              <a:off x="0" y="1838801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𝑅𝑅𝑅𝑉=〖𝑅𝑅𝑅𝑉〗_0+𝐾_(𝑅𝑅𝑅𝑉−𝑈)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14.51</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rgbClr val="FF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44.72)</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133</xdr:row>
      <xdr:rowOff>100012</xdr:rowOff>
    </xdr:from>
    <xdr:ext cx="8892000" cy="31309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CC52DEC1-DBB8-4367-A285-0566A36A091F}"/>
                </a:ext>
              </a:extLst>
            </xdr:cNvPr>
            <xdr:cNvSpPr txBox="1"/>
          </xdr:nvSpPr>
          <xdr:spPr>
            <a:xfrm>
              <a:off x="0" y="2442305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𝑡𝑑</m:t>
                  </m:r>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𝑡𝑑</m:t>
                      </m:r>
                    </m:e>
                    <m:sub>
                      <m:r>
                        <a:rPr lang="de-CH" sz="2000" b="0" i="1">
                          <a:solidFill>
                            <a:srgbClr val="FF0000"/>
                          </a:solidFill>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𝑡𝑑</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14.51</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𝑡𝑑</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44.72)</m:t>
                  </m:r>
                </m:oMath>
              </a14:m>
              <a:r>
                <a:rPr lang="en-US" sz="1100">
                  <a:solidFill>
                    <a:schemeClr val="tx1"/>
                  </a:solidFill>
                  <a:effectLst/>
                  <a:latin typeface="+mn-lt"/>
                  <a:ea typeface="+mn-ea"/>
                  <a:cs typeface="+mn-cs"/>
                </a:rPr>
                <a:t> </a:t>
              </a:r>
              <a:endParaRPr lang="en-US" sz="2000"/>
            </a:p>
          </xdr:txBody>
        </xdr:sp>
      </mc:Choice>
      <mc:Fallback xmlns="">
        <xdr:sp macro="" textlink="">
          <xdr:nvSpPr>
            <xdr:cNvPr id="6" name="TextBox 5">
              <a:extLst>
                <a:ext uri="{FF2B5EF4-FFF2-40B4-BE49-F238E27FC236}">
                  <a16:creationId xmlns:a16="http://schemas.microsoft.com/office/drawing/2014/main" id="{CC52DEC1-DBB8-4367-A285-0566A36A091F}"/>
                </a:ext>
              </a:extLst>
            </xdr:cNvPr>
            <xdr:cNvSpPr txBox="1"/>
          </xdr:nvSpPr>
          <xdr:spPr>
            <a:xfrm>
              <a:off x="0" y="2442305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𝑡𝑑=</a:t>
              </a:r>
              <a:r>
                <a:rPr lang="de-CH" sz="2000" b="0" i="0">
                  <a:solidFill>
                    <a:srgbClr val="FF0000"/>
                  </a:solidFill>
                  <a:latin typeface="Cambria Math" panose="02040503050406030204" pitchFamily="18" charset="0"/>
                </a:rPr>
                <a:t>〖𝑡𝑑〗_0</a:t>
              </a:r>
              <a:r>
                <a:rPr lang="de-CH" sz="2000" b="0" i="0">
                  <a:latin typeface="Cambria Math" panose="02040503050406030204" pitchFamily="18" charset="0"/>
                </a:rPr>
                <a:t>+𝐾_(𝑡𝑑−𝑈)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14.51</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𝐾_(𝑡𝑑−𝐼)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44.72)</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166</xdr:row>
      <xdr:rowOff>100012</xdr:rowOff>
    </xdr:from>
    <xdr:ext cx="8892000" cy="313099"/>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32B8C04C-F6CB-464B-8CC7-508DE5F05C51}"/>
                </a:ext>
              </a:extLst>
            </xdr:cNvPr>
            <xdr:cNvSpPr txBox="1"/>
          </xdr:nvSpPr>
          <xdr:spPr>
            <a:xfrm>
              <a:off x="0" y="3045809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𝑡𝑑</m:t>
                  </m:r>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𝑡𝑑</m:t>
                      </m:r>
                    </m:e>
                    <m:sub>
                      <m:r>
                        <a:rPr lang="de-CH" sz="2000" b="0" i="1">
                          <a:latin typeface="Cambria Math" panose="02040503050406030204" pitchFamily="18" charset="0"/>
                        </a:rPr>
                        <m:t>0</m:t>
                      </m:r>
                    </m:sub>
                  </m:sSub>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𝐾</m:t>
                      </m:r>
                    </m:e>
                    <m:sub>
                      <m:r>
                        <a:rPr lang="de-CH" sz="2000" b="0" i="1">
                          <a:solidFill>
                            <a:srgbClr val="FF0000"/>
                          </a:solidFill>
                          <a:latin typeface="Cambria Math" panose="02040503050406030204" pitchFamily="18" charset="0"/>
                        </a:rPr>
                        <m:t>𝑡𝑑</m:t>
                      </m:r>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14.51</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𝑡𝑑</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44.72)</m:t>
                  </m:r>
                </m:oMath>
              </a14:m>
              <a:r>
                <a:rPr lang="en-US" sz="1100">
                  <a:solidFill>
                    <a:schemeClr val="tx1"/>
                  </a:solidFill>
                  <a:effectLst/>
                  <a:latin typeface="+mn-lt"/>
                  <a:ea typeface="+mn-ea"/>
                  <a:cs typeface="+mn-cs"/>
                </a:rPr>
                <a:t> </a:t>
              </a:r>
              <a:endParaRPr lang="en-US" sz="2000"/>
            </a:p>
          </xdr:txBody>
        </xdr:sp>
      </mc:Choice>
      <mc:Fallback xmlns="">
        <xdr:sp macro="" textlink="">
          <xdr:nvSpPr>
            <xdr:cNvPr id="7" name="TextBox 6">
              <a:extLst>
                <a:ext uri="{FF2B5EF4-FFF2-40B4-BE49-F238E27FC236}">
                  <a16:creationId xmlns:a16="http://schemas.microsoft.com/office/drawing/2014/main" id="{32B8C04C-F6CB-464B-8CC7-508DE5F05C51}"/>
                </a:ext>
              </a:extLst>
            </xdr:cNvPr>
            <xdr:cNvSpPr txBox="1"/>
          </xdr:nvSpPr>
          <xdr:spPr>
            <a:xfrm>
              <a:off x="0" y="3045809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𝑡𝑑=〖𝑡𝑑〗_0+</a:t>
              </a:r>
              <a:r>
                <a:rPr lang="de-CH" sz="2000" b="0" i="0">
                  <a:solidFill>
                    <a:srgbClr val="FF0000"/>
                  </a:solidFill>
                  <a:latin typeface="Cambria Math" panose="02040503050406030204" pitchFamily="18" charset="0"/>
                </a:rPr>
                <a:t>𝐾_(𝑡𝑑−𝑈)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14.51</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𝐾_(𝑡𝑑−𝐼)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44.72)</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199</xdr:row>
      <xdr:rowOff>100012</xdr:rowOff>
    </xdr:from>
    <xdr:ext cx="8892000" cy="313099"/>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4F04A7E-F111-4EAA-AD35-BAAA5DCA5EBC}"/>
                </a:ext>
              </a:extLst>
            </xdr:cNvPr>
            <xdr:cNvSpPr txBox="1"/>
          </xdr:nvSpPr>
          <xdr:spPr>
            <a:xfrm>
              <a:off x="0" y="3649313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𝑡𝑑</m:t>
                  </m:r>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𝑡𝑑</m:t>
                      </m:r>
                    </m:e>
                    <m:sub>
                      <m:r>
                        <a:rPr lang="de-CH" sz="2000" b="0" i="1">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𝑡𝑑</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14.51</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𝑡𝑑</m:t>
                      </m:r>
                      <m:r>
                        <a:rPr lang="de-CH" sz="2000" b="0" i="1">
                          <a:solidFill>
                            <a:srgbClr val="FF0000"/>
                          </a:solidFill>
                          <a:effectLst/>
                          <a:latin typeface="Cambria Math" panose="02040503050406030204" pitchFamily="18" charset="0"/>
                          <a:ea typeface="+mn-ea"/>
                          <a:cs typeface="+mn-cs"/>
                        </a:rPr>
                        <m:t>−</m:t>
                      </m:r>
                      <m:r>
                        <a:rPr lang="de-CH" sz="2000" b="0" i="1">
                          <a:solidFill>
                            <a:srgbClr val="FF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44.72)</m:t>
                  </m:r>
                </m:oMath>
              </a14:m>
              <a:r>
                <a:rPr lang="en-US" sz="1100">
                  <a:solidFill>
                    <a:schemeClr val="tx1"/>
                  </a:solidFill>
                  <a:effectLst/>
                  <a:latin typeface="+mn-lt"/>
                  <a:ea typeface="+mn-ea"/>
                  <a:cs typeface="+mn-cs"/>
                </a:rPr>
                <a:t> </a:t>
              </a:r>
              <a:endParaRPr lang="en-US" sz="2000"/>
            </a:p>
          </xdr:txBody>
        </xdr:sp>
      </mc:Choice>
      <mc:Fallback xmlns="">
        <xdr:sp macro="" textlink="">
          <xdr:nvSpPr>
            <xdr:cNvPr id="8" name="TextBox 7">
              <a:extLst>
                <a:ext uri="{FF2B5EF4-FFF2-40B4-BE49-F238E27FC236}">
                  <a16:creationId xmlns:a16="http://schemas.microsoft.com/office/drawing/2014/main" id="{04F04A7E-F111-4EAA-AD35-BAAA5DCA5EBC}"/>
                </a:ext>
              </a:extLst>
            </xdr:cNvPr>
            <xdr:cNvSpPr txBox="1"/>
          </xdr:nvSpPr>
          <xdr:spPr>
            <a:xfrm>
              <a:off x="0" y="3649313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𝑡𝑑=〖𝑡𝑑〗_0+𝐾_(𝑡𝑑−𝑈)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14.51</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rgbClr val="FF0000"/>
                  </a:solidFill>
                  <a:effectLst/>
                  <a:latin typeface="Cambria Math" panose="02040503050406030204" pitchFamily="18" charset="0"/>
                  <a:ea typeface="+mn-ea"/>
                  <a:cs typeface="+mn-cs"/>
                </a:rPr>
                <a:t>𝐾_(𝑡𝑑−𝐼)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44.72)</a:t>
              </a:r>
              <a:r>
                <a:rPr lang="en-US" sz="1100">
                  <a:solidFill>
                    <a:schemeClr val="tx1"/>
                  </a:solidFill>
                  <a:effectLst/>
                  <a:latin typeface="+mn-lt"/>
                  <a:ea typeface="+mn-ea"/>
                  <a:cs typeface="+mn-cs"/>
                </a:rPr>
                <a:t> </a:t>
              </a:r>
              <a:endParaRPr lang="en-US" sz="2000"/>
            </a:p>
          </xdr:txBody>
        </xdr:sp>
      </mc:Fallback>
    </mc:AlternateContent>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34</xdr:row>
      <xdr:rowOff>110836</xdr:rowOff>
    </xdr:from>
    <xdr:ext cx="7994073" cy="463781"/>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EDAFBDF6-1FB8-43CE-94C0-0E2F7A291FB1}"/>
                </a:ext>
              </a:extLst>
            </xdr:cNvPr>
            <xdr:cNvSpPr txBox="1"/>
          </xdr:nvSpPr>
          <xdr:spPr>
            <a:xfrm>
              <a:off x="0" y="6443903"/>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𝑅𝑅𝑅𝑉</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𝑅𝑅𝑅𝑉</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𝑅𝑅𝑅𝑉</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solidFill>
                        <a:schemeClr val="tx1"/>
                      </a:solidFill>
                      <a:effectLst/>
                      <a:latin typeface="Cambria Math" panose="02040503050406030204" pitchFamily="18" charset="0"/>
                      <a:ea typeface="+mn-ea"/>
                      <a:cs typeface="+mn-cs"/>
                    </a:rPr>
                    <m:t>14.51</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𝑅𝑅𝑅𝑉</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44.72)</m:t>
                  </m:r>
                  <m:r>
                    <a:rPr lang="de-CH" sz="1600" b="0" i="0">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/(1−</m:t>
                  </m:r>
                  <m:f>
                    <m:fPr>
                      <m:ctrlPr>
                        <a:rPr lang="de-CH" sz="1600" b="0" i="1">
                          <a:solidFill>
                            <a:schemeClr val="tx1"/>
                          </a:solidFill>
                          <a:effectLst/>
                          <a:latin typeface="Cambria Math" panose="02040503050406030204" pitchFamily="18" charset="0"/>
                          <a:ea typeface="+mn-ea"/>
                          <a:cs typeface="+mn-cs"/>
                        </a:rPr>
                      </m:ctrlPr>
                    </m:fPr>
                    <m:num>
                      <m:f>
                        <m:fPr>
                          <m:ctrlPr>
                            <a:rPr lang="de-CH" sz="1600" b="0" i="1">
                              <a:solidFill>
                                <a:schemeClr val="tx1"/>
                              </a:solidFill>
                              <a:effectLst/>
                              <a:latin typeface="Cambria Math" panose="02040503050406030204" pitchFamily="18" charset="0"/>
                              <a:ea typeface="+mn-ea"/>
                              <a:cs typeface="+mn-cs"/>
                            </a:rPr>
                          </m:ctrlPr>
                        </m:fPr>
                        <m:num>
                          <m:r>
                            <a:rPr lang="de-CH" sz="1600" b="0" i="1">
                              <a:solidFill>
                                <a:schemeClr val="tx1"/>
                              </a:solidFill>
                              <a:effectLst/>
                              <a:latin typeface="Cambria Math" panose="02040503050406030204" pitchFamily="18" charset="0"/>
                              <a:ea typeface="+mn-ea"/>
                              <a:cs typeface="+mn-cs"/>
                            </a:rPr>
                            <m:t>𝐼𝑙𝑜𝑎𝑑</m:t>
                          </m:r>
                        </m:num>
                        <m:den>
                          <m:r>
                            <a:rPr lang="de-CH" sz="1600" b="0" i="1">
                              <a:solidFill>
                                <a:schemeClr val="tx1"/>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5.656854−1</m:t>
                      </m:r>
                    </m:num>
                    <m:den>
                      <m:r>
                        <a:rPr lang="de-CH" sz="1600" b="0" i="1">
                          <a:solidFill>
                            <a:schemeClr val="tx1"/>
                          </a:solidFill>
                          <a:effectLst/>
                          <a:latin typeface="Cambria Math" panose="02040503050406030204" pitchFamily="18" charset="0"/>
                          <a:ea typeface="+mn-ea"/>
                          <a:cs typeface="+mn-cs"/>
                        </a:rPr>
                        <m:t>3</m:t>
                      </m:r>
                    </m:den>
                  </m:f>
                  <m:r>
                    <a:rPr lang="de-CH" sz="1600" b="0" i="1">
                      <a:solidFill>
                        <a:schemeClr val="tx1"/>
                      </a:solidFill>
                      <a:effectLst/>
                      <a:latin typeface="Cambria Math" panose="02040503050406030204" pitchFamily="18" charset="0"/>
                      <a:ea typeface="+mn-ea"/>
                      <a:cs typeface="+mn-cs"/>
                    </a:rPr>
                    <m:t>)</m:t>
                  </m:r>
                </m:oMath>
              </a14:m>
              <a:endParaRPr lang="en-US" sz="1600"/>
            </a:p>
          </xdr:txBody>
        </xdr:sp>
      </mc:Choice>
      <mc:Fallback xmlns="">
        <xdr:sp macro="" textlink="">
          <xdr:nvSpPr>
            <xdr:cNvPr id="9" name="TextBox 8">
              <a:extLst>
                <a:ext uri="{FF2B5EF4-FFF2-40B4-BE49-F238E27FC236}">
                  <a16:creationId xmlns:a16="http://schemas.microsoft.com/office/drawing/2014/main" id="{EDAFBDF6-1FB8-43CE-94C0-0E2F7A291FB1}"/>
                </a:ext>
              </a:extLst>
            </xdr:cNvPr>
            <xdr:cNvSpPr txBox="1"/>
          </xdr:nvSpPr>
          <xdr:spPr>
            <a:xfrm>
              <a:off x="0" y="6443903"/>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𝑅𝑅𝑅𝑉=</a:t>
              </a:r>
              <a:r>
                <a:rPr lang="de-CH" sz="1600" b="0" i="0">
                  <a:solidFill>
                    <a:srgbClr val="FF0000"/>
                  </a:solidFill>
                  <a:latin typeface="Cambria Math" panose="02040503050406030204" pitchFamily="18" charset="0"/>
                </a:rPr>
                <a:t>〖(𝑅𝑅𝑅𝑉〗_0</a:t>
              </a:r>
              <a:r>
                <a:rPr lang="de-CH" sz="1600" b="0" i="0">
                  <a:latin typeface="Cambria Math" panose="02040503050406030204" pitchFamily="18" charset="0"/>
                </a:rPr>
                <a:t>+𝐾_(𝑅𝑅𝑅𝑉−𝑈)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solidFill>
                    <a:schemeClr val="tx1"/>
                  </a:solidFill>
                  <a:effectLst/>
                  <a:latin typeface="Cambria Math" panose="02040503050406030204" pitchFamily="18" charset="0"/>
                  <a:ea typeface="+mn-ea"/>
                  <a:cs typeface="+mn-cs"/>
                </a:rPr>
                <a:t>14.51</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𝐾_(𝑅𝑅𝑅𝑉−𝐼)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44.72))/(1−(𝐼𝑙𝑜𝑎𝑑/𝐼𝑠𝑐</a:t>
              </a:r>
              <a:r>
                <a:rPr lang="en-US" sz="1100" b="0" i="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5.656854−1)/3)</a:t>
              </a:r>
              <a:endParaRPr lang="en-US" sz="1600"/>
            </a:p>
          </xdr:txBody>
        </xdr:sp>
      </mc:Fallback>
    </mc:AlternateContent>
    <xdr:clientData/>
  </xdr:oneCellAnchor>
  <xdr:oneCellAnchor>
    <xdr:from>
      <xdr:col>0</xdr:col>
      <xdr:colOff>0</xdr:colOff>
      <xdr:row>1</xdr:row>
      <xdr:rowOff>95250</xdr:rowOff>
    </xdr:from>
    <xdr:ext cx="7980218" cy="313099"/>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1C3DA8EB-C8AC-42F2-9145-74F1A72E9C24}"/>
                </a:ext>
              </a:extLst>
            </xdr:cNvPr>
            <xdr:cNvSpPr txBox="1"/>
          </xdr:nvSpPr>
          <xdr:spPr>
            <a:xfrm>
              <a:off x="9088582" y="275359"/>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10" name="TextBox 9">
              <a:extLst>
                <a:ext uri="{FF2B5EF4-FFF2-40B4-BE49-F238E27FC236}">
                  <a16:creationId xmlns:a16="http://schemas.microsoft.com/office/drawing/2014/main" id="{1C3DA8EB-C8AC-42F2-9145-74F1A72E9C24}"/>
                </a:ext>
              </a:extLst>
            </xdr:cNvPr>
            <xdr:cNvSpPr txBox="1"/>
          </xdr:nvSpPr>
          <xdr:spPr>
            <a:xfrm>
              <a:off x="9088582" y="275359"/>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0</xdr:col>
      <xdr:colOff>0</xdr:colOff>
      <xdr:row>133</xdr:row>
      <xdr:rowOff>138546</xdr:rowOff>
    </xdr:from>
    <xdr:ext cx="7994073" cy="354584"/>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712A35B2-3DD6-4405-A268-C8767DBFC4C0}"/>
                </a:ext>
              </a:extLst>
            </xdr:cNvPr>
            <xdr:cNvSpPr txBox="1"/>
          </xdr:nvSpPr>
          <xdr:spPr>
            <a:xfrm>
              <a:off x="0" y="24912013"/>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𝑡𝑑</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rgbClr val="FF0000"/>
                          </a:solidFill>
                          <a:latin typeface="Cambria Math" panose="02040503050406030204" pitchFamily="18" charset="0"/>
                        </a:rPr>
                        <m:t>𝑡𝑑</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𝑡𝑑</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latin typeface="Cambria Math" panose="02040503050406030204" pitchFamily="18" charset="0"/>
                    </a:rPr>
                    <m:t>14.51</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44.72)</m:t>
                  </m:r>
                  <m:r>
                    <a:rPr lang="de-CH" sz="1600" b="0" i="0">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(1−(</m:t>
                  </m:r>
                  <m:f>
                    <m:fPr>
                      <m:ctrlPr>
                        <a:rPr lang="de-CH" sz="1600" b="0" i="1">
                          <a:solidFill>
                            <a:schemeClr val="tx1"/>
                          </a:solidFill>
                          <a:effectLst/>
                          <a:latin typeface="Cambria Math" panose="02040503050406030204" pitchFamily="18" charset="0"/>
                          <a:ea typeface="+mn-ea"/>
                          <a:cs typeface="+mn-cs"/>
                        </a:rPr>
                      </m:ctrlPr>
                    </m:fPr>
                    <m:num>
                      <m:r>
                        <a:rPr lang="de-CH" sz="1600" b="0" i="1">
                          <a:solidFill>
                            <a:schemeClr val="tx1"/>
                          </a:solidFill>
                          <a:effectLst/>
                          <a:latin typeface="Cambria Math" panose="02040503050406030204" pitchFamily="18" charset="0"/>
                          <a:ea typeface="+mn-ea"/>
                          <a:cs typeface="+mn-cs"/>
                        </a:rPr>
                        <m:t>𝐼𝑙𝑜𝑎𝑑</m:t>
                      </m:r>
                    </m:num>
                    <m:den>
                      <m:r>
                        <a:rPr lang="de-CH" sz="1600" b="0" i="1">
                          <a:solidFill>
                            <a:schemeClr val="tx1"/>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chemeClr val="tx1"/>
                      </a:solidFill>
                      <a:effectLst/>
                      <a:latin typeface="Cambria Math" panose="02040503050406030204" pitchFamily="18" charset="0"/>
                      <a:ea typeface="+mn-ea"/>
                      <a:cs typeface="+mn-cs"/>
                    </a:rPr>
                    <m:t>−1)</m:t>
                  </m:r>
                </m:oMath>
              </a14:m>
              <a:r>
                <a:rPr lang="en-US" sz="1600"/>
                <a:t>*0.383)</a:t>
              </a:r>
            </a:p>
          </xdr:txBody>
        </xdr:sp>
      </mc:Choice>
      <mc:Fallback xmlns="">
        <xdr:sp macro="" textlink="">
          <xdr:nvSpPr>
            <xdr:cNvPr id="13" name="TextBox 12">
              <a:extLst>
                <a:ext uri="{FF2B5EF4-FFF2-40B4-BE49-F238E27FC236}">
                  <a16:creationId xmlns:a16="http://schemas.microsoft.com/office/drawing/2014/main" id="{712A35B2-3DD6-4405-A268-C8767DBFC4C0}"/>
                </a:ext>
              </a:extLst>
            </xdr:cNvPr>
            <xdr:cNvSpPr txBox="1"/>
          </xdr:nvSpPr>
          <xdr:spPr>
            <a:xfrm>
              <a:off x="0" y="24912013"/>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𝑡𝑑=</a:t>
              </a:r>
              <a:r>
                <a:rPr lang="de-CH" sz="1600" b="0" i="0">
                  <a:solidFill>
                    <a:srgbClr val="FF0000"/>
                  </a:solidFill>
                  <a:latin typeface="Cambria Math" panose="02040503050406030204" pitchFamily="18" charset="0"/>
                </a:rPr>
                <a:t>〖</a:t>
              </a:r>
              <a:r>
                <a:rPr lang="de-CH" sz="1600" b="0" i="0">
                  <a:solidFill>
                    <a:sysClr val="windowText" lastClr="000000"/>
                  </a:solidFill>
                  <a:latin typeface="Cambria Math" panose="02040503050406030204" pitchFamily="18" charset="0"/>
                </a:rPr>
                <a:t>(</a:t>
              </a:r>
              <a:r>
                <a:rPr lang="de-CH" sz="1600" b="0" i="0">
                  <a:solidFill>
                    <a:srgbClr val="FF0000"/>
                  </a:solidFill>
                  <a:latin typeface="Cambria Math" panose="02040503050406030204" pitchFamily="18" charset="0"/>
                </a:rPr>
                <a:t>𝑡𝑑〗_0</a:t>
              </a:r>
              <a:r>
                <a:rPr lang="de-CH" sz="1600" b="0" i="0">
                  <a:latin typeface="Cambria Math" panose="02040503050406030204" pitchFamily="18" charset="0"/>
                </a:rPr>
                <a:t>+𝐾_(𝑡𝑑−𝑈)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latin typeface="Cambria Math" panose="02040503050406030204" pitchFamily="18" charset="0"/>
                </a:rPr>
                <a:t>14.51</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𝐾_(𝑡𝑑−𝐼)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44.72))∗(1−(𝐼𝑙𝑜𝑎𝑑/𝐼𝑠𝑐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chemeClr val="tx1"/>
                  </a:solidFill>
                  <a:effectLst/>
                  <a:latin typeface="Cambria Math" panose="02040503050406030204" pitchFamily="18" charset="0"/>
                  <a:ea typeface="+mn-ea"/>
                  <a:cs typeface="+mn-cs"/>
                </a:rPr>
                <a:t>−1)</a:t>
              </a:r>
              <a:r>
                <a:rPr lang="en-US" sz="1600"/>
                <a:t>*0.383)</a:t>
              </a:r>
            </a:p>
          </xdr:txBody>
        </xdr:sp>
      </mc:Fallback>
    </mc:AlternateContent>
    <xdr:clientData/>
  </xdr:oneCellAnchor>
  <xdr:oneCellAnchor>
    <xdr:from>
      <xdr:col>14</xdr:col>
      <xdr:colOff>0</xdr:colOff>
      <xdr:row>1</xdr:row>
      <xdr:rowOff>95250</xdr:rowOff>
    </xdr:from>
    <xdr:ext cx="7980218" cy="313099"/>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A6744F00-E7E8-4EC0-930D-E5EC6431838D}"/>
                </a:ext>
              </a:extLst>
            </xdr:cNvPr>
            <xdr:cNvSpPr txBox="1"/>
          </xdr:nvSpPr>
          <xdr:spPr>
            <a:xfrm>
              <a:off x="9088582" y="275359"/>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16" name="TextBox 15">
              <a:extLst>
                <a:ext uri="{FF2B5EF4-FFF2-40B4-BE49-F238E27FC236}">
                  <a16:creationId xmlns:a16="http://schemas.microsoft.com/office/drawing/2014/main" id="{A6744F00-E7E8-4EC0-930D-E5EC6431838D}"/>
                </a:ext>
              </a:extLst>
            </xdr:cNvPr>
            <xdr:cNvSpPr txBox="1"/>
          </xdr:nvSpPr>
          <xdr:spPr>
            <a:xfrm>
              <a:off x="9088582" y="275359"/>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14</xdr:col>
      <xdr:colOff>0</xdr:colOff>
      <xdr:row>34</xdr:row>
      <xdr:rowOff>110836</xdr:rowOff>
    </xdr:from>
    <xdr:ext cx="7994073" cy="313099"/>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B5ECF3B9-E537-4FC7-AEB3-D965242E74E3}"/>
                </a:ext>
              </a:extLst>
            </xdr:cNvPr>
            <xdr:cNvSpPr txBox="1"/>
          </xdr:nvSpPr>
          <xdr:spPr>
            <a:xfrm>
              <a:off x="9088582" y="6234545"/>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𝑅𝑅𝑅𝑉</m:t>
                      </m:r>
                    </m:e>
                    <m:sub>
                      <m:r>
                        <a:rPr lang="de-CH" sz="2000" b="0" i="1">
                          <a:solidFill>
                            <a:srgbClr val="FF0000"/>
                          </a:solidFill>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𝑅𝑅𝑅𝑉</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solidFill>
                        <a:schemeClr val="tx1"/>
                      </a:solidFill>
                      <a:effectLst/>
                      <a:latin typeface="Cambria Math" panose="02040503050406030204" pitchFamily="18" charset="0"/>
                      <a:ea typeface="+mn-ea"/>
                      <a:cs typeface="+mn-cs"/>
                    </a:rPr>
                    <m:t>14.51</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44.72)</m:t>
                  </m:r>
                  <m:r>
                    <a:rPr lang="de-CH" sz="2000" b="0" i="0">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m:t>
                  </m:r>
                </m:oMath>
              </a14:m>
              <a:endParaRPr lang="en-US" sz="2000"/>
            </a:p>
          </xdr:txBody>
        </xdr:sp>
      </mc:Choice>
      <mc:Fallback xmlns="">
        <xdr:sp macro="" textlink="">
          <xdr:nvSpPr>
            <xdr:cNvPr id="17" name="TextBox 16">
              <a:extLst>
                <a:ext uri="{FF2B5EF4-FFF2-40B4-BE49-F238E27FC236}">
                  <a16:creationId xmlns:a16="http://schemas.microsoft.com/office/drawing/2014/main" id="{B5ECF3B9-E537-4FC7-AEB3-D965242E74E3}"/>
                </a:ext>
              </a:extLst>
            </xdr:cNvPr>
            <xdr:cNvSpPr txBox="1"/>
          </xdr:nvSpPr>
          <xdr:spPr>
            <a:xfrm>
              <a:off x="9088582" y="6234545"/>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a:t>
              </a:r>
              <a:r>
                <a:rPr lang="de-CH" sz="2000" b="0" i="0">
                  <a:solidFill>
                    <a:srgbClr val="FF0000"/>
                  </a:solidFill>
                  <a:latin typeface="Cambria Math" panose="02040503050406030204" pitchFamily="18" charset="0"/>
                </a:rPr>
                <a:t>〖(𝑅𝑅𝑅𝑉〗_0</a:t>
              </a:r>
              <a:r>
                <a:rPr lang="de-CH" sz="2000" b="0" i="0">
                  <a:latin typeface="Cambria Math" panose="02040503050406030204" pitchFamily="18" charset="0"/>
                </a:rPr>
                <a:t>+𝐾_(𝑅𝑅𝑅𝑉−𝑈)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solidFill>
                    <a:schemeClr val="tx1"/>
                  </a:solidFill>
                  <a:effectLst/>
                  <a:latin typeface="Cambria Math" panose="02040503050406030204" pitchFamily="18" charset="0"/>
                  <a:ea typeface="+mn-ea"/>
                  <a:cs typeface="+mn-cs"/>
                </a:rPr>
                <a:t>14.51</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44.72))</a:t>
              </a:r>
              <a:r>
                <a:rPr lang="en-US" sz="1100" b="0" i="0">
                  <a:solidFill>
                    <a:schemeClr val="tx1"/>
                  </a:solidFill>
                  <a:effectLst/>
                  <a:latin typeface="+mn-lt"/>
                  <a:ea typeface="+mn-ea"/>
                  <a:cs typeface="+mn-cs"/>
                </a:rPr>
                <a:t>∙</a:t>
              </a:r>
              <a:endParaRPr lang="en-US" sz="2000"/>
            </a:p>
          </xdr:txBody>
        </xdr:sp>
      </mc:Fallback>
    </mc:AlternateContent>
    <xdr:clientData/>
  </xdr:oneCellAnchor>
  <xdr:oneCellAnchor>
    <xdr:from>
      <xdr:col>0</xdr:col>
      <xdr:colOff>0</xdr:colOff>
      <xdr:row>66</xdr:row>
      <xdr:rowOff>110836</xdr:rowOff>
    </xdr:from>
    <xdr:ext cx="7994073" cy="463781"/>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C02B1931-C407-4BCF-9E46-0F3615E0A421}"/>
                </a:ext>
              </a:extLst>
            </xdr:cNvPr>
            <xdr:cNvSpPr txBox="1"/>
          </xdr:nvSpPr>
          <xdr:spPr>
            <a:xfrm>
              <a:off x="0" y="124044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𝑅𝑅𝑅𝑉</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𝑅𝑅𝑅𝑉</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14.51</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𝑅𝑅𝑅𝑉</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44.72)</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num>
                    <m:den>
                      <m:r>
                        <a:rPr lang="de-CH" sz="1600" b="0" i="1">
                          <a:solidFill>
                            <a:sysClr val="windowText" lastClr="000000"/>
                          </a:solidFill>
                          <a:effectLst/>
                          <a:latin typeface="Cambria Math" panose="02040503050406030204" pitchFamily="18" charset="0"/>
                          <a:ea typeface="+mn-ea"/>
                          <a:cs typeface="+mn-cs"/>
                        </a:rPr>
                        <m:t>3</m:t>
                      </m:r>
                    </m:den>
                  </m:f>
                  <m:r>
                    <a:rPr lang="de-CH" sz="1600" b="0" i="1">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20" name="TextBox 19">
              <a:extLst>
                <a:ext uri="{FF2B5EF4-FFF2-40B4-BE49-F238E27FC236}">
                  <a16:creationId xmlns:a16="http://schemas.microsoft.com/office/drawing/2014/main" id="{C02B1931-C407-4BCF-9E46-0F3615E0A421}"/>
                </a:ext>
              </a:extLst>
            </xdr:cNvPr>
            <xdr:cNvSpPr txBox="1"/>
          </xdr:nvSpPr>
          <xdr:spPr>
            <a:xfrm>
              <a:off x="0" y="124044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𝑅𝑅𝑅𝑉=〖(𝑅𝑅𝑅𝑉〗_0+</a:t>
              </a:r>
              <a:r>
                <a:rPr lang="de-CH" sz="1600" b="0" i="0">
                  <a:solidFill>
                    <a:srgbClr val="FF0000"/>
                  </a:solidFill>
                  <a:latin typeface="Cambria Math" panose="02040503050406030204" pitchFamily="18" charset="0"/>
                </a:rPr>
                <a:t>𝐾_(𝑅𝑅𝑅𝑉−𝑈)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14.51</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𝐾_(𝑅𝑅𝑅𝑉−𝐼)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44.72))/(1−(𝐼𝑙𝑜𝑎𝑑/𝐼𝑠𝑐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ysClr val="windowText" lastClr="000000"/>
                  </a:solidFill>
                  <a:effectLst/>
                  <a:latin typeface="Cambria Math" panose="02040503050406030204" pitchFamily="18" charset="0"/>
                  <a:ea typeface="+mn-ea"/>
                  <a:cs typeface="+mn-cs"/>
                </a:rPr>
                <a:t>−1)/3)</a:t>
              </a:r>
              <a:endParaRPr lang="en-US" sz="1600">
                <a:solidFill>
                  <a:sysClr val="windowText" lastClr="000000"/>
                </a:solidFill>
              </a:endParaRPr>
            </a:p>
          </xdr:txBody>
        </xdr:sp>
      </mc:Fallback>
    </mc:AlternateContent>
    <xdr:clientData/>
  </xdr:oneCellAnchor>
  <xdr:oneCellAnchor>
    <xdr:from>
      <xdr:col>14</xdr:col>
      <xdr:colOff>0</xdr:colOff>
      <xdr:row>66</xdr:row>
      <xdr:rowOff>110836</xdr:rowOff>
    </xdr:from>
    <xdr:ext cx="7994073" cy="313099"/>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907CC817-1CCA-46BA-A497-C0BB897A4EBE}"/>
                </a:ext>
              </a:extLst>
            </xdr:cNvPr>
            <xdr:cNvSpPr txBox="1"/>
          </xdr:nvSpPr>
          <xdr:spPr>
            <a:xfrm>
              <a:off x="17636836" y="6234545"/>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𝑅𝑅𝑅𝑉</m:t>
                      </m:r>
                    </m:e>
                    <m:sub>
                      <m:r>
                        <a:rPr lang="de-CH" sz="2000" b="0" i="1">
                          <a:solidFill>
                            <a:sysClr val="windowText" lastClr="000000"/>
                          </a:solidFill>
                          <a:latin typeface="Cambria Math" panose="02040503050406030204" pitchFamily="18" charset="0"/>
                        </a:rPr>
                        <m:t>0</m:t>
                      </m:r>
                    </m:sub>
                  </m:sSub>
                  <m:r>
                    <a:rPr lang="de-CH" sz="2000" b="0" i="1">
                      <a:solidFill>
                        <a:sysClr val="windowText" lastClr="000000"/>
                      </a:solidFill>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𝐾</m:t>
                      </m:r>
                    </m:e>
                    <m:sub>
                      <m:r>
                        <a:rPr lang="de-CH" sz="2000" b="0" i="1">
                          <a:solidFill>
                            <a:srgbClr val="FF0000"/>
                          </a:solidFill>
                          <a:latin typeface="Cambria Math" panose="02040503050406030204" pitchFamily="18" charset="0"/>
                        </a:rPr>
                        <m:t>𝑅𝑅𝑅𝑉</m:t>
                      </m:r>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𝑈</m:t>
                      </m:r>
                    </m:sub>
                  </m:sSub>
                  <m:r>
                    <a:rPr lang="en-US"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𝑈</m:t>
                  </m:r>
                </m:oMath>
              </a14:m>
              <a:r>
                <a:rPr lang="en-US" sz="2000">
                  <a:solidFill>
                    <a:sysClr val="windowText" lastClr="000000"/>
                  </a:solidFill>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14.51</m:t>
                  </m:r>
                </m:oMath>
              </a14:m>
              <a:r>
                <a:rPr lang="en-US" sz="2000">
                  <a:solidFill>
                    <a:sysClr val="windowText" lastClr="000000"/>
                  </a:solidFill>
                </a:rPr>
                <a:t>)</a:t>
              </a:r>
              <a14:m>
                <m:oMath xmlns:m="http://schemas.openxmlformats.org/officeDocument/2006/math">
                  <m:r>
                    <a:rPr lang="de-CH" sz="2000" b="0" i="0">
                      <a:solidFill>
                        <a:sysClr val="windowText" lastClr="000000"/>
                      </a:solidFill>
                      <a:effectLst/>
                      <a:latin typeface="Cambria Math" panose="02040503050406030204" pitchFamily="18" charset="0"/>
                      <a:ea typeface="+mn-ea"/>
                      <a:cs typeface="+mn-cs"/>
                    </a:rPr>
                    <m:t> </m:t>
                  </m:r>
                  <m:r>
                    <a:rPr lang="de-CH" sz="2000" b="0" i="1">
                      <a:solidFill>
                        <a:sysClr val="windowText" lastClr="000000"/>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𝐼</m:t>
                      </m:r>
                    </m:e>
                    <m:sub>
                      <m:r>
                        <a:rPr lang="de-CH" sz="2000" b="0" i="1">
                          <a:solidFill>
                            <a:sysClr val="windowText" lastClr="000000"/>
                          </a:solidFill>
                          <a:effectLst/>
                          <a:latin typeface="Cambria Math" panose="02040503050406030204" pitchFamily="18" charset="0"/>
                          <a:ea typeface="+mn-ea"/>
                          <a:cs typeface="+mn-cs"/>
                        </a:rPr>
                        <m:t>𝑠𝑐</m:t>
                      </m:r>
                    </m:sub>
                  </m:sSub>
                </m:oMath>
              </a14:m>
              <a:r>
                <a:rPr lang="en-US" sz="2000">
                  <a:solidFill>
                    <a:sysClr val="windowText" lastClr="000000"/>
                  </a:solidFill>
                  <a:effectLst/>
                  <a:latin typeface="+mn-lt"/>
                  <a:ea typeface="+mn-ea"/>
                  <a:cs typeface="+mn-cs"/>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44.72)</m:t>
                  </m:r>
                  <m:r>
                    <a:rPr lang="de-CH" sz="20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oMath>
              </a14:m>
              <a:endParaRPr lang="en-US" sz="2000">
                <a:solidFill>
                  <a:sysClr val="windowText" lastClr="000000"/>
                </a:solidFill>
              </a:endParaRPr>
            </a:p>
          </xdr:txBody>
        </xdr:sp>
      </mc:Choice>
      <mc:Fallback xmlns="">
        <xdr:sp macro="" textlink="">
          <xdr:nvSpPr>
            <xdr:cNvPr id="21" name="TextBox 20">
              <a:extLst>
                <a:ext uri="{FF2B5EF4-FFF2-40B4-BE49-F238E27FC236}">
                  <a16:creationId xmlns:a16="http://schemas.microsoft.com/office/drawing/2014/main" id="{907CC817-1CCA-46BA-A497-C0BB897A4EBE}"/>
                </a:ext>
              </a:extLst>
            </xdr:cNvPr>
            <xdr:cNvSpPr txBox="1"/>
          </xdr:nvSpPr>
          <xdr:spPr>
            <a:xfrm>
              <a:off x="17636836" y="6234545"/>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solidFill>
                    <a:sysClr val="windowText" lastClr="000000"/>
                  </a:solidFill>
                  <a:latin typeface="Cambria Math" panose="02040503050406030204" pitchFamily="18" charset="0"/>
                </a:rPr>
                <a:t>𝑅𝑅𝑅𝑉=〖(𝑅𝑅𝑅𝑉〗_0+</a:t>
              </a:r>
              <a:r>
                <a:rPr lang="de-CH" sz="2000" b="0" i="0">
                  <a:solidFill>
                    <a:srgbClr val="FF0000"/>
                  </a:solidFill>
                  <a:latin typeface="Cambria Math" panose="02040503050406030204" pitchFamily="18" charset="0"/>
                </a:rPr>
                <a:t>𝐾_(𝑅𝑅𝑅𝑉−𝑈)</a:t>
              </a:r>
              <a:r>
                <a:rPr lang="en-US" sz="2000" b="0" i="0">
                  <a:solidFill>
                    <a:sysClr val="windowText" lastClr="000000"/>
                  </a:solidFill>
                  <a:latin typeface="Cambria Math" panose="02040503050406030204" pitchFamily="18" charset="0"/>
                  <a:ea typeface="Cambria Math" panose="02040503050406030204" pitchFamily="18" charset="0"/>
                </a:rPr>
                <a:t>∙</a:t>
              </a:r>
              <a:r>
                <a:rPr lang="de-CH" sz="2000" b="0" i="0">
                  <a:solidFill>
                    <a:sysClr val="windowText" lastClr="000000"/>
                  </a:solidFill>
                  <a:latin typeface="Cambria Math" panose="02040503050406030204" pitchFamily="18" charset="0"/>
                  <a:ea typeface="Cambria Math" panose="02040503050406030204" pitchFamily="18" charset="0"/>
                </a:rPr>
                <a:t>(𝑈</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14.51</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 + 𝐾_(𝑅𝑅𝑅𝑉−𝐼)</a:t>
              </a:r>
              <a:r>
                <a:rPr lang="en-US" sz="2000" b="0" i="0">
                  <a:solidFill>
                    <a:sysClr val="windowText" lastClr="000000"/>
                  </a:solidFill>
                  <a:effectLst/>
                  <a:latin typeface="Cambria Math" panose="02040503050406030204" pitchFamily="18" charset="0"/>
                  <a:ea typeface="+mn-ea"/>
                  <a:cs typeface="+mn-cs"/>
                </a:rPr>
                <a:t>∙</a:t>
              </a:r>
              <a:r>
                <a:rPr lang="de-CH" sz="2000" b="0" i="0">
                  <a:solidFill>
                    <a:sysClr val="windowText" lastClr="000000"/>
                  </a:solidFill>
                  <a:effectLst/>
                  <a:latin typeface="Cambria Math" panose="02040503050406030204" pitchFamily="18" charset="0"/>
                  <a:ea typeface="+mn-ea"/>
                  <a:cs typeface="+mn-cs"/>
                </a:rPr>
                <a:t>(𝐼_𝑠𝑐</a:t>
              </a:r>
              <a:r>
                <a:rPr lang="en-US" sz="2000">
                  <a:solidFill>
                    <a:sysClr val="windowText" lastClr="000000"/>
                  </a:solidFill>
                  <a:effectLst/>
                  <a:latin typeface="+mn-lt"/>
                  <a:ea typeface="+mn-ea"/>
                  <a:cs typeface="+mn-cs"/>
                </a:rPr>
                <a:t>-</a:t>
              </a:r>
              <a:r>
                <a:rPr lang="de-CH" sz="2000" b="0" i="0">
                  <a:solidFill>
                    <a:sysClr val="windowText" lastClr="000000"/>
                  </a:solidFill>
                  <a:effectLst/>
                  <a:latin typeface="Cambria Math" panose="02040503050406030204" pitchFamily="18" charset="0"/>
                  <a:ea typeface="+mn-ea"/>
                  <a:cs typeface="+mn-cs"/>
                </a:rPr>
                <a:t>44.72))</a:t>
              </a:r>
              <a:r>
                <a:rPr lang="en-US" sz="1100" b="0" i="0">
                  <a:solidFill>
                    <a:sysClr val="windowText" lastClr="000000"/>
                  </a:solidFill>
                  <a:effectLst/>
                  <a:latin typeface="+mn-lt"/>
                  <a:ea typeface="+mn-ea"/>
                  <a:cs typeface="+mn-cs"/>
                </a:rPr>
                <a:t>∙</a:t>
              </a:r>
              <a:endParaRPr lang="en-US" sz="2000">
                <a:solidFill>
                  <a:sysClr val="windowText" lastClr="000000"/>
                </a:solidFill>
              </a:endParaRPr>
            </a:p>
          </xdr:txBody>
        </xdr:sp>
      </mc:Fallback>
    </mc:AlternateContent>
    <xdr:clientData/>
  </xdr:oneCellAnchor>
  <xdr:oneCellAnchor>
    <xdr:from>
      <xdr:col>0</xdr:col>
      <xdr:colOff>0</xdr:colOff>
      <xdr:row>100</xdr:row>
      <xdr:rowOff>110836</xdr:rowOff>
    </xdr:from>
    <xdr:ext cx="7994073" cy="463781"/>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F633999C-02A4-4475-A8AD-DFCE12B73F8F}"/>
                </a:ext>
              </a:extLst>
            </xdr:cNvPr>
            <xdr:cNvSpPr txBox="1"/>
          </xdr:nvSpPr>
          <xdr:spPr>
            <a:xfrm>
              <a:off x="0" y="18737503"/>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𝑅𝑅𝑅𝑉</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14.51</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𝑅𝑅𝑅𝑉</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44.72)</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num>
                    <m:den>
                      <m:r>
                        <a:rPr lang="de-CH" sz="1600" b="0" i="1">
                          <a:solidFill>
                            <a:sysClr val="windowText" lastClr="000000"/>
                          </a:solidFill>
                          <a:effectLst/>
                          <a:latin typeface="Cambria Math" panose="02040503050406030204" pitchFamily="18" charset="0"/>
                          <a:ea typeface="+mn-ea"/>
                          <a:cs typeface="+mn-cs"/>
                        </a:rPr>
                        <m:t>3</m:t>
                      </m:r>
                    </m:den>
                  </m:f>
                  <m:r>
                    <a:rPr lang="de-CH" sz="1600" b="0" i="1">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22" name="TextBox 21">
              <a:extLst>
                <a:ext uri="{FF2B5EF4-FFF2-40B4-BE49-F238E27FC236}">
                  <a16:creationId xmlns:a16="http://schemas.microsoft.com/office/drawing/2014/main" id="{F633999C-02A4-4475-A8AD-DFCE12B73F8F}"/>
                </a:ext>
              </a:extLst>
            </xdr:cNvPr>
            <xdr:cNvSpPr txBox="1"/>
          </xdr:nvSpPr>
          <xdr:spPr>
            <a:xfrm>
              <a:off x="0" y="18737503"/>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𝑅𝑅𝑅𝑉=〖(𝑅𝑅𝑅𝑉〗_0+𝐾_(𝑅𝑅𝑅𝑉−𝑈)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14.51</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𝐾_(𝑅𝑅𝑅𝑉−𝐼)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44.72))/(1−(𝐼𝑙𝑜𝑎𝑑/𝐼𝑠𝑐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ysClr val="windowText" lastClr="000000"/>
                  </a:solidFill>
                  <a:effectLst/>
                  <a:latin typeface="Cambria Math" panose="02040503050406030204" pitchFamily="18" charset="0"/>
                  <a:ea typeface="+mn-ea"/>
                  <a:cs typeface="+mn-cs"/>
                </a:rPr>
                <a:t>−1)/3)</a:t>
              </a:r>
              <a:endParaRPr lang="en-US" sz="1600">
                <a:solidFill>
                  <a:sysClr val="windowText" lastClr="000000"/>
                </a:solidFill>
              </a:endParaRPr>
            </a:p>
          </xdr:txBody>
        </xdr:sp>
      </mc:Fallback>
    </mc:AlternateContent>
    <xdr:clientData/>
  </xdr:oneCellAnchor>
  <xdr:oneCellAnchor>
    <xdr:from>
      <xdr:col>14</xdr:col>
      <xdr:colOff>0</xdr:colOff>
      <xdr:row>100</xdr:row>
      <xdr:rowOff>110836</xdr:rowOff>
    </xdr:from>
    <xdr:ext cx="7994073" cy="313099"/>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D6D1C033-A9C2-4B9E-9DD9-FC128F729847}"/>
                </a:ext>
              </a:extLst>
            </xdr:cNvPr>
            <xdr:cNvSpPr txBox="1"/>
          </xdr:nvSpPr>
          <xdr:spPr>
            <a:xfrm>
              <a:off x="17636836" y="119980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𝑅𝑅𝑅𝑉</m:t>
                      </m:r>
                    </m:e>
                    <m:sub>
                      <m:r>
                        <a:rPr lang="de-CH" sz="2000" b="0" i="1">
                          <a:solidFill>
                            <a:sysClr val="windowText" lastClr="000000"/>
                          </a:solidFill>
                          <a:latin typeface="Cambria Math" panose="02040503050406030204" pitchFamily="18" charset="0"/>
                        </a:rPr>
                        <m:t>0</m:t>
                      </m:r>
                    </m:sub>
                  </m:sSub>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𝐾</m:t>
                      </m:r>
                    </m:e>
                    <m:sub>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𝑈</m:t>
                      </m:r>
                    </m:sub>
                  </m:sSub>
                  <m:r>
                    <a:rPr lang="en-US"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𝑈</m:t>
                  </m:r>
                </m:oMath>
              </a14:m>
              <a:r>
                <a:rPr lang="en-US" sz="2000">
                  <a:solidFill>
                    <a:sysClr val="windowText" lastClr="000000"/>
                  </a:solidFill>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14.51</m:t>
                  </m:r>
                </m:oMath>
              </a14:m>
              <a:r>
                <a:rPr lang="en-US" sz="2000">
                  <a:solidFill>
                    <a:sysClr val="windowText" lastClr="000000"/>
                  </a:solidFill>
                </a:rPr>
                <a:t>)</a:t>
              </a:r>
              <a14:m>
                <m:oMath xmlns:m="http://schemas.openxmlformats.org/officeDocument/2006/math">
                  <m:r>
                    <a:rPr lang="de-CH" sz="2000" b="0" i="0">
                      <a:solidFill>
                        <a:sysClr val="windowText" lastClr="000000"/>
                      </a:solidFill>
                      <a:effectLst/>
                      <a:latin typeface="Cambria Math" panose="02040503050406030204" pitchFamily="18" charset="0"/>
                      <a:ea typeface="+mn-ea"/>
                      <a:cs typeface="+mn-cs"/>
                    </a:rPr>
                    <m:t> </m:t>
                  </m:r>
                  <m:r>
                    <a:rPr lang="de-CH" sz="2000" b="0" i="1">
                      <a:solidFill>
                        <a:sysClr val="windowText" lastClr="000000"/>
                      </a:solidFill>
                      <a:effectLst/>
                      <a:latin typeface="Cambria Math" panose="02040503050406030204" pitchFamily="18" charset="0"/>
                      <a:ea typeface="+mn-ea"/>
                      <a:cs typeface="+mn-cs"/>
                    </a:rPr>
                    <m:t>+ </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𝑅𝑅𝑅𝑉</m:t>
                      </m:r>
                      <m:r>
                        <a:rPr lang="de-CH" sz="2000" b="0" i="1">
                          <a:solidFill>
                            <a:srgbClr val="FF0000"/>
                          </a:solidFill>
                          <a:effectLst/>
                          <a:latin typeface="Cambria Math" panose="02040503050406030204" pitchFamily="18" charset="0"/>
                          <a:ea typeface="+mn-ea"/>
                          <a:cs typeface="+mn-cs"/>
                        </a:rPr>
                        <m:t>−</m:t>
                      </m:r>
                      <m:r>
                        <a:rPr lang="de-CH" sz="2000" b="0" i="1">
                          <a:solidFill>
                            <a:srgbClr val="FF0000"/>
                          </a:solidFill>
                          <a:effectLst/>
                          <a:latin typeface="Cambria Math" panose="02040503050406030204" pitchFamily="18" charset="0"/>
                          <a:ea typeface="+mn-ea"/>
                          <a:cs typeface="+mn-cs"/>
                        </a:rPr>
                        <m:t>𝐼</m:t>
                      </m:r>
                    </m:sub>
                  </m:sSub>
                  <m:r>
                    <a:rPr lang="en-US"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𝐼</m:t>
                      </m:r>
                    </m:e>
                    <m:sub>
                      <m:r>
                        <a:rPr lang="de-CH" sz="2000" b="0" i="1">
                          <a:solidFill>
                            <a:sysClr val="windowText" lastClr="000000"/>
                          </a:solidFill>
                          <a:effectLst/>
                          <a:latin typeface="Cambria Math" panose="02040503050406030204" pitchFamily="18" charset="0"/>
                          <a:ea typeface="+mn-ea"/>
                          <a:cs typeface="+mn-cs"/>
                        </a:rPr>
                        <m:t>𝑠𝑐</m:t>
                      </m:r>
                    </m:sub>
                  </m:sSub>
                </m:oMath>
              </a14:m>
              <a:r>
                <a:rPr lang="en-US" sz="2000">
                  <a:solidFill>
                    <a:sysClr val="windowText" lastClr="000000"/>
                  </a:solidFill>
                  <a:effectLst/>
                  <a:latin typeface="+mn-lt"/>
                  <a:ea typeface="+mn-ea"/>
                  <a:cs typeface="+mn-cs"/>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44.72)</m:t>
                  </m:r>
                  <m:r>
                    <a:rPr lang="de-CH" sz="20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oMath>
              </a14:m>
              <a:endParaRPr lang="en-US" sz="2000">
                <a:solidFill>
                  <a:sysClr val="windowText" lastClr="000000"/>
                </a:solidFill>
              </a:endParaRPr>
            </a:p>
          </xdr:txBody>
        </xdr:sp>
      </mc:Choice>
      <mc:Fallback xmlns="">
        <xdr:sp macro="" textlink="">
          <xdr:nvSpPr>
            <xdr:cNvPr id="23" name="TextBox 22">
              <a:extLst>
                <a:ext uri="{FF2B5EF4-FFF2-40B4-BE49-F238E27FC236}">
                  <a16:creationId xmlns:a16="http://schemas.microsoft.com/office/drawing/2014/main" id="{D6D1C033-A9C2-4B9E-9DD9-FC128F729847}"/>
                </a:ext>
              </a:extLst>
            </xdr:cNvPr>
            <xdr:cNvSpPr txBox="1"/>
          </xdr:nvSpPr>
          <xdr:spPr>
            <a:xfrm>
              <a:off x="17636836" y="119980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solidFill>
                    <a:sysClr val="windowText" lastClr="000000"/>
                  </a:solidFill>
                  <a:latin typeface="Cambria Math" panose="02040503050406030204" pitchFamily="18" charset="0"/>
                </a:rPr>
                <a:t>𝑅𝑅𝑅𝑉=〖(𝑅𝑅𝑅𝑉〗_0+𝐾_(𝑅𝑅𝑅𝑉−𝑈)</a:t>
              </a:r>
              <a:r>
                <a:rPr lang="en-US" sz="2000" b="0" i="0">
                  <a:solidFill>
                    <a:sysClr val="windowText" lastClr="000000"/>
                  </a:solidFill>
                  <a:latin typeface="Cambria Math" panose="02040503050406030204" pitchFamily="18" charset="0"/>
                  <a:ea typeface="Cambria Math" panose="02040503050406030204" pitchFamily="18" charset="0"/>
                </a:rPr>
                <a:t>∙</a:t>
              </a:r>
              <a:r>
                <a:rPr lang="de-CH" sz="2000" b="0" i="0">
                  <a:solidFill>
                    <a:sysClr val="windowText" lastClr="000000"/>
                  </a:solidFill>
                  <a:latin typeface="Cambria Math" panose="02040503050406030204" pitchFamily="18" charset="0"/>
                  <a:ea typeface="Cambria Math" panose="02040503050406030204" pitchFamily="18" charset="0"/>
                </a:rPr>
                <a:t>(𝑈</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14.51</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 + </a:t>
              </a:r>
              <a:r>
                <a:rPr lang="de-CH" sz="2000" b="0" i="0">
                  <a:solidFill>
                    <a:srgbClr val="FF0000"/>
                  </a:solidFill>
                  <a:effectLst/>
                  <a:latin typeface="Cambria Math" panose="02040503050406030204" pitchFamily="18" charset="0"/>
                  <a:ea typeface="+mn-ea"/>
                  <a:cs typeface="+mn-cs"/>
                </a:rPr>
                <a:t>𝐾_(𝑅𝑅𝑅𝑉−𝐼)</a:t>
              </a:r>
              <a:r>
                <a:rPr lang="en-US" sz="2000" b="0" i="0">
                  <a:solidFill>
                    <a:sysClr val="windowText" lastClr="000000"/>
                  </a:solidFill>
                  <a:effectLst/>
                  <a:latin typeface="Cambria Math" panose="02040503050406030204" pitchFamily="18" charset="0"/>
                  <a:ea typeface="+mn-ea"/>
                  <a:cs typeface="+mn-cs"/>
                </a:rPr>
                <a:t>∙</a:t>
              </a:r>
              <a:r>
                <a:rPr lang="de-CH" sz="2000" b="0" i="0">
                  <a:solidFill>
                    <a:sysClr val="windowText" lastClr="000000"/>
                  </a:solidFill>
                  <a:effectLst/>
                  <a:latin typeface="Cambria Math" panose="02040503050406030204" pitchFamily="18" charset="0"/>
                  <a:ea typeface="+mn-ea"/>
                  <a:cs typeface="+mn-cs"/>
                </a:rPr>
                <a:t>(𝐼_𝑠𝑐</a:t>
              </a:r>
              <a:r>
                <a:rPr lang="en-US" sz="2000">
                  <a:solidFill>
                    <a:sysClr val="windowText" lastClr="000000"/>
                  </a:solidFill>
                  <a:effectLst/>
                  <a:latin typeface="+mn-lt"/>
                  <a:ea typeface="+mn-ea"/>
                  <a:cs typeface="+mn-cs"/>
                </a:rPr>
                <a:t>-</a:t>
              </a:r>
              <a:r>
                <a:rPr lang="de-CH" sz="2000" b="0" i="0">
                  <a:solidFill>
                    <a:sysClr val="windowText" lastClr="000000"/>
                  </a:solidFill>
                  <a:effectLst/>
                  <a:latin typeface="Cambria Math" panose="02040503050406030204" pitchFamily="18" charset="0"/>
                  <a:ea typeface="+mn-ea"/>
                  <a:cs typeface="+mn-cs"/>
                </a:rPr>
                <a:t>44.72))</a:t>
              </a:r>
              <a:r>
                <a:rPr lang="en-US" sz="1100" b="0" i="0">
                  <a:solidFill>
                    <a:sysClr val="windowText" lastClr="000000"/>
                  </a:solidFill>
                  <a:effectLst/>
                  <a:latin typeface="+mn-lt"/>
                  <a:ea typeface="+mn-ea"/>
                  <a:cs typeface="+mn-cs"/>
                </a:rPr>
                <a:t>∙</a:t>
              </a:r>
              <a:endParaRPr lang="en-US" sz="2000">
                <a:solidFill>
                  <a:sysClr val="windowText" lastClr="000000"/>
                </a:solidFill>
              </a:endParaRPr>
            </a:p>
          </xdr:txBody>
        </xdr:sp>
      </mc:Fallback>
    </mc:AlternateContent>
    <xdr:clientData/>
  </xdr:oneCellAnchor>
  <xdr:oneCellAnchor>
    <xdr:from>
      <xdr:col>14</xdr:col>
      <xdr:colOff>0</xdr:colOff>
      <xdr:row>133</xdr:row>
      <xdr:rowOff>138546</xdr:rowOff>
    </xdr:from>
    <xdr:ext cx="7994073" cy="250453"/>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CFC540C7-A37C-4C78-9753-2CE0D2E3D6B6}"/>
                </a:ext>
              </a:extLst>
            </xdr:cNvPr>
            <xdr:cNvSpPr txBox="1"/>
          </xdr:nvSpPr>
          <xdr:spPr>
            <a:xfrm>
              <a:off x="17636836" y="24093055"/>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𝑡𝑑</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rgbClr val="FF0000"/>
                          </a:solidFill>
                          <a:latin typeface="Cambria Math" panose="02040503050406030204" pitchFamily="18" charset="0"/>
                        </a:rPr>
                        <m:t>𝑡𝑑</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𝑡𝑑</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latin typeface="Cambria Math" panose="02040503050406030204" pitchFamily="18" charset="0"/>
                    </a:rPr>
                    <m:t>14.51</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44.72)</m:t>
                  </m:r>
                  <m:r>
                    <a:rPr lang="de-CH" sz="1600" b="0" i="0">
                      <a:solidFill>
                        <a:schemeClr val="tx1"/>
                      </a:solidFill>
                      <a:effectLst/>
                      <a:latin typeface="Cambria Math" panose="02040503050406030204" pitchFamily="18" charset="0"/>
                      <a:ea typeface="+mn-ea"/>
                      <a:cs typeface="+mn-cs"/>
                    </a:rPr>
                    <m:t>)</m:t>
                  </m:r>
                </m:oMath>
              </a14:m>
              <a:endParaRPr lang="en-US" sz="1600"/>
            </a:p>
          </xdr:txBody>
        </xdr:sp>
      </mc:Choice>
      <mc:Fallback xmlns="">
        <xdr:sp macro="" textlink="">
          <xdr:nvSpPr>
            <xdr:cNvPr id="24" name="TextBox 23">
              <a:extLst>
                <a:ext uri="{FF2B5EF4-FFF2-40B4-BE49-F238E27FC236}">
                  <a16:creationId xmlns:a16="http://schemas.microsoft.com/office/drawing/2014/main" id="{CFC540C7-A37C-4C78-9753-2CE0D2E3D6B6}"/>
                </a:ext>
              </a:extLst>
            </xdr:cNvPr>
            <xdr:cNvSpPr txBox="1"/>
          </xdr:nvSpPr>
          <xdr:spPr>
            <a:xfrm>
              <a:off x="17636836" y="24093055"/>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𝑡𝑑=</a:t>
              </a:r>
              <a:r>
                <a:rPr lang="de-CH" sz="1600" b="0" i="0">
                  <a:solidFill>
                    <a:srgbClr val="FF0000"/>
                  </a:solidFill>
                  <a:latin typeface="Cambria Math" panose="02040503050406030204" pitchFamily="18" charset="0"/>
                </a:rPr>
                <a:t>〖</a:t>
              </a:r>
              <a:r>
                <a:rPr lang="de-CH" sz="1600" b="0" i="0">
                  <a:solidFill>
                    <a:sysClr val="windowText" lastClr="000000"/>
                  </a:solidFill>
                  <a:latin typeface="Cambria Math" panose="02040503050406030204" pitchFamily="18" charset="0"/>
                </a:rPr>
                <a:t>(</a:t>
              </a:r>
              <a:r>
                <a:rPr lang="de-CH" sz="1600" b="0" i="0">
                  <a:solidFill>
                    <a:srgbClr val="FF0000"/>
                  </a:solidFill>
                  <a:latin typeface="Cambria Math" panose="02040503050406030204" pitchFamily="18" charset="0"/>
                </a:rPr>
                <a:t>𝑡𝑑〗_0</a:t>
              </a:r>
              <a:r>
                <a:rPr lang="de-CH" sz="1600" b="0" i="0">
                  <a:latin typeface="Cambria Math" panose="02040503050406030204" pitchFamily="18" charset="0"/>
                </a:rPr>
                <a:t>+𝐾_(𝑡𝑑−𝑈)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latin typeface="Cambria Math" panose="02040503050406030204" pitchFamily="18" charset="0"/>
                </a:rPr>
                <a:t>14.51</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𝐾_(𝑡𝑑−𝐼)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44.72))</a:t>
              </a:r>
              <a:endParaRPr lang="en-US" sz="1600"/>
            </a:p>
          </xdr:txBody>
        </xdr:sp>
      </mc:Fallback>
    </mc:AlternateContent>
    <xdr:clientData/>
  </xdr:oneCellAnchor>
  <xdr:oneCellAnchor>
    <xdr:from>
      <xdr:col>0</xdr:col>
      <xdr:colOff>0</xdr:colOff>
      <xdr:row>166</xdr:row>
      <xdr:rowOff>138546</xdr:rowOff>
    </xdr:from>
    <xdr:ext cx="7994073" cy="354584"/>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1B62434-56B5-4A1D-A34A-F9AE1C930284}"/>
                </a:ext>
              </a:extLst>
            </xdr:cNvPr>
            <xdr:cNvSpPr txBox="1"/>
          </xdr:nvSpPr>
          <xdr:spPr>
            <a:xfrm>
              <a:off x="0" y="31058813"/>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𝑡𝑑</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14.51</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44.72)</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oMath>
              </a14:m>
              <a:r>
                <a:rPr lang="en-US" sz="1600">
                  <a:solidFill>
                    <a:sysClr val="windowText" lastClr="000000"/>
                  </a:solidFill>
                </a:rPr>
                <a:t>*0.383)</a:t>
              </a:r>
            </a:p>
          </xdr:txBody>
        </xdr:sp>
      </mc:Choice>
      <mc:Fallback xmlns="">
        <xdr:sp macro="" textlink="">
          <xdr:nvSpPr>
            <xdr:cNvPr id="25" name="TextBox 24">
              <a:extLst>
                <a:ext uri="{FF2B5EF4-FFF2-40B4-BE49-F238E27FC236}">
                  <a16:creationId xmlns:a16="http://schemas.microsoft.com/office/drawing/2014/main" id="{01B62434-56B5-4A1D-A34A-F9AE1C930284}"/>
                </a:ext>
              </a:extLst>
            </xdr:cNvPr>
            <xdr:cNvSpPr txBox="1"/>
          </xdr:nvSpPr>
          <xdr:spPr>
            <a:xfrm>
              <a:off x="0" y="31058813"/>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a:t>
              </a:r>
              <a:r>
                <a:rPr lang="de-CH" sz="1600" b="0" i="0">
                  <a:solidFill>
                    <a:srgbClr val="FF0000"/>
                  </a:solidFill>
                  <a:latin typeface="Cambria Math" panose="02040503050406030204" pitchFamily="18" charset="0"/>
                </a:rPr>
                <a:t>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14.51</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44.72))∗(1−(𝐼𝑙𝑜𝑎𝑑/𝐼𝑠𝑐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ysClr val="windowText" lastClr="000000"/>
                  </a:solidFill>
                  <a:effectLst/>
                  <a:latin typeface="Cambria Math" panose="02040503050406030204" pitchFamily="18" charset="0"/>
                  <a:ea typeface="+mn-ea"/>
                  <a:cs typeface="+mn-cs"/>
                </a:rPr>
                <a:t>−1)</a:t>
              </a:r>
              <a:r>
                <a:rPr lang="en-US" sz="1600">
                  <a:solidFill>
                    <a:sysClr val="windowText" lastClr="000000"/>
                  </a:solidFill>
                </a:rPr>
                <a:t>*0.383)</a:t>
              </a:r>
            </a:p>
          </xdr:txBody>
        </xdr:sp>
      </mc:Fallback>
    </mc:AlternateContent>
    <xdr:clientData/>
  </xdr:oneCellAnchor>
  <xdr:oneCellAnchor>
    <xdr:from>
      <xdr:col>14</xdr:col>
      <xdr:colOff>0</xdr:colOff>
      <xdr:row>166</xdr:row>
      <xdr:rowOff>138546</xdr:rowOff>
    </xdr:from>
    <xdr:ext cx="7994073" cy="250453"/>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97F51070-24BE-4FEC-948D-18E034C0ACF8}"/>
                </a:ext>
              </a:extLst>
            </xdr:cNvPr>
            <xdr:cNvSpPr txBox="1"/>
          </xdr:nvSpPr>
          <xdr:spPr>
            <a:xfrm>
              <a:off x="17636836" y="24093055"/>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𝑡𝑑</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14.51</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44.72)</m:t>
                  </m:r>
                  <m:r>
                    <a:rPr lang="de-CH" sz="1600" b="0" i="0">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26" name="TextBox 25">
              <a:extLst>
                <a:ext uri="{FF2B5EF4-FFF2-40B4-BE49-F238E27FC236}">
                  <a16:creationId xmlns:a16="http://schemas.microsoft.com/office/drawing/2014/main" id="{97F51070-24BE-4FEC-948D-18E034C0ACF8}"/>
                </a:ext>
              </a:extLst>
            </xdr:cNvPr>
            <xdr:cNvSpPr txBox="1"/>
          </xdr:nvSpPr>
          <xdr:spPr>
            <a:xfrm>
              <a:off x="17636836" y="24093055"/>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a:t>
              </a:r>
              <a:r>
                <a:rPr lang="de-CH" sz="1600" b="0" i="0">
                  <a:solidFill>
                    <a:srgbClr val="FF0000"/>
                  </a:solidFill>
                  <a:latin typeface="Cambria Math" panose="02040503050406030204" pitchFamily="18" charset="0"/>
                </a:rPr>
                <a:t>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14.51</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44.72))</a:t>
              </a:r>
              <a:endParaRPr lang="en-US" sz="1600">
                <a:solidFill>
                  <a:sysClr val="windowText" lastClr="000000"/>
                </a:solidFill>
              </a:endParaRPr>
            </a:p>
          </xdr:txBody>
        </xdr:sp>
      </mc:Fallback>
    </mc:AlternateContent>
    <xdr:clientData/>
  </xdr:oneCellAnchor>
  <xdr:oneCellAnchor>
    <xdr:from>
      <xdr:col>0</xdr:col>
      <xdr:colOff>0</xdr:colOff>
      <xdr:row>199</xdr:row>
      <xdr:rowOff>138546</xdr:rowOff>
    </xdr:from>
    <xdr:ext cx="7994073" cy="354584"/>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175D3BD2-7589-4CFD-8673-CFF03ED75666}"/>
                </a:ext>
              </a:extLst>
            </xdr:cNvPr>
            <xdr:cNvSpPr txBox="1"/>
          </xdr:nvSpPr>
          <xdr:spPr>
            <a:xfrm>
              <a:off x="0" y="37205613"/>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14.51</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𝑡𝑑</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44.72)</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oMath>
              </a14:m>
              <a:r>
                <a:rPr lang="en-US" sz="1600">
                  <a:solidFill>
                    <a:sysClr val="windowText" lastClr="000000"/>
                  </a:solidFill>
                </a:rPr>
                <a:t>*0.383)</a:t>
              </a:r>
            </a:p>
          </xdr:txBody>
        </xdr:sp>
      </mc:Choice>
      <mc:Fallback xmlns="">
        <xdr:sp macro="" textlink="">
          <xdr:nvSpPr>
            <xdr:cNvPr id="27" name="TextBox 26">
              <a:extLst>
                <a:ext uri="{FF2B5EF4-FFF2-40B4-BE49-F238E27FC236}">
                  <a16:creationId xmlns:a16="http://schemas.microsoft.com/office/drawing/2014/main" id="{175D3BD2-7589-4CFD-8673-CFF03ED75666}"/>
                </a:ext>
              </a:extLst>
            </xdr:cNvPr>
            <xdr:cNvSpPr txBox="1"/>
          </xdr:nvSpPr>
          <xdr:spPr>
            <a:xfrm>
              <a:off x="0" y="37205613"/>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14.51</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44.72))∗(1−(𝐼𝑙𝑜𝑎𝑑/𝐼𝑠𝑐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ysClr val="windowText" lastClr="000000"/>
                  </a:solidFill>
                  <a:effectLst/>
                  <a:latin typeface="Cambria Math" panose="02040503050406030204" pitchFamily="18" charset="0"/>
                  <a:ea typeface="+mn-ea"/>
                  <a:cs typeface="+mn-cs"/>
                </a:rPr>
                <a:t>−1)</a:t>
              </a:r>
              <a:r>
                <a:rPr lang="en-US" sz="1600">
                  <a:solidFill>
                    <a:sysClr val="windowText" lastClr="000000"/>
                  </a:solidFill>
                </a:rPr>
                <a:t>*0.383)</a:t>
              </a:r>
            </a:p>
          </xdr:txBody>
        </xdr:sp>
      </mc:Fallback>
    </mc:AlternateContent>
    <xdr:clientData/>
  </xdr:oneCellAnchor>
  <xdr:oneCellAnchor>
    <xdr:from>
      <xdr:col>14</xdr:col>
      <xdr:colOff>0</xdr:colOff>
      <xdr:row>199</xdr:row>
      <xdr:rowOff>138546</xdr:rowOff>
    </xdr:from>
    <xdr:ext cx="7994073" cy="250453"/>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31FE3D46-7845-4839-B7B6-C7EA5EEE9DBB}"/>
                </a:ext>
              </a:extLst>
            </xdr:cNvPr>
            <xdr:cNvSpPr txBox="1"/>
          </xdr:nvSpPr>
          <xdr:spPr>
            <a:xfrm>
              <a:off x="17636836" y="30036655"/>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14.51</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𝑡𝑑</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44.72)</m:t>
                  </m:r>
                  <m:r>
                    <a:rPr lang="de-CH" sz="1600" b="0" i="0">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28" name="TextBox 27">
              <a:extLst>
                <a:ext uri="{FF2B5EF4-FFF2-40B4-BE49-F238E27FC236}">
                  <a16:creationId xmlns:a16="http://schemas.microsoft.com/office/drawing/2014/main" id="{31FE3D46-7845-4839-B7B6-C7EA5EEE9DBB}"/>
                </a:ext>
              </a:extLst>
            </xdr:cNvPr>
            <xdr:cNvSpPr txBox="1"/>
          </xdr:nvSpPr>
          <xdr:spPr>
            <a:xfrm>
              <a:off x="17636836" y="30036655"/>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14.51</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44.72))</a:t>
              </a:r>
              <a:endParaRPr lang="en-US" sz="1600">
                <a:solidFill>
                  <a:sysClr val="windowText" lastClr="000000"/>
                </a:solidFill>
              </a:endParaRPr>
            </a:p>
          </xdr:txBody>
        </xdr:sp>
      </mc:Fallback>
    </mc:AlternateContent>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34</xdr:row>
      <xdr:rowOff>110836</xdr:rowOff>
    </xdr:from>
    <xdr:ext cx="7994073" cy="463781"/>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E8A7C3D6-F262-4EBF-A0E8-E744F07D8CF3}"/>
                </a:ext>
              </a:extLst>
            </xdr:cNvPr>
            <xdr:cNvSpPr txBox="1"/>
          </xdr:nvSpPr>
          <xdr:spPr>
            <a:xfrm>
              <a:off x="0" y="63719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𝑅𝑅𝑅𝑉</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𝑅𝑅𝑅𝑉</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𝑅𝑅𝑅𝑉</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solidFill>
                        <a:schemeClr val="tx1"/>
                      </a:solidFill>
                      <a:effectLst/>
                      <a:latin typeface="Cambria Math" panose="02040503050406030204" pitchFamily="18" charset="0"/>
                      <a:ea typeface="+mn-ea"/>
                      <a:cs typeface="+mn-cs"/>
                    </a:rPr>
                    <m:t>14.51</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𝑅𝑅𝑅𝑉</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44.72)</m:t>
                  </m:r>
                  <m:r>
                    <a:rPr lang="de-CH" sz="1600" b="0" i="0">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/(1−</m:t>
                  </m:r>
                  <m:f>
                    <m:fPr>
                      <m:ctrlPr>
                        <a:rPr lang="de-CH" sz="1600" b="0" i="1">
                          <a:solidFill>
                            <a:schemeClr val="tx1"/>
                          </a:solidFill>
                          <a:effectLst/>
                          <a:latin typeface="Cambria Math" panose="02040503050406030204" pitchFamily="18" charset="0"/>
                          <a:ea typeface="+mn-ea"/>
                          <a:cs typeface="+mn-cs"/>
                        </a:rPr>
                      </m:ctrlPr>
                    </m:fPr>
                    <m:num>
                      <m:f>
                        <m:fPr>
                          <m:ctrlPr>
                            <a:rPr lang="de-CH" sz="1600" b="0" i="1">
                              <a:solidFill>
                                <a:schemeClr val="tx1"/>
                              </a:solidFill>
                              <a:effectLst/>
                              <a:latin typeface="Cambria Math" panose="02040503050406030204" pitchFamily="18" charset="0"/>
                              <a:ea typeface="+mn-ea"/>
                              <a:cs typeface="+mn-cs"/>
                            </a:rPr>
                          </m:ctrlPr>
                        </m:fPr>
                        <m:num>
                          <m:r>
                            <a:rPr lang="de-CH" sz="1600" b="0" i="1">
                              <a:solidFill>
                                <a:schemeClr val="tx1"/>
                              </a:solidFill>
                              <a:effectLst/>
                              <a:latin typeface="Cambria Math" panose="02040503050406030204" pitchFamily="18" charset="0"/>
                              <a:ea typeface="+mn-ea"/>
                              <a:cs typeface="+mn-cs"/>
                            </a:rPr>
                            <m:t>𝐼𝑙𝑜𝑎𝑑</m:t>
                          </m:r>
                        </m:num>
                        <m:den>
                          <m:r>
                            <a:rPr lang="de-CH" sz="1600" b="0" i="1">
                              <a:solidFill>
                                <a:schemeClr val="tx1"/>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5.656854−1</m:t>
                      </m:r>
                    </m:num>
                    <m:den>
                      <m:r>
                        <a:rPr lang="de-CH" sz="1600" b="0" i="1">
                          <a:solidFill>
                            <a:schemeClr val="tx1"/>
                          </a:solidFill>
                          <a:effectLst/>
                          <a:latin typeface="Cambria Math" panose="02040503050406030204" pitchFamily="18" charset="0"/>
                          <a:ea typeface="+mn-ea"/>
                          <a:cs typeface="+mn-cs"/>
                        </a:rPr>
                        <m:t>3</m:t>
                      </m:r>
                    </m:den>
                  </m:f>
                  <m:r>
                    <a:rPr lang="de-CH" sz="1600" b="0" i="1">
                      <a:solidFill>
                        <a:schemeClr val="tx1"/>
                      </a:solidFill>
                      <a:effectLst/>
                      <a:latin typeface="Cambria Math" panose="02040503050406030204" pitchFamily="18" charset="0"/>
                      <a:ea typeface="+mn-ea"/>
                      <a:cs typeface="+mn-cs"/>
                    </a:rPr>
                    <m:t>)</m:t>
                  </m:r>
                </m:oMath>
              </a14:m>
              <a:endParaRPr lang="en-US" sz="1600"/>
            </a:p>
          </xdr:txBody>
        </xdr:sp>
      </mc:Choice>
      <mc:Fallback xmlns="">
        <xdr:sp macro="" textlink="">
          <xdr:nvSpPr>
            <xdr:cNvPr id="2" name="TextBox 1">
              <a:extLst>
                <a:ext uri="{FF2B5EF4-FFF2-40B4-BE49-F238E27FC236}">
                  <a16:creationId xmlns:a16="http://schemas.microsoft.com/office/drawing/2014/main" id="{E8A7C3D6-F262-4EBF-A0E8-E744F07D8CF3}"/>
                </a:ext>
              </a:extLst>
            </xdr:cNvPr>
            <xdr:cNvSpPr txBox="1"/>
          </xdr:nvSpPr>
          <xdr:spPr>
            <a:xfrm>
              <a:off x="0" y="63719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𝑅𝑅𝑅𝑉=</a:t>
              </a:r>
              <a:r>
                <a:rPr lang="de-CH" sz="1600" b="0" i="0">
                  <a:solidFill>
                    <a:srgbClr val="FF0000"/>
                  </a:solidFill>
                  <a:latin typeface="Cambria Math" panose="02040503050406030204" pitchFamily="18" charset="0"/>
                </a:rPr>
                <a:t>〖(𝑅𝑅𝑅𝑉〗_0</a:t>
              </a:r>
              <a:r>
                <a:rPr lang="de-CH" sz="1600" b="0" i="0">
                  <a:latin typeface="Cambria Math" panose="02040503050406030204" pitchFamily="18" charset="0"/>
                </a:rPr>
                <a:t>+𝐾_(𝑅𝑅𝑅𝑉−𝑈)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solidFill>
                    <a:schemeClr val="tx1"/>
                  </a:solidFill>
                  <a:effectLst/>
                  <a:latin typeface="Cambria Math" panose="02040503050406030204" pitchFamily="18" charset="0"/>
                  <a:ea typeface="+mn-ea"/>
                  <a:cs typeface="+mn-cs"/>
                </a:rPr>
                <a:t>14.51</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𝐾_(𝑅𝑅𝑅𝑉−𝐼)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44.72))/(1−(𝐼𝑙𝑜𝑎𝑑/𝐼𝑠𝑐</a:t>
              </a:r>
              <a:r>
                <a:rPr lang="en-US" sz="11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5.656854−1)/3)</a:t>
              </a:r>
              <a:endParaRPr lang="en-US" sz="1600"/>
            </a:p>
          </xdr:txBody>
        </xdr:sp>
      </mc:Fallback>
    </mc:AlternateContent>
    <xdr:clientData/>
  </xdr:oneCellAnchor>
  <xdr:oneCellAnchor>
    <xdr:from>
      <xdr:col>0</xdr:col>
      <xdr:colOff>0</xdr:colOff>
      <xdr:row>1</xdr:row>
      <xdr:rowOff>95250</xdr:rowOff>
    </xdr:from>
    <xdr:ext cx="7980218" cy="31309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C9CD6691-51C8-4D16-8C59-EB66DF50495E}"/>
                </a:ext>
              </a:extLst>
            </xdr:cNvPr>
            <xdr:cNvSpPr txBox="1"/>
          </xdr:nvSpPr>
          <xdr:spPr>
            <a:xfrm>
              <a:off x="0" y="279400"/>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3" name="TextBox 2">
              <a:extLst>
                <a:ext uri="{FF2B5EF4-FFF2-40B4-BE49-F238E27FC236}">
                  <a16:creationId xmlns:a16="http://schemas.microsoft.com/office/drawing/2014/main" id="{C9CD6691-51C8-4D16-8C59-EB66DF50495E}"/>
                </a:ext>
              </a:extLst>
            </xdr:cNvPr>
            <xdr:cNvSpPr txBox="1"/>
          </xdr:nvSpPr>
          <xdr:spPr>
            <a:xfrm>
              <a:off x="0" y="279400"/>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0</xdr:col>
      <xdr:colOff>0</xdr:colOff>
      <xdr:row>133</xdr:row>
      <xdr:rowOff>138546</xdr:rowOff>
    </xdr:from>
    <xdr:ext cx="7994073" cy="354584"/>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5F928E5-DCAC-4932-A0A2-6B29BFEC6E28}"/>
                </a:ext>
              </a:extLst>
            </xdr:cNvPr>
            <xdr:cNvSpPr txBox="1"/>
          </xdr:nvSpPr>
          <xdr:spPr>
            <a:xfrm>
              <a:off x="0" y="246304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𝑡𝑑</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rgbClr val="FF0000"/>
                          </a:solidFill>
                          <a:latin typeface="Cambria Math" panose="02040503050406030204" pitchFamily="18" charset="0"/>
                        </a:rPr>
                        <m:t>𝑡𝑑</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𝑡𝑑</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latin typeface="Cambria Math" panose="02040503050406030204" pitchFamily="18" charset="0"/>
                    </a:rPr>
                    <m:t>14.51</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44.72)</m:t>
                  </m:r>
                  <m:r>
                    <a:rPr lang="de-CH" sz="1600" b="0" i="0">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(1−(</m:t>
                  </m:r>
                  <m:f>
                    <m:fPr>
                      <m:ctrlPr>
                        <a:rPr lang="de-CH" sz="1600" b="0" i="1">
                          <a:solidFill>
                            <a:schemeClr val="tx1"/>
                          </a:solidFill>
                          <a:effectLst/>
                          <a:latin typeface="Cambria Math" panose="02040503050406030204" pitchFamily="18" charset="0"/>
                          <a:ea typeface="+mn-ea"/>
                          <a:cs typeface="+mn-cs"/>
                        </a:rPr>
                      </m:ctrlPr>
                    </m:fPr>
                    <m:num>
                      <m:r>
                        <a:rPr lang="de-CH" sz="1600" b="0" i="1">
                          <a:solidFill>
                            <a:schemeClr val="tx1"/>
                          </a:solidFill>
                          <a:effectLst/>
                          <a:latin typeface="Cambria Math" panose="02040503050406030204" pitchFamily="18" charset="0"/>
                          <a:ea typeface="+mn-ea"/>
                          <a:cs typeface="+mn-cs"/>
                        </a:rPr>
                        <m:t>𝐼𝑙𝑜𝑎𝑑</m:t>
                      </m:r>
                    </m:num>
                    <m:den>
                      <m:r>
                        <a:rPr lang="de-CH" sz="1600" b="0" i="1">
                          <a:solidFill>
                            <a:schemeClr val="tx1"/>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chemeClr val="tx1"/>
                      </a:solidFill>
                      <a:effectLst/>
                      <a:latin typeface="Cambria Math" panose="02040503050406030204" pitchFamily="18" charset="0"/>
                      <a:ea typeface="+mn-ea"/>
                      <a:cs typeface="+mn-cs"/>
                    </a:rPr>
                    <m:t>−1)</m:t>
                  </m:r>
                </m:oMath>
              </a14:m>
              <a:r>
                <a:rPr lang="en-US" sz="1600"/>
                <a:t>*0.383)</a:t>
              </a:r>
            </a:p>
          </xdr:txBody>
        </xdr:sp>
      </mc:Choice>
      <mc:Fallback xmlns="">
        <xdr:sp macro="" textlink="">
          <xdr:nvSpPr>
            <xdr:cNvPr id="4" name="TextBox 3">
              <a:extLst>
                <a:ext uri="{FF2B5EF4-FFF2-40B4-BE49-F238E27FC236}">
                  <a16:creationId xmlns:a16="http://schemas.microsoft.com/office/drawing/2014/main" id="{25F928E5-DCAC-4932-A0A2-6B29BFEC6E28}"/>
                </a:ext>
              </a:extLst>
            </xdr:cNvPr>
            <xdr:cNvSpPr txBox="1"/>
          </xdr:nvSpPr>
          <xdr:spPr>
            <a:xfrm>
              <a:off x="0" y="246304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𝑡𝑑=</a:t>
              </a:r>
              <a:r>
                <a:rPr lang="de-CH" sz="1600" b="0" i="0">
                  <a:solidFill>
                    <a:srgbClr val="FF0000"/>
                  </a:solidFill>
                  <a:latin typeface="Cambria Math" panose="02040503050406030204" pitchFamily="18" charset="0"/>
                </a:rPr>
                <a:t>〖</a:t>
              </a:r>
              <a:r>
                <a:rPr lang="de-CH" sz="1600" b="0" i="0">
                  <a:solidFill>
                    <a:sysClr val="windowText" lastClr="000000"/>
                  </a:solidFill>
                  <a:latin typeface="Cambria Math" panose="02040503050406030204" pitchFamily="18" charset="0"/>
                </a:rPr>
                <a:t>(</a:t>
              </a:r>
              <a:r>
                <a:rPr lang="de-CH" sz="1600" b="0" i="0">
                  <a:solidFill>
                    <a:srgbClr val="FF0000"/>
                  </a:solidFill>
                  <a:latin typeface="Cambria Math" panose="02040503050406030204" pitchFamily="18" charset="0"/>
                </a:rPr>
                <a:t>𝑡𝑑〗_0</a:t>
              </a:r>
              <a:r>
                <a:rPr lang="de-CH" sz="1600" b="0" i="0">
                  <a:latin typeface="Cambria Math" panose="02040503050406030204" pitchFamily="18" charset="0"/>
                </a:rPr>
                <a:t>+𝐾_(𝑡𝑑−𝑈)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latin typeface="Cambria Math" panose="02040503050406030204" pitchFamily="18" charset="0"/>
                </a:rPr>
                <a:t>14.51</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𝐾_(𝑡𝑑−𝐼)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44.72))∗(1−(𝐼𝑙𝑜𝑎𝑑/𝐼𝑠𝑐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chemeClr val="tx1"/>
                  </a:solidFill>
                  <a:effectLst/>
                  <a:latin typeface="Cambria Math" panose="02040503050406030204" pitchFamily="18" charset="0"/>
                  <a:ea typeface="+mn-ea"/>
                  <a:cs typeface="+mn-cs"/>
                </a:rPr>
                <a:t>−1)</a:t>
              </a:r>
              <a:r>
                <a:rPr lang="en-US" sz="1600"/>
                <a:t>*0.383)</a:t>
              </a:r>
            </a:p>
          </xdr:txBody>
        </xdr:sp>
      </mc:Fallback>
    </mc:AlternateContent>
    <xdr:clientData/>
  </xdr:oneCellAnchor>
  <xdr:oneCellAnchor>
    <xdr:from>
      <xdr:col>0</xdr:col>
      <xdr:colOff>0</xdr:colOff>
      <xdr:row>1</xdr:row>
      <xdr:rowOff>95250</xdr:rowOff>
    </xdr:from>
    <xdr:ext cx="7980218" cy="313099"/>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D89758E1-5A25-4C5E-BCA3-8EA1B8C68F6B}"/>
                </a:ext>
              </a:extLst>
            </xdr:cNvPr>
            <xdr:cNvSpPr txBox="1"/>
          </xdr:nvSpPr>
          <xdr:spPr>
            <a:xfrm>
              <a:off x="8718550" y="279400"/>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5" name="TextBox 4">
              <a:extLst>
                <a:ext uri="{FF2B5EF4-FFF2-40B4-BE49-F238E27FC236}">
                  <a16:creationId xmlns:a16="http://schemas.microsoft.com/office/drawing/2014/main" id="{D89758E1-5A25-4C5E-BCA3-8EA1B8C68F6B}"/>
                </a:ext>
              </a:extLst>
            </xdr:cNvPr>
            <xdr:cNvSpPr txBox="1"/>
          </xdr:nvSpPr>
          <xdr:spPr>
            <a:xfrm>
              <a:off x="8718550" y="279400"/>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0</xdr:col>
      <xdr:colOff>0</xdr:colOff>
      <xdr:row>34</xdr:row>
      <xdr:rowOff>110836</xdr:rowOff>
    </xdr:from>
    <xdr:ext cx="7994073" cy="31309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8B9C77D2-66BB-4565-8EDE-3E8D4088BC34}"/>
                </a:ext>
              </a:extLst>
            </xdr:cNvPr>
            <xdr:cNvSpPr txBox="1"/>
          </xdr:nvSpPr>
          <xdr:spPr>
            <a:xfrm>
              <a:off x="8718550" y="63719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𝑅𝑅𝑅𝑉</m:t>
                      </m:r>
                    </m:e>
                    <m:sub>
                      <m:r>
                        <a:rPr lang="de-CH" sz="2000" b="0" i="1">
                          <a:solidFill>
                            <a:srgbClr val="FF0000"/>
                          </a:solidFill>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𝑅𝑅𝑅𝑉</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solidFill>
                        <a:schemeClr val="tx1"/>
                      </a:solidFill>
                      <a:effectLst/>
                      <a:latin typeface="Cambria Math" panose="02040503050406030204" pitchFamily="18" charset="0"/>
                      <a:ea typeface="+mn-ea"/>
                      <a:cs typeface="+mn-cs"/>
                    </a:rPr>
                    <m:t>14.51</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44.72)</m:t>
                  </m:r>
                  <m:r>
                    <a:rPr lang="de-CH" sz="2000" b="0" i="0">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m:t>
                  </m:r>
                </m:oMath>
              </a14:m>
              <a:endParaRPr lang="en-US" sz="2000"/>
            </a:p>
          </xdr:txBody>
        </xdr:sp>
      </mc:Choice>
      <mc:Fallback xmlns="">
        <xdr:sp macro="" textlink="">
          <xdr:nvSpPr>
            <xdr:cNvPr id="6" name="TextBox 5">
              <a:extLst>
                <a:ext uri="{FF2B5EF4-FFF2-40B4-BE49-F238E27FC236}">
                  <a16:creationId xmlns:a16="http://schemas.microsoft.com/office/drawing/2014/main" id="{8B9C77D2-66BB-4565-8EDE-3E8D4088BC34}"/>
                </a:ext>
              </a:extLst>
            </xdr:cNvPr>
            <xdr:cNvSpPr txBox="1"/>
          </xdr:nvSpPr>
          <xdr:spPr>
            <a:xfrm>
              <a:off x="8718550" y="63719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a:t>
              </a:r>
              <a:r>
                <a:rPr lang="de-CH" sz="2000" b="0" i="0">
                  <a:solidFill>
                    <a:srgbClr val="FF0000"/>
                  </a:solidFill>
                  <a:latin typeface="Cambria Math" panose="02040503050406030204" pitchFamily="18" charset="0"/>
                </a:rPr>
                <a:t>〖(𝑅𝑅𝑅𝑉〗_0</a:t>
              </a:r>
              <a:r>
                <a:rPr lang="de-CH" sz="2000" b="0" i="0">
                  <a:latin typeface="Cambria Math" panose="02040503050406030204" pitchFamily="18" charset="0"/>
                </a:rPr>
                <a:t>+𝐾_(𝑅𝑅𝑅𝑉−𝑈)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solidFill>
                    <a:schemeClr val="tx1"/>
                  </a:solidFill>
                  <a:effectLst/>
                  <a:latin typeface="Cambria Math" panose="02040503050406030204" pitchFamily="18" charset="0"/>
                  <a:ea typeface="+mn-ea"/>
                  <a:cs typeface="+mn-cs"/>
                </a:rPr>
                <a:t>14.51</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44.72))</a:t>
              </a:r>
              <a:r>
                <a:rPr lang="en-US" sz="1100" b="0" i="0">
                  <a:solidFill>
                    <a:schemeClr val="tx1"/>
                  </a:solidFill>
                  <a:effectLst/>
                  <a:latin typeface="Cambria Math" panose="02040503050406030204" pitchFamily="18" charset="0"/>
                  <a:ea typeface="+mn-ea"/>
                  <a:cs typeface="+mn-cs"/>
                </a:rPr>
                <a:t>∙</a:t>
              </a:r>
              <a:endParaRPr lang="en-US" sz="2000"/>
            </a:p>
          </xdr:txBody>
        </xdr:sp>
      </mc:Fallback>
    </mc:AlternateContent>
    <xdr:clientData/>
  </xdr:oneCellAnchor>
  <xdr:oneCellAnchor>
    <xdr:from>
      <xdr:col>0</xdr:col>
      <xdr:colOff>0</xdr:colOff>
      <xdr:row>66</xdr:row>
      <xdr:rowOff>110836</xdr:rowOff>
    </xdr:from>
    <xdr:ext cx="7994073" cy="463781"/>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9B3395A8-CDD1-4709-B171-29F0F86080A0}"/>
                </a:ext>
              </a:extLst>
            </xdr:cNvPr>
            <xdr:cNvSpPr txBox="1"/>
          </xdr:nvSpPr>
          <xdr:spPr>
            <a:xfrm>
              <a:off x="0" y="122647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𝑅𝑅𝑅𝑉</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𝑅𝑅𝑅𝑉</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14.51</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𝑅𝑅𝑅𝑉</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44.72)</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num>
                    <m:den>
                      <m:r>
                        <a:rPr lang="de-CH" sz="1600" b="0" i="1">
                          <a:solidFill>
                            <a:sysClr val="windowText" lastClr="000000"/>
                          </a:solidFill>
                          <a:effectLst/>
                          <a:latin typeface="Cambria Math" panose="02040503050406030204" pitchFamily="18" charset="0"/>
                          <a:ea typeface="+mn-ea"/>
                          <a:cs typeface="+mn-cs"/>
                        </a:rPr>
                        <m:t>3</m:t>
                      </m:r>
                    </m:den>
                  </m:f>
                  <m:r>
                    <a:rPr lang="de-CH" sz="1600" b="0" i="1">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9B3395A8-CDD1-4709-B171-29F0F86080A0}"/>
                </a:ext>
              </a:extLst>
            </xdr:cNvPr>
            <xdr:cNvSpPr txBox="1"/>
          </xdr:nvSpPr>
          <xdr:spPr>
            <a:xfrm>
              <a:off x="0" y="122647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𝑅𝑅𝑅𝑉=〖(𝑅𝑅𝑅𝑉〗_0+</a:t>
              </a:r>
              <a:r>
                <a:rPr lang="de-CH" sz="1600" b="0" i="0">
                  <a:solidFill>
                    <a:srgbClr val="FF0000"/>
                  </a:solidFill>
                  <a:latin typeface="Cambria Math" panose="02040503050406030204" pitchFamily="18" charset="0"/>
                </a:rPr>
                <a:t>𝐾_(𝑅𝑅𝑅𝑉−𝑈)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14.51</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𝐾_(𝑅𝑅𝑅𝑉−𝐼)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44.72))/(1−(𝐼𝑙𝑜𝑎𝑑/𝐼𝑠𝑐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ysClr val="windowText" lastClr="000000"/>
                  </a:solidFill>
                  <a:effectLst/>
                  <a:latin typeface="Cambria Math" panose="02040503050406030204" pitchFamily="18" charset="0"/>
                  <a:ea typeface="+mn-ea"/>
                  <a:cs typeface="+mn-cs"/>
                </a:rPr>
                <a:t>−1)/3)</a:t>
              </a:r>
              <a:endParaRPr lang="en-US" sz="1600">
                <a:solidFill>
                  <a:sysClr val="windowText" lastClr="000000"/>
                </a:solidFill>
              </a:endParaRPr>
            </a:p>
          </xdr:txBody>
        </xdr:sp>
      </mc:Fallback>
    </mc:AlternateContent>
    <xdr:clientData/>
  </xdr:oneCellAnchor>
  <xdr:oneCellAnchor>
    <xdr:from>
      <xdr:col>0</xdr:col>
      <xdr:colOff>0</xdr:colOff>
      <xdr:row>66</xdr:row>
      <xdr:rowOff>110836</xdr:rowOff>
    </xdr:from>
    <xdr:ext cx="7994073" cy="313099"/>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EDFA00F1-98A5-417D-99C9-E4451481E234}"/>
                </a:ext>
              </a:extLst>
            </xdr:cNvPr>
            <xdr:cNvSpPr txBox="1"/>
          </xdr:nvSpPr>
          <xdr:spPr>
            <a:xfrm>
              <a:off x="8718550" y="122647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𝑅𝑅𝑅𝑉</m:t>
                      </m:r>
                    </m:e>
                    <m:sub>
                      <m:r>
                        <a:rPr lang="de-CH" sz="2000" b="0" i="1">
                          <a:solidFill>
                            <a:sysClr val="windowText" lastClr="000000"/>
                          </a:solidFill>
                          <a:latin typeface="Cambria Math" panose="02040503050406030204" pitchFamily="18" charset="0"/>
                        </a:rPr>
                        <m:t>0</m:t>
                      </m:r>
                    </m:sub>
                  </m:sSub>
                  <m:r>
                    <a:rPr lang="de-CH" sz="2000" b="0" i="1">
                      <a:solidFill>
                        <a:sysClr val="windowText" lastClr="000000"/>
                      </a:solidFill>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𝐾</m:t>
                      </m:r>
                    </m:e>
                    <m:sub>
                      <m:r>
                        <a:rPr lang="de-CH" sz="2000" b="0" i="1">
                          <a:solidFill>
                            <a:srgbClr val="FF0000"/>
                          </a:solidFill>
                          <a:latin typeface="Cambria Math" panose="02040503050406030204" pitchFamily="18" charset="0"/>
                        </a:rPr>
                        <m:t>𝑅𝑅𝑅𝑉</m:t>
                      </m:r>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𝑈</m:t>
                      </m:r>
                    </m:sub>
                  </m:sSub>
                  <m:r>
                    <a:rPr lang="en-US"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𝑈</m:t>
                  </m:r>
                </m:oMath>
              </a14:m>
              <a:r>
                <a:rPr lang="en-US" sz="2000">
                  <a:solidFill>
                    <a:sysClr val="windowText" lastClr="000000"/>
                  </a:solidFill>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14.51</m:t>
                  </m:r>
                </m:oMath>
              </a14:m>
              <a:r>
                <a:rPr lang="en-US" sz="2000">
                  <a:solidFill>
                    <a:sysClr val="windowText" lastClr="000000"/>
                  </a:solidFill>
                </a:rPr>
                <a:t>)</a:t>
              </a:r>
              <a14:m>
                <m:oMath xmlns:m="http://schemas.openxmlformats.org/officeDocument/2006/math">
                  <m:r>
                    <a:rPr lang="de-CH" sz="2000" b="0" i="0">
                      <a:solidFill>
                        <a:sysClr val="windowText" lastClr="000000"/>
                      </a:solidFill>
                      <a:effectLst/>
                      <a:latin typeface="Cambria Math" panose="02040503050406030204" pitchFamily="18" charset="0"/>
                      <a:ea typeface="+mn-ea"/>
                      <a:cs typeface="+mn-cs"/>
                    </a:rPr>
                    <m:t> </m:t>
                  </m:r>
                  <m:r>
                    <a:rPr lang="de-CH" sz="2000" b="0" i="1">
                      <a:solidFill>
                        <a:sysClr val="windowText" lastClr="000000"/>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𝐼</m:t>
                      </m:r>
                    </m:e>
                    <m:sub>
                      <m:r>
                        <a:rPr lang="de-CH" sz="2000" b="0" i="1">
                          <a:solidFill>
                            <a:sysClr val="windowText" lastClr="000000"/>
                          </a:solidFill>
                          <a:effectLst/>
                          <a:latin typeface="Cambria Math" panose="02040503050406030204" pitchFamily="18" charset="0"/>
                          <a:ea typeface="+mn-ea"/>
                          <a:cs typeface="+mn-cs"/>
                        </a:rPr>
                        <m:t>𝑠𝑐</m:t>
                      </m:r>
                    </m:sub>
                  </m:sSub>
                </m:oMath>
              </a14:m>
              <a:r>
                <a:rPr lang="en-US" sz="2000">
                  <a:solidFill>
                    <a:sysClr val="windowText" lastClr="000000"/>
                  </a:solidFill>
                  <a:effectLst/>
                  <a:latin typeface="+mn-lt"/>
                  <a:ea typeface="+mn-ea"/>
                  <a:cs typeface="+mn-cs"/>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44.72)</m:t>
                  </m:r>
                  <m:r>
                    <a:rPr lang="de-CH" sz="20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oMath>
              </a14:m>
              <a:endParaRPr lang="en-US" sz="2000">
                <a:solidFill>
                  <a:sysClr val="windowText" lastClr="000000"/>
                </a:solidFill>
              </a:endParaRPr>
            </a:p>
          </xdr:txBody>
        </xdr:sp>
      </mc:Choice>
      <mc:Fallback xmlns="">
        <xdr:sp macro="" textlink="">
          <xdr:nvSpPr>
            <xdr:cNvPr id="8" name="TextBox 7">
              <a:extLst>
                <a:ext uri="{FF2B5EF4-FFF2-40B4-BE49-F238E27FC236}">
                  <a16:creationId xmlns:a16="http://schemas.microsoft.com/office/drawing/2014/main" id="{EDFA00F1-98A5-417D-99C9-E4451481E234}"/>
                </a:ext>
              </a:extLst>
            </xdr:cNvPr>
            <xdr:cNvSpPr txBox="1"/>
          </xdr:nvSpPr>
          <xdr:spPr>
            <a:xfrm>
              <a:off x="8718550" y="122647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solidFill>
                    <a:sysClr val="windowText" lastClr="000000"/>
                  </a:solidFill>
                  <a:latin typeface="Cambria Math" panose="02040503050406030204" pitchFamily="18" charset="0"/>
                </a:rPr>
                <a:t>𝑅𝑅𝑅𝑉=〖(𝑅𝑅𝑅𝑉〗_0+</a:t>
              </a:r>
              <a:r>
                <a:rPr lang="de-CH" sz="2000" b="0" i="0">
                  <a:solidFill>
                    <a:srgbClr val="FF0000"/>
                  </a:solidFill>
                  <a:latin typeface="Cambria Math" panose="02040503050406030204" pitchFamily="18" charset="0"/>
                </a:rPr>
                <a:t>𝐾_(𝑅𝑅𝑅𝑉−𝑈)</a:t>
              </a:r>
              <a:r>
                <a:rPr lang="en-US" sz="2000" b="0" i="0">
                  <a:solidFill>
                    <a:sysClr val="windowText" lastClr="000000"/>
                  </a:solidFill>
                  <a:latin typeface="Cambria Math" panose="02040503050406030204" pitchFamily="18" charset="0"/>
                  <a:ea typeface="Cambria Math" panose="02040503050406030204" pitchFamily="18" charset="0"/>
                </a:rPr>
                <a:t>∙</a:t>
              </a:r>
              <a:r>
                <a:rPr lang="de-CH" sz="2000" b="0" i="0">
                  <a:solidFill>
                    <a:sysClr val="windowText" lastClr="000000"/>
                  </a:solidFill>
                  <a:latin typeface="Cambria Math" panose="02040503050406030204" pitchFamily="18" charset="0"/>
                  <a:ea typeface="Cambria Math" panose="02040503050406030204" pitchFamily="18" charset="0"/>
                </a:rPr>
                <a:t>(𝑈</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14.51</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 + 𝐾_(𝑅𝑅𝑅𝑉−𝐼)</a:t>
              </a:r>
              <a:r>
                <a:rPr lang="en-US" sz="2000" b="0" i="0">
                  <a:solidFill>
                    <a:sysClr val="windowText" lastClr="000000"/>
                  </a:solidFill>
                  <a:effectLst/>
                  <a:latin typeface="Cambria Math" panose="02040503050406030204" pitchFamily="18" charset="0"/>
                  <a:ea typeface="+mn-ea"/>
                  <a:cs typeface="+mn-cs"/>
                </a:rPr>
                <a:t>∙</a:t>
              </a:r>
              <a:r>
                <a:rPr lang="de-CH" sz="2000" b="0" i="0">
                  <a:solidFill>
                    <a:sysClr val="windowText" lastClr="000000"/>
                  </a:solidFill>
                  <a:effectLst/>
                  <a:latin typeface="Cambria Math" panose="02040503050406030204" pitchFamily="18" charset="0"/>
                  <a:ea typeface="+mn-ea"/>
                  <a:cs typeface="+mn-cs"/>
                </a:rPr>
                <a:t>(𝐼_𝑠𝑐</a:t>
              </a:r>
              <a:r>
                <a:rPr lang="en-US" sz="2000">
                  <a:solidFill>
                    <a:sysClr val="windowText" lastClr="000000"/>
                  </a:solidFill>
                  <a:effectLst/>
                  <a:latin typeface="+mn-lt"/>
                  <a:ea typeface="+mn-ea"/>
                  <a:cs typeface="+mn-cs"/>
                </a:rPr>
                <a:t>-</a:t>
              </a:r>
              <a:r>
                <a:rPr lang="de-CH" sz="2000" b="0" i="0">
                  <a:solidFill>
                    <a:sysClr val="windowText" lastClr="000000"/>
                  </a:solidFill>
                  <a:effectLst/>
                  <a:latin typeface="Cambria Math" panose="02040503050406030204" pitchFamily="18" charset="0"/>
                  <a:ea typeface="+mn-ea"/>
                  <a:cs typeface="+mn-cs"/>
                </a:rPr>
                <a:t>44.72))</a:t>
              </a:r>
              <a:r>
                <a:rPr lang="en-US" sz="1100" b="0" i="0">
                  <a:solidFill>
                    <a:sysClr val="windowText" lastClr="000000"/>
                  </a:solidFill>
                  <a:effectLst/>
                  <a:latin typeface="Cambria Math" panose="02040503050406030204" pitchFamily="18" charset="0"/>
                  <a:ea typeface="+mn-ea"/>
                  <a:cs typeface="+mn-cs"/>
                </a:rPr>
                <a:t>∙</a:t>
              </a:r>
              <a:endParaRPr lang="en-US" sz="2000">
                <a:solidFill>
                  <a:sysClr val="windowText" lastClr="000000"/>
                </a:solidFill>
              </a:endParaRPr>
            </a:p>
          </xdr:txBody>
        </xdr:sp>
      </mc:Fallback>
    </mc:AlternateContent>
    <xdr:clientData/>
  </xdr:oneCellAnchor>
  <xdr:oneCellAnchor>
    <xdr:from>
      <xdr:col>0</xdr:col>
      <xdr:colOff>0</xdr:colOff>
      <xdr:row>100</xdr:row>
      <xdr:rowOff>110836</xdr:rowOff>
    </xdr:from>
    <xdr:ext cx="7994073" cy="463781"/>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D2171F23-3EAF-44B2-8171-92F3872B1291}"/>
                </a:ext>
              </a:extLst>
            </xdr:cNvPr>
            <xdr:cNvSpPr txBox="1"/>
          </xdr:nvSpPr>
          <xdr:spPr>
            <a:xfrm>
              <a:off x="0" y="185258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𝑅𝑅𝑅𝑉</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14.51</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𝑅𝑅𝑅𝑉</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44.72)</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num>
                    <m:den>
                      <m:r>
                        <a:rPr lang="de-CH" sz="1600" b="0" i="1">
                          <a:solidFill>
                            <a:sysClr val="windowText" lastClr="000000"/>
                          </a:solidFill>
                          <a:effectLst/>
                          <a:latin typeface="Cambria Math" panose="02040503050406030204" pitchFamily="18" charset="0"/>
                          <a:ea typeface="+mn-ea"/>
                          <a:cs typeface="+mn-cs"/>
                        </a:rPr>
                        <m:t>3</m:t>
                      </m:r>
                    </m:den>
                  </m:f>
                  <m:r>
                    <a:rPr lang="de-CH" sz="1600" b="0" i="1">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9" name="TextBox 8">
              <a:extLst>
                <a:ext uri="{FF2B5EF4-FFF2-40B4-BE49-F238E27FC236}">
                  <a16:creationId xmlns:a16="http://schemas.microsoft.com/office/drawing/2014/main" id="{D2171F23-3EAF-44B2-8171-92F3872B1291}"/>
                </a:ext>
              </a:extLst>
            </xdr:cNvPr>
            <xdr:cNvSpPr txBox="1"/>
          </xdr:nvSpPr>
          <xdr:spPr>
            <a:xfrm>
              <a:off x="0" y="185258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𝑅𝑅𝑅𝑉=〖(𝑅𝑅𝑅𝑉〗_0+𝐾_(𝑅𝑅𝑅𝑉−𝑈)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14.51</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𝐾_(𝑅𝑅𝑅𝑉−𝐼)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44.72))/(1−(𝐼𝑙𝑜𝑎𝑑/𝐼𝑠𝑐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ysClr val="windowText" lastClr="000000"/>
                  </a:solidFill>
                  <a:effectLst/>
                  <a:latin typeface="Cambria Math" panose="02040503050406030204" pitchFamily="18" charset="0"/>
                  <a:ea typeface="+mn-ea"/>
                  <a:cs typeface="+mn-cs"/>
                </a:rPr>
                <a:t>−1)/3)</a:t>
              </a:r>
              <a:endParaRPr lang="en-US" sz="1600">
                <a:solidFill>
                  <a:sysClr val="windowText" lastClr="000000"/>
                </a:solidFill>
              </a:endParaRPr>
            </a:p>
          </xdr:txBody>
        </xdr:sp>
      </mc:Fallback>
    </mc:AlternateContent>
    <xdr:clientData/>
  </xdr:oneCellAnchor>
  <xdr:oneCellAnchor>
    <xdr:from>
      <xdr:col>0</xdr:col>
      <xdr:colOff>0</xdr:colOff>
      <xdr:row>100</xdr:row>
      <xdr:rowOff>110836</xdr:rowOff>
    </xdr:from>
    <xdr:ext cx="7994073" cy="313099"/>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B57D45C4-69AE-4782-BD8E-FA65A5EEB6DC}"/>
                </a:ext>
              </a:extLst>
            </xdr:cNvPr>
            <xdr:cNvSpPr txBox="1"/>
          </xdr:nvSpPr>
          <xdr:spPr>
            <a:xfrm>
              <a:off x="8718550" y="185258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𝑅𝑅𝑅𝑉</m:t>
                      </m:r>
                    </m:e>
                    <m:sub>
                      <m:r>
                        <a:rPr lang="de-CH" sz="2000" b="0" i="1">
                          <a:solidFill>
                            <a:sysClr val="windowText" lastClr="000000"/>
                          </a:solidFill>
                          <a:latin typeface="Cambria Math" panose="02040503050406030204" pitchFamily="18" charset="0"/>
                        </a:rPr>
                        <m:t>0</m:t>
                      </m:r>
                    </m:sub>
                  </m:sSub>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𝐾</m:t>
                      </m:r>
                    </m:e>
                    <m:sub>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𝑈</m:t>
                      </m:r>
                    </m:sub>
                  </m:sSub>
                  <m:r>
                    <a:rPr lang="en-US"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𝑈</m:t>
                  </m:r>
                </m:oMath>
              </a14:m>
              <a:r>
                <a:rPr lang="en-US" sz="2000">
                  <a:solidFill>
                    <a:sysClr val="windowText" lastClr="000000"/>
                  </a:solidFill>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14.51</m:t>
                  </m:r>
                </m:oMath>
              </a14:m>
              <a:r>
                <a:rPr lang="en-US" sz="2000">
                  <a:solidFill>
                    <a:sysClr val="windowText" lastClr="000000"/>
                  </a:solidFill>
                </a:rPr>
                <a:t>)</a:t>
              </a:r>
              <a14:m>
                <m:oMath xmlns:m="http://schemas.openxmlformats.org/officeDocument/2006/math">
                  <m:r>
                    <a:rPr lang="de-CH" sz="2000" b="0" i="0">
                      <a:solidFill>
                        <a:sysClr val="windowText" lastClr="000000"/>
                      </a:solidFill>
                      <a:effectLst/>
                      <a:latin typeface="Cambria Math" panose="02040503050406030204" pitchFamily="18" charset="0"/>
                      <a:ea typeface="+mn-ea"/>
                      <a:cs typeface="+mn-cs"/>
                    </a:rPr>
                    <m:t> </m:t>
                  </m:r>
                  <m:r>
                    <a:rPr lang="de-CH" sz="2000" b="0" i="1">
                      <a:solidFill>
                        <a:sysClr val="windowText" lastClr="000000"/>
                      </a:solidFill>
                      <a:effectLst/>
                      <a:latin typeface="Cambria Math" panose="02040503050406030204" pitchFamily="18" charset="0"/>
                      <a:ea typeface="+mn-ea"/>
                      <a:cs typeface="+mn-cs"/>
                    </a:rPr>
                    <m:t>+ </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𝑅𝑅𝑅𝑉</m:t>
                      </m:r>
                      <m:r>
                        <a:rPr lang="de-CH" sz="2000" b="0" i="1">
                          <a:solidFill>
                            <a:srgbClr val="FF0000"/>
                          </a:solidFill>
                          <a:effectLst/>
                          <a:latin typeface="Cambria Math" panose="02040503050406030204" pitchFamily="18" charset="0"/>
                          <a:ea typeface="+mn-ea"/>
                          <a:cs typeface="+mn-cs"/>
                        </a:rPr>
                        <m:t>−</m:t>
                      </m:r>
                      <m:r>
                        <a:rPr lang="de-CH" sz="2000" b="0" i="1">
                          <a:solidFill>
                            <a:srgbClr val="FF0000"/>
                          </a:solidFill>
                          <a:effectLst/>
                          <a:latin typeface="Cambria Math" panose="02040503050406030204" pitchFamily="18" charset="0"/>
                          <a:ea typeface="+mn-ea"/>
                          <a:cs typeface="+mn-cs"/>
                        </a:rPr>
                        <m:t>𝐼</m:t>
                      </m:r>
                    </m:sub>
                  </m:sSub>
                  <m:r>
                    <a:rPr lang="en-US"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𝐼</m:t>
                      </m:r>
                    </m:e>
                    <m:sub>
                      <m:r>
                        <a:rPr lang="de-CH" sz="2000" b="0" i="1">
                          <a:solidFill>
                            <a:sysClr val="windowText" lastClr="000000"/>
                          </a:solidFill>
                          <a:effectLst/>
                          <a:latin typeface="Cambria Math" panose="02040503050406030204" pitchFamily="18" charset="0"/>
                          <a:ea typeface="+mn-ea"/>
                          <a:cs typeface="+mn-cs"/>
                        </a:rPr>
                        <m:t>𝑠𝑐</m:t>
                      </m:r>
                    </m:sub>
                  </m:sSub>
                </m:oMath>
              </a14:m>
              <a:r>
                <a:rPr lang="en-US" sz="2000">
                  <a:solidFill>
                    <a:sysClr val="windowText" lastClr="000000"/>
                  </a:solidFill>
                  <a:effectLst/>
                  <a:latin typeface="+mn-lt"/>
                  <a:ea typeface="+mn-ea"/>
                  <a:cs typeface="+mn-cs"/>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44.72)</m:t>
                  </m:r>
                  <m:r>
                    <a:rPr lang="de-CH" sz="20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oMath>
              </a14:m>
              <a:endParaRPr lang="en-US" sz="2000">
                <a:solidFill>
                  <a:sysClr val="windowText" lastClr="000000"/>
                </a:solidFill>
              </a:endParaRPr>
            </a:p>
          </xdr:txBody>
        </xdr:sp>
      </mc:Choice>
      <mc:Fallback xmlns="">
        <xdr:sp macro="" textlink="">
          <xdr:nvSpPr>
            <xdr:cNvPr id="10" name="TextBox 9">
              <a:extLst>
                <a:ext uri="{FF2B5EF4-FFF2-40B4-BE49-F238E27FC236}">
                  <a16:creationId xmlns:a16="http://schemas.microsoft.com/office/drawing/2014/main" id="{B57D45C4-69AE-4782-BD8E-FA65A5EEB6DC}"/>
                </a:ext>
              </a:extLst>
            </xdr:cNvPr>
            <xdr:cNvSpPr txBox="1"/>
          </xdr:nvSpPr>
          <xdr:spPr>
            <a:xfrm>
              <a:off x="8718550" y="185258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solidFill>
                    <a:sysClr val="windowText" lastClr="000000"/>
                  </a:solidFill>
                  <a:latin typeface="Cambria Math" panose="02040503050406030204" pitchFamily="18" charset="0"/>
                </a:rPr>
                <a:t>𝑅𝑅𝑅𝑉=〖(𝑅𝑅𝑅𝑉〗_0+𝐾_(𝑅𝑅𝑅𝑉−𝑈)</a:t>
              </a:r>
              <a:r>
                <a:rPr lang="en-US" sz="2000" b="0" i="0">
                  <a:solidFill>
                    <a:sysClr val="windowText" lastClr="000000"/>
                  </a:solidFill>
                  <a:latin typeface="Cambria Math" panose="02040503050406030204" pitchFamily="18" charset="0"/>
                  <a:ea typeface="Cambria Math" panose="02040503050406030204" pitchFamily="18" charset="0"/>
                </a:rPr>
                <a:t>∙</a:t>
              </a:r>
              <a:r>
                <a:rPr lang="de-CH" sz="2000" b="0" i="0">
                  <a:solidFill>
                    <a:sysClr val="windowText" lastClr="000000"/>
                  </a:solidFill>
                  <a:latin typeface="Cambria Math" panose="02040503050406030204" pitchFamily="18" charset="0"/>
                  <a:ea typeface="Cambria Math" panose="02040503050406030204" pitchFamily="18" charset="0"/>
                </a:rPr>
                <a:t>(𝑈</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14.51</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 + </a:t>
              </a:r>
              <a:r>
                <a:rPr lang="de-CH" sz="2000" b="0" i="0">
                  <a:solidFill>
                    <a:srgbClr val="FF0000"/>
                  </a:solidFill>
                  <a:effectLst/>
                  <a:latin typeface="Cambria Math" panose="02040503050406030204" pitchFamily="18" charset="0"/>
                  <a:ea typeface="+mn-ea"/>
                  <a:cs typeface="+mn-cs"/>
                </a:rPr>
                <a:t>𝐾_(𝑅𝑅𝑅𝑉−𝐼)</a:t>
              </a:r>
              <a:r>
                <a:rPr lang="en-US" sz="2000" b="0" i="0">
                  <a:solidFill>
                    <a:sysClr val="windowText" lastClr="000000"/>
                  </a:solidFill>
                  <a:effectLst/>
                  <a:latin typeface="Cambria Math" panose="02040503050406030204" pitchFamily="18" charset="0"/>
                  <a:ea typeface="+mn-ea"/>
                  <a:cs typeface="+mn-cs"/>
                </a:rPr>
                <a:t>∙</a:t>
              </a:r>
              <a:r>
                <a:rPr lang="de-CH" sz="2000" b="0" i="0">
                  <a:solidFill>
                    <a:sysClr val="windowText" lastClr="000000"/>
                  </a:solidFill>
                  <a:effectLst/>
                  <a:latin typeface="Cambria Math" panose="02040503050406030204" pitchFamily="18" charset="0"/>
                  <a:ea typeface="+mn-ea"/>
                  <a:cs typeface="+mn-cs"/>
                </a:rPr>
                <a:t>(𝐼_𝑠𝑐</a:t>
              </a:r>
              <a:r>
                <a:rPr lang="en-US" sz="2000">
                  <a:solidFill>
                    <a:sysClr val="windowText" lastClr="000000"/>
                  </a:solidFill>
                  <a:effectLst/>
                  <a:latin typeface="+mn-lt"/>
                  <a:ea typeface="+mn-ea"/>
                  <a:cs typeface="+mn-cs"/>
                </a:rPr>
                <a:t>-</a:t>
              </a:r>
              <a:r>
                <a:rPr lang="de-CH" sz="2000" b="0" i="0">
                  <a:solidFill>
                    <a:sysClr val="windowText" lastClr="000000"/>
                  </a:solidFill>
                  <a:effectLst/>
                  <a:latin typeface="Cambria Math" panose="02040503050406030204" pitchFamily="18" charset="0"/>
                  <a:ea typeface="+mn-ea"/>
                  <a:cs typeface="+mn-cs"/>
                </a:rPr>
                <a:t>44.72))</a:t>
              </a:r>
              <a:r>
                <a:rPr lang="en-US" sz="1100" b="0" i="0">
                  <a:solidFill>
                    <a:sysClr val="windowText" lastClr="000000"/>
                  </a:solidFill>
                  <a:effectLst/>
                  <a:latin typeface="Cambria Math" panose="02040503050406030204" pitchFamily="18" charset="0"/>
                  <a:ea typeface="+mn-ea"/>
                  <a:cs typeface="+mn-cs"/>
                </a:rPr>
                <a:t>∙</a:t>
              </a:r>
              <a:endParaRPr lang="en-US" sz="2000">
                <a:solidFill>
                  <a:sysClr val="windowText" lastClr="000000"/>
                </a:solidFill>
              </a:endParaRPr>
            </a:p>
          </xdr:txBody>
        </xdr:sp>
      </mc:Fallback>
    </mc:AlternateContent>
    <xdr:clientData/>
  </xdr:oneCellAnchor>
  <xdr:oneCellAnchor>
    <xdr:from>
      <xdr:col>0</xdr:col>
      <xdr:colOff>0</xdr:colOff>
      <xdr:row>133</xdr:row>
      <xdr:rowOff>138546</xdr:rowOff>
    </xdr:from>
    <xdr:ext cx="7994073" cy="250453"/>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6EBEA3F4-4008-4AFD-B6A9-65F6225862BF}"/>
                </a:ext>
              </a:extLst>
            </xdr:cNvPr>
            <xdr:cNvSpPr txBox="1"/>
          </xdr:nvSpPr>
          <xdr:spPr>
            <a:xfrm>
              <a:off x="8718550" y="2463049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𝑡𝑑</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rgbClr val="FF0000"/>
                          </a:solidFill>
                          <a:latin typeface="Cambria Math" panose="02040503050406030204" pitchFamily="18" charset="0"/>
                        </a:rPr>
                        <m:t>𝑡𝑑</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𝑡𝑑</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latin typeface="Cambria Math" panose="02040503050406030204" pitchFamily="18" charset="0"/>
                    </a:rPr>
                    <m:t>14.51</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44.72)</m:t>
                  </m:r>
                  <m:r>
                    <a:rPr lang="de-CH" sz="1600" b="0" i="0">
                      <a:solidFill>
                        <a:schemeClr val="tx1"/>
                      </a:solidFill>
                      <a:effectLst/>
                      <a:latin typeface="Cambria Math" panose="02040503050406030204" pitchFamily="18" charset="0"/>
                      <a:ea typeface="+mn-ea"/>
                      <a:cs typeface="+mn-cs"/>
                    </a:rPr>
                    <m:t>)</m:t>
                  </m:r>
                </m:oMath>
              </a14:m>
              <a:endParaRPr lang="en-US" sz="1600"/>
            </a:p>
          </xdr:txBody>
        </xdr:sp>
      </mc:Choice>
      <mc:Fallback xmlns="">
        <xdr:sp macro="" textlink="">
          <xdr:nvSpPr>
            <xdr:cNvPr id="11" name="TextBox 10">
              <a:extLst>
                <a:ext uri="{FF2B5EF4-FFF2-40B4-BE49-F238E27FC236}">
                  <a16:creationId xmlns:a16="http://schemas.microsoft.com/office/drawing/2014/main" id="{6EBEA3F4-4008-4AFD-B6A9-65F6225862BF}"/>
                </a:ext>
              </a:extLst>
            </xdr:cNvPr>
            <xdr:cNvSpPr txBox="1"/>
          </xdr:nvSpPr>
          <xdr:spPr>
            <a:xfrm>
              <a:off x="8718550" y="2463049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𝑡𝑑=</a:t>
              </a:r>
              <a:r>
                <a:rPr lang="de-CH" sz="1600" b="0" i="0">
                  <a:solidFill>
                    <a:srgbClr val="FF0000"/>
                  </a:solidFill>
                  <a:latin typeface="Cambria Math" panose="02040503050406030204" pitchFamily="18" charset="0"/>
                </a:rPr>
                <a:t>〖</a:t>
              </a:r>
              <a:r>
                <a:rPr lang="de-CH" sz="1600" b="0" i="0">
                  <a:solidFill>
                    <a:sysClr val="windowText" lastClr="000000"/>
                  </a:solidFill>
                  <a:latin typeface="Cambria Math" panose="02040503050406030204" pitchFamily="18" charset="0"/>
                </a:rPr>
                <a:t>(</a:t>
              </a:r>
              <a:r>
                <a:rPr lang="de-CH" sz="1600" b="0" i="0">
                  <a:solidFill>
                    <a:srgbClr val="FF0000"/>
                  </a:solidFill>
                  <a:latin typeface="Cambria Math" panose="02040503050406030204" pitchFamily="18" charset="0"/>
                </a:rPr>
                <a:t>𝑡𝑑〗_0</a:t>
              </a:r>
              <a:r>
                <a:rPr lang="de-CH" sz="1600" b="0" i="0">
                  <a:latin typeface="Cambria Math" panose="02040503050406030204" pitchFamily="18" charset="0"/>
                </a:rPr>
                <a:t>+𝐾_(𝑡𝑑−𝑈)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latin typeface="Cambria Math" panose="02040503050406030204" pitchFamily="18" charset="0"/>
                </a:rPr>
                <a:t>14.51</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𝐾_(𝑡𝑑−𝐼)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44.72))</a:t>
              </a:r>
              <a:endParaRPr lang="en-US" sz="1600"/>
            </a:p>
          </xdr:txBody>
        </xdr:sp>
      </mc:Fallback>
    </mc:AlternateContent>
    <xdr:clientData/>
  </xdr:oneCellAnchor>
  <xdr:oneCellAnchor>
    <xdr:from>
      <xdr:col>0</xdr:col>
      <xdr:colOff>0</xdr:colOff>
      <xdr:row>166</xdr:row>
      <xdr:rowOff>138546</xdr:rowOff>
    </xdr:from>
    <xdr:ext cx="7994073" cy="354584"/>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9FC207A-4CFF-4120-A497-41DFBBEF550B}"/>
                </a:ext>
              </a:extLst>
            </xdr:cNvPr>
            <xdr:cNvSpPr txBox="1"/>
          </xdr:nvSpPr>
          <xdr:spPr>
            <a:xfrm>
              <a:off x="0" y="3070744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𝑡𝑑</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14.51</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44.72)</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oMath>
              </a14:m>
              <a:r>
                <a:rPr lang="en-US" sz="1600">
                  <a:solidFill>
                    <a:sysClr val="windowText" lastClr="000000"/>
                  </a:solidFill>
                </a:rPr>
                <a:t>*0.383)</a:t>
              </a:r>
            </a:p>
          </xdr:txBody>
        </xdr:sp>
      </mc:Choice>
      <mc:Fallback xmlns="">
        <xdr:sp macro="" textlink="">
          <xdr:nvSpPr>
            <xdr:cNvPr id="12" name="TextBox 11">
              <a:extLst>
                <a:ext uri="{FF2B5EF4-FFF2-40B4-BE49-F238E27FC236}">
                  <a16:creationId xmlns:a16="http://schemas.microsoft.com/office/drawing/2014/main" id="{09FC207A-4CFF-4120-A497-41DFBBEF550B}"/>
                </a:ext>
              </a:extLst>
            </xdr:cNvPr>
            <xdr:cNvSpPr txBox="1"/>
          </xdr:nvSpPr>
          <xdr:spPr>
            <a:xfrm>
              <a:off x="0" y="3070744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a:t>
              </a:r>
              <a:r>
                <a:rPr lang="de-CH" sz="1600" b="0" i="0">
                  <a:solidFill>
                    <a:srgbClr val="FF0000"/>
                  </a:solidFill>
                  <a:latin typeface="Cambria Math" panose="02040503050406030204" pitchFamily="18" charset="0"/>
                </a:rPr>
                <a:t>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14.51</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44.72))∗(1−(𝐼𝑙𝑜𝑎𝑑/𝐼𝑠𝑐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ysClr val="windowText" lastClr="000000"/>
                  </a:solidFill>
                  <a:effectLst/>
                  <a:latin typeface="Cambria Math" panose="02040503050406030204" pitchFamily="18" charset="0"/>
                  <a:ea typeface="+mn-ea"/>
                  <a:cs typeface="+mn-cs"/>
                </a:rPr>
                <a:t>−1)</a:t>
              </a:r>
              <a:r>
                <a:rPr lang="en-US" sz="1600">
                  <a:solidFill>
                    <a:sysClr val="windowText" lastClr="000000"/>
                  </a:solidFill>
                </a:rPr>
                <a:t>*0.383)</a:t>
              </a:r>
            </a:p>
          </xdr:txBody>
        </xdr:sp>
      </mc:Fallback>
    </mc:AlternateContent>
    <xdr:clientData/>
  </xdr:oneCellAnchor>
  <xdr:oneCellAnchor>
    <xdr:from>
      <xdr:col>0</xdr:col>
      <xdr:colOff>0</xdr:colOff>
      <xdr:row>166</xdr:row>
      <xdr:rowOff>138546</xdr:rowOff>
    </xdr:from>
    <xdr:ext cx="7994073" cy="250453"/>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1B37C04B-2AD4-40B5-B600-9A0A74F5963B}"/>
                </a:ext>
              </a:extLst>
            </xdr:cNvPr>
            <xdr:cNvSpPr txBox="1"/>
          </xdr:nvSpPr>
          <xdr:spPr>
            <a:xfrm>
              <a:off x="8718550" y="3070744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𝑡𝑑</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14.51</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44.72)</m:t>
                  </m:r>
                  <m:r>
                    <a:rPr lang="de-CH" sz="1600" b="0" i="0">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3" name="TextBox 12">
              <a:extLst>
                <a:ext uri="{FF2B5EF4-FFF2-40B4-BE49-F238E27FC236}">
                  <a16:creationId xmlns:a16="http://schemas.microsoft.com/office/drawing/2014/main" id="{1B37C04B-2AD4-40B5-B600-9A0A74F5963B}"/>
                </a:ext>
              </a:extLst>
            </xdr:cNvPr>
            <xdr:cNvSpPr txBox="1"/>
          </xdr:nvSpPr>
          <xdr:spPr>
            <a:xfrm>
              <a:off x="8718550" y="3070744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a:t>
              </a:r>
              <a:r>
                <a:rPr lang="de-CH" sz="1600" b="0" i="0">
                  <a:solidFill>
                    <a:srgbClr val="FF0000"/>
                  </a:solidFill>
                  <a:latin typeface="Cambria Math" panose="02040503050406030204" pitchFamily="18" charset="0"/>
                </a:rPr>
                <a:t>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14.51</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44.72))</a:t>
              </a:r>
              <a:endParaRPr lang="en-US" sz="1600">
                <a:solidFill>
                  <a:sysClr val="windowText" lastClr="000000"/>
                </a:solidFill>
              </a:endParaRPr>
            </a:p>
          </xdr:txBody>
        </xdr:sp>
      </mc:Fallback>
    </mc:AlternateContent>
    <xdr:clientData/>
  </xdr:oneCellAnchor>
  <xdr:oneCellAnchor>
    <xdr:from>
      <xdr:col>0</xdr:col>
      <xdr:colOff>0</xdr:colOff>
      <xdr:row>199</xdr:row>
      <xdr:rowOff>138546</xdr:rowOff>
    </xdr:from>
    <xdr:ext cx="7994073" cy="354584"/>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E44F3A68-ADE1-4207-ACA8-62FCA55E7F7F}"/>
                </a:ext>
              </a:extLst>
            </xdr:cNvPr>
            <xdr:cNvSpPr txBox="1"/>
          </xdr:nvSpPr>
          <xdr:spPr>
            <a:xfrm>
              <a:off x="0" y="367843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14.51</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𝑡𝑑</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44.72)</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oMath>
              </a14:m>
              <a:r>
                <a:rPr lang="en-US" sz="1600">
                  <a:solidFill>
                    <a:sysClr val="windowText" lastClr="000000"/>
                  </a:solidFill>
                </a:rPr>
                <a:t>*0.383)</a:t>
              </a:r>
            </a:p>
          </xdr:txBody>
        </xdr:sp>
      </mc:Choice>
      <mc:Fallback xmlns="">
        <xdr:sp macro="" textlink="">
          <xdr:nvSpPr>
            <xdr:cNvPr id="14" name="TextBox 13">
              <a:extLst>
                <a:ext uri="{FF2B5EF4-FFF2-40B4-BE49-F238E27FC236}">
                  <a16:creationId xmlns:a16="http://schemas.microsoft.com/office/drawing/2014/main" id="{E44F3A68-ADE1-4207-ACA8-62FCA55E7F7F}"/>
                </a:ext>
              </a:extLst>
            </xdr:cNvPr>
            <xdr:cNvSpPr txBox="1"/>
          </xdr:nvSpPr>
          <xdr:spPr>
            <a:xfrm>
              <a:off x="0" y="367843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14.51</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44.72))∗(1−(𝐼𝑙𝑜𝑎𝑑/𝐼𝑠𝑐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ysClr val="windowText" lastClr="000000"/>
                  </a:solidFill>
                  <a:effectLst/>
                  <a:latin typeface="Cambria Math" panose="02040503050406030204" pitchFamily="18" charset="0"/>
                  <a:ea typeface="+mn-ea"/>
                  <a:cs typeface="+mn-cs"/>
                </a:rPr>
                <a:t>−1)</a:t>
              </a:r>
              <a:r>
                <a:rPr lang="en-US" sz="1600">
                  <a:solidFill>
                    <a:sysClr val="windowText" lastClr="000000"/>
                  </a:solidFill>
                </a:rPr>
                <a:t>*0.383)</a:t>
              </a:r>
            </a:p>
          </xdr:txBody>
        </xdr:sp>
      </mc:Fallback>
    </mc:AlternateContent>
    <xdr:clientData/>
  </xdr:oneCellAnchor>
  <xdr:oneCellAnchor>
    <xdr:from>
      <xdr:col>0</xdr:col>
      <xdr:colOff>0</xdr:colOff>
      <xdr:row>199</xdr:row>
      <xdr:rowOff>138546</xdr:rowOff>
    </xdr:from>
    <xdr:ext cx="7994073" cy="250453"/>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6CA11F65-44CC-4897-9B6D-0426E929CF59}"/>
                </a:ext>
              </a:extLst>
            </xdr:cNvPr>
            <xdr:cNvSpPr txBox="1"/>
          </xdr:nvSpPr>
          <xdr:spPr>
            <a:xfrm>
              <a:off x="8718550" y="3678439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14.51</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𝑡𝑑</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44.72)</m:t>
                  </m:r>
                  <m:r>
                    <a:rPr lang="de-CH" sz="1600" b="0" i="0">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5" name="TextBox 14">
              <a:extLst>
                <a:ext uri="{FF2B5EF4-FFF2-40B4-BE49-F238E27FC236}">
                  <a16:creationId xmlns:a16="http://schemas.microsoft.com/office/drawing/2014/main" id="{6CA11F65-44CC-4897-9B6D-0426E929CF59}"/>
                </a:ext>
              </a:extLst>
            </xdr:cNvPr>
            <xdr:cNvSpPr txBox="1"/>
          </xdr:nvSpPr>
          <xdr:spPr>
            <a:xfrm>
              <a:off x="8718550" y="3678439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14.51</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44.72))</a:t>
              </a:r>
              <a:endParaRPr lang="en-US" sz="1600">
                <a:solidFill>
                  <a:sysClr val="windowText" lastClr="000000"/>
                </a:solidFill>
              </a:endParaRPr>
            </a:p>
          </xdr:txBody>
        </xdr:sp>
      </mc:Fallback>
    </mc:AlternateContent>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95250</xdr:rowOff>
    </xdr:from>
    <xdr:ext cx="7384473" cy="313099"/>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FF6385D5-C15A-4760-8BF7-5454690E0246}"/>
                </a:ext>
              </a:extLst>
            </xdr:cNvPr>
            <xdr:cNvSpPr txBox="1"/>
          </xdr:nvSpPr>
          <xdr:spPr>
            <a:xfrm>
              <a:off x="9047018" y="275359"/>
              <a:ext cx="73844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9" name="TextBox 8">
              <a:extLst>
                <a:ext uri="{FF2B5EF4-FFF2-40B4-BE49-F238E27FC236}">
                  <a16:creationId xmlns:a16="http://schemas.microsoft.com/office/drawing/2014/main" id="{FF6385D5-C15A-4760-8BF7-5454690E0246}"/>
                </a:ext>
              </a:extLst>
            </xdr:cNvPr>
            <xdr:cNvSpPr txBox="1"/>
          </xdr:nvSpPr>
          <xdr:spPr>
            <a:xfrm>
              <a:off x="9047018" y="275359"/>
              <a:ext cx="73844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14</xdr:col>
      <xdr:colOff>0</xdr:colOff>
      <xdr:row>1</xdr:row>
      <xdr:rowOff>95250</xdr:rowOff>
    </xdr:from>
    <xdr:ext cx="7980218" cy="313099"/>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97B51F1F-B95D-4A8B-9C62-4691B8F4C7D1}"/>
                </a:ext>
              </a:extLst>
            </xdr:cNvPr>
            <xdr:cNvSpPr txBox="1"/>
          </xdr:nvSpPr>
          <xdr:spPr>
            <a:xfrm>
              <a:off x="17678400" y="278130"/>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10" name="TextBox 9">
              <a:extLst>
                <a:ext uri="{FF2B5EF4-FFF2-40B4-BE49-F238E27FC236}">
                  <a16:creationId xmlns:a16="http://schemas.microsoft.com/office/drawing/2014/main" id="{97B51F1F-B95D-4A8B-9C62-4691B8F4C7D1}"/>
                </a:ext>
              </a:extLst>
            </xdr:cNvPr>
            <xdr:cNvSpPr txBox="1"/>
          </xdr:nvSpPr>
          <xdr:spPr>
            <a:xfrm>
              <a:off x="17678400" y="278130"/>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14</xdr:col>
      <xdr:colOff>0</xdr:colOff>
      <xdr:row>34</xdr:row>
      <xdr:rowOff>110836</xdr:rowOff>
    </xdr:from>
    <xdr:ext cx="7994073" cy="313099"/>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EB39F1D5-959A-40FF-A2DB-2261758CA356}"/>
                </a:ext>
              </a:extLst>
            </xdr:cNvPr>
            <xdr:cNvSpPr txBox="1"/>
          </xdr:nvSpPr>
          <xdr:spPr>
            <a:xfrm>
              <a:off x="17678400" y="632875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𝑅𝑅𝑅𝑉</m:t>
                      </m:r>
                    </m:e>
                    <m:sub>
                      <m:r>
                        <a:rPr lang="de-CH" sz="2000" b="0" i="1">
                          <a:solidFill>
                            <a:srgbClr val="FF0000"/>
                          </a:solidFill>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𝑅𝑅𝑅𝑉</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solidFill>
                        <a:schemeClr val="tx1"/>
                      </a:solidFill>
                      <a:effectLst/>
                      <a:latin typeface="Cambria Math" panose="02040503050406030204" pitchFamily="18" charset="0"/>
                      <a:ea typeface="+mn-ea"/>
                      <a:cs typeface="+mn-cs"/>
                    </a:rPr>
                    <m:t>15.79</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51.89)</m:t>
                  </m:r>
                  <m:r>
                    <a:rPr lang="de-CH" sz="2000" b="0" i="0">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m:t>
                  </m:r>
                </m:oMath>
              </a14:m>
              <a:endParaRPr lang="en-US" sz="2000"/>
            </a:p>
          </xdr:txBody>
        </xdr:sp>
      </mc:Choice>
      <mc:Fallback xmlns="">
        <xdr:sp macro="" textlink="">
          <xdr:nvSpPr>
            <xdr:cNvPr id="11" name="TextBox 10">
              <a:extLst>
                <a:ext uri="{FF2B5EF4-FFF2-40B4-BE49-F238E27FC236}">
                  <a16:creationId xmlns:a16="http://schemas.microsoft.com/office/drawing/2014/main" id="{EB39F1D5-959A-40FF-A2DB-2261758CA356}"/>
                </a:ext>
              </a:extLst>
            </xdr:cNvPr>
            <xdr:cNvSpPr txBox="1"/>
          </xdr:nvSpPr>
          <xdr:spPr>
            <a:xfrm>
              <a:off x="17678400" y="632875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a:t>
              </a:r>
              <a:r>
                <a:rPr lang="de-CH" sz="2000" b="0" i="0">
                  <a:solidFill>
                    <a:srgbClr val="FF0000"/>
                  </a:solidFill>
                  <a:latin typeface="Cambria Math" panose="02040503050406030204" pitchFamily="18" charset="0"/>
                </a:rPr>
                <a:t>〖(𝑅𝑅𝑅𝑉〗_0</a:t>
              </a:r>
              <a:r>
                <a:rPr lang="de-CH" sz="2000" b="0" i="0">
                  <a:latin typeface="Cambria Math" panose="02040503050406030204" pitchFamily="18" charset="0"/>
                </a:rPr>
                <a:t>+𝐾_(𝑅𝑅𝑅𝑉−𝑈)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solidFill>
                    <a:schemeClr val="tx1"/>
                  </a:solidFill>
                  <a:effectLst/>
                  <a:latin typeface="Cambria Math" panose="02040503050406030204" pitchFamily="18" charset="0"/>
                  <a:ea typeface="+mn-ea"/>
                  <a:cs typeface="+mn-cs"/>
                </a:rPr>
                <a:t>15.79</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51.89))</a:t>
              </a:r>
              <a:r>
                <a:rPr lang="en-US" sz="1100" b="0" i="0">
                  <a:solidFill>
                    <a:schemeClr val="tx1"/>
                  </a:solidFill>
                  <a:effectLst/>
                  <a:latin typeface="+mn-lt"/>
                  <a:ea typeface="+mn-ea"/>
                  <a:cs typeface="+mn-cs"/>
                </a:rPr>
                <a:t>∙</a:t>
              </a:r>
              <a:endParaRPr lang="en-US" sz="2000"/>
            </a:p>
          </xdr:txBody>
        </xdr:sp>
      </mc:Fallback>
    </mc:AlternateContent>
    <xdr:clientData/>
  </xdr:oneCellAnchor>
  <xdr:oneCellAnchor>
    <xdr:from>
      <xdr:col>14</xdr:col>
      <xdr:colOff>0</xdr:colOff>
      <xdr:row>66</xdr:row>
      <xdr:rowOff>110836</xdr:rowOff>
    </xdr:from>
    <xdr:ext cx="7994073" cy="313099"/>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D9DFCF53-72C6-4E45-8660-3F45A493A3DB}"/>
                </a:ext>
              </a:extLst>
            </xdr:cNvPr>
            <xdr:cNvSpPr txBox="1"/>
          </xdr:nvSpPr>
          <xdr:spPr>
            <a:xfrm>
              <a:off x="17678400" y="1218091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𝑅𝑅𝑅𝑉</m:t>
                      </m:r>
                    </m:e>
                    <m:sub>
                      <m:r>
                        <a:rPr lang="de-CH" sz="2000" b="0" i="1">
                          <a:solidFill>
                            <a:sysClr val="windowText" lastClr="000000"/>
                          </a:solidFill>
                          <a:latin typeface="Cambria Math" panose="02040503050406030204" pitchFamily="18" charset="0"/>
                        </a:rPr>
                        <m:t>0</m:t>
                      </m:r>
                    </m:sub>
                  </m:sSub>
                  <m:r>
                    <a:rPr lang="de-CH" sz="2000" b="0" i="1">
                      <a:solidFill>
                        <a:sysClr val="windowText" lastClr="000000"/>
                      </a:solidFill>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𝐾</m:t>
                      </m:r>
                    </m:e>
                    <m:sub>
                      <m:r>
                        <a:rPr lang="de-CH" sz="2000" b="0" i="1">
                          <a:solidFill>
                            <a:srgbClr val="FF0000"/>
                          </a:solidFill>
                          <a:latin typeface="Cambria Math" panose="02040503050406030204" pitchFamily="18" charset="0"/>
                        </a:rPr>
                        <m:t>𝑅𝑅𝑅𝑉</m:t>
                      </m:r>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𝑈</m:t>
                      </m:r>
                    </m:sub>
                  </m:sSub>
                  <m:r>
                    <a:rPr lang="en-US"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𝑈</m:t>
                  </m:r>
                </m:oMath>
              </a14:m>
              <a:r>
                <a:rPr lang="en-US" sz="2000">
                  <a:solidFill>
                    <a:sysClr val="windowText" lastClr="000000"/>
                  </a:solidFill>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15.79</m:t>
                  </m:r>
                </m:oMath>
              </a14:m>
              <a:r>
                <a:rPr lang="en-US" sz="2000">
                  <a:solidFill>
                    <a:sysClr val="windowText" lastClr="000000"/>
                  </a:solidFill>
                </a:rPr>
                <a:t>)</a:t>
              </a:r>
              <a14:m>
                <m:oMath xmlns:m="http://schemas.openxmlformats.org/officeDocument/2006/math">
                  <m:r>
                    <a:rPr lang="de-CH" sz="2000" b="0" i="0">
                      <a:solidFill>
                        <a:sysClr val="windowText" lastClr="000000"/>
                      </a:solidFill>
                      <a:effectLst/>
                      <a:latin typeface="Cambria Math" panose="02040503050406030204" pitchFamily="18" charset="0"/>
                      <a:ea typeface="+mn-ea"/>
                      <a:cs typeface="+mn-cs"/>
                    </a:rPr>
                    <m:t> </m:t>
                  </m:r>
                  <m:r>
                    <a:rPr lang="de-CH" sz="2000" b="0" i="1">
                      <a:solidFill>
                        <a:sysClr val="windowText" lastClr="000000"/>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𝐼</m:t>
                      </m:r>
                    </m:e>
                    <m:sub>
                      <m:r>
                        <a:rPr lang="de-CH" sz="2000" b="0" i="1">
                          <a:solidFill>
                            <a:sysClr val="windowText" lastClr="000000"/>
                          </a:solidFill>
                          <a:effectLst/>
                          <a:latin typeface="Cambria Math" panose="02040503050406030204" pitchFamily="18" charset="0"/>
                          <a:ea typeface="+mn-ea"/>
                          <a:cs typeface="+mn-cs"/>
                        </a:rPr>
                        <m:t>𝑠𝑐</m:t>
                      </m:r>
                    </m:sub>
                  </m:sSub>
                </m:oMath>
              </a14:m>
              <a:r>
                <a:rPr lang="en-US" sz="2000">
                  <a:solidFill>
                    <a:sysClr val="windowText" lastClr="000000"/>
                  </a:solidFill>
                  <a:effectLst/>
                  <a:latin typeface="+mn-lt"/>
                  <a:ea typeface="+mn-ea"/>
                  <a:cs typeface="+mn-cs"/>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51.89)</m:t>
                  </m:r>
                  <m:r>
                    <a:rPr lang="de-CH" sz="20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oMath>
              </a14:m>
              <a:endParaRPr lang="en-US" sz="2000">
                <a:solidFill>
                  <a:sysClr val="windowText" lastClr="000000"/>
                </a:solidFill>
              </a:endParaRPr>
            </a:p>
          </xdr:txBody>
        </xdr:sp>
      </mc:Choice>
      <mc:Fallback xmlns="">
        <xdr:sp macro="" textlink="">
          <xdr:nvSpPr>
            <xdr:cNvPr id="12" name="TextBox 11">
              <a:extLst>
                <a:ext uri="{FF2B5EF4-FFF2-40B4-BE49-F238E27FC236}">
                  <a16:creationId xmlns:a16="http://schemas.microsoft.com/office/drawing/2014/main" id="{D9DFCF53-72C6-4E45-8660-3F45A493A3DB}"/>
                </a:ext>
              </a:extLst>
            </xdr:cNvPr>
            <xdr:cNvSpPr txBox="1"/>
          </xdr:nvSpPr>
          <xdr:spPr>
            <a:xfrm>
              <a:off x="17678400" y="1218091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solidFill>
                    <a:sysClr val="windowText" lastClr="000000"/>
                  </a:solidFill>
                  <a:latin typeface="Cambria Math" panose="02040503050406030204" pitchFamily="18" charset="0"/>
                </a:rPr>
                <a:t>𝑅𝑅𝑅𝑉=〖(𝑅𝑅𝑅𝑉〗_0+</a:t>
              </a:r>
              <a:r>
                <a:rPr lang="de-CH" sz="2000" b="0" i="0">
                  <a:solidFill>
                    <a:srgbClr val="FF0000"/>
                  </a:solidFill>
                  <a:latin typeface="Cambria Math" panose="02040503050406030204" pitchFamily="18" charset="0"/>
                </a:rPr>
                <a:t>𝐾_(𝑅𝑅𝑅𝑉−𝑈)</a:t>
              </a:r>
              <a:r>
                <a:rPr lang="en-US" sz="2000" b="0" i="0">
                  <a:solidFill>
                    <a:sysClr val="windowText" lastClr="000000"/>
                  </a:solidFill>
                  <a:latin typeface="Cambria Math" panose="02040503050406030204" pitchFamily="18" charset="0"/>
                  <a:ea typeface="Cambria Math" panose="02040503050406030204" pitchFamily="18" charset="0"/>
                </a:rPr>
                <a:t>∙</a:t>
              </a:r>
              <a:r>
                <a:rPr lang="de-CH" sz="2000" b="0" i="0">
                  <a:solidFill>
                    <a:sysClr val="windowText" lastClr="000000"/>
                  </a:solidFill>
                  <a:latin typeface="Cambria Math" panose="02040503050406030204" pitchFamily="18" charset="0"/>
                  <a:ea typeface="Cambria Math" panose="02040503050406030204" pitchFamily="18" charset="0"/>
                </a:rPr>
                <a:t>(𝑈</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15.79</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 + 𝐾_(𝑅𝑅𝑅𝑉−𝐼)</a:t>
              </a:r>
              <a:r>
                <a:rPr lang="en-US" sz="2000" b="0" i="0">
                  <a:solidFill>
                    <a:sysClr val="windowText" lastClr="000000"/>
                  </a:solidFill>
                  <a:effectLst/>
                  <a:latin typeface="Cambria Math" panose="02040503050406030204" pitchFamily="18" charset="0"/>
                  <a:ea typeface="+mn-ea"/>
                  <a:cs typeface="+mn-cs"/>
                </a:rPr>
                <a:t>∙</a:t>
              </a:r>
              <a:r>
                <a:rPr lang="de-CH" sz="2000" b="0" i="0">
                  <a:solidFill>
                    <a:sysClr val="windowText" lastClr="000000"/>
                  </a:solidFill>
                  <a:effectLst/>
                  <a:latin typeface="Cambria Math" panose="02040503050406030204" pitchFamily="18" charset="0"/>
                  <a:ea typeface="+mn-ea"/>
                  <a:cs typeface="+mn-cs"/>
                </a:rPr>
                <a:t>(𝐼_𝑠𝑐</a:t>
              </a:r>
              <a:r>
                <a:rPr lang="en-US" sz="2000">
                  <a:solidFill>
                    <a:sysClr val="windowText" lastClr="000000"/>
                  </a:solidFill>
                  <a:effectLst/>
                  <a:latin typeface="+mn-lt"/>
                  <a:ea typeface="+mn-ea"/>
                  <a:cs typeface="+mn-cs"/>
                </a:rPr>
                <a:t>-</a:t>
              </a:r>
              <a:r>
                <a:rPr lang="de-CH" sz="2000" b="0" i="0">
                  <a:solidFill>
                    <a:sysClr val="windowText" lastClr="000000"/>
                  </a:solidFill>
                  <a:effectLst/>
                  <a:latin typeface="Cambria Math" panose="02040503050406030204" pitchFamily="18" charset="0"/>
                  <a:ea typeface="+mn-ea"/>
                  <a:cs typeface="+mn-cs"/>
                </a:rPr>
                <a:t>51.89))</a:t>
              </a:r>
              <a:r>
                <a:rPr lang="en-US" sz="1100" b="0" i="0">
                  <a:solidFill>
                    <a:sysClr val="windowText" lastClr="000000"/>
                  </a:solidFill>
                  <a:effectLst/>
                  <a:latin typeface="+mn-lt"/>
                  <a:ea typeface="+mn-ea"/>
                  <a:cs typeface="+mn-cs"/>
                </a:rPr>
                <a:t>∙</a:t>
              </a:r>
              <a:endParaRPr lang="en-US" sz="2000">
                <a:solidFill>
                  <a:sysClr val="windowText" lastClr="000000"/>
                </a:solidFill>
              </a:endParaRPr>
            </a:p>
          </xdr:txBody>
        </xdr:sp>
      </mc:Fallback>
    </mc:AlternateContent>
    <xdr:clientData/>
  </xdr:oneCellAnchor>
  <xdr:oneCellAnchor>
    <xdr:from>
      <xdr:col>14</xdr:col>
      <xdr:colOff>0</xdr:colOff>
      <xdr:row>100</xdr:row>
      <xdr:rowOff>110836</xdr:rowOff>
    </xdr:from>
    <xdr:ext cx="7994073" cy="313099"/>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E428799-EECE-4DAA-970A-90E00B21CF96}"/>
                </a:ext>
              </a:extLst>
            </xdr:cNvPr>
            <xdr:cNvSpPr txBox="1"/>
          </xdr:nvSpPr>
          <xdr:spPr>
            <a:xfrm>
              <a:off x="17678400" y="183988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𝑅𝑅𝑅𝑉</m:t>
                      </m:r>
                    </m:e>
                    <m:sub>
                      <m:r>
                        <a:rPr lang="de-CH" sz="2000" b="0" i="1">
                          <a:solidFill>
                            <a:sysClr val="windowText" lastClr="000000"/>
                          </a:solidFill>
                          <a:latin typeface="Cambria Math" panose="02040503050406030204" pitchFamily="18" charset="0"/>
                        </a:rPr>
                        <m:t>0</m:t>
                      </m:r>
                    </m:sub>
                  </m:sSub>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𝐾</m:t>
                      </m:r>
                    </m:e>
                    <m:sub>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𝑈</m:t>
                      </m:r>
                    </m:sub>
                  </m:sSub>
                  <m:r>
                    <a:rPr lang="en-US"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𝑈</m:t>
                  </m:r>
                </m:oMath>
              </a14:m>
              <a:r>
                <a:rPr lang="en-US" sz="2000">
                  <a:solidFill>
                    <a:sysClr val="windowText" lastClr="000000"/>
                  </a:solidFill>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15.79</m:t>
                  </m:r>
                </m:oMath>
              </a14:m>
              <a:r>
                <a:rPr lang="en-US" sz="2000">
                  <a:solidFill>
                    <a:sysClr val="windowText" lastClr="000000"/>
                  </a:solidFill>
                </a:rPr>
                <a:t>)</a:t>
              </a:r>
              <a14:m>
                <m:oMath xmlns:m="http://schemas.openxmlformats.org/officeDocument/2006/math">
                  <m:r>
                    <a:rPr lang="de-CH" sz="2000" b="0" i="0">
                      <a:solidFill>
                        <a:sysClr val="windowText" lastClr="000000"/>
                      </a:solidFill>
                      <a:effectLst/>
                      <a:latin typeface="Cambria Math" panose="02040503050406030204" pitchFamily="18" charset="0"/>
                      <a:ea typeface="+mn-ea"/>
                      <a:cs typeface="+mn-cs"/>
                    </a:rPr>
                    <m:t> </m:t>
                  </m:r>
                  <m:r>
                    <a:rPr lang="de-CH" sz="2000" b="0" i="1">
                      <a:solidFill>
                        <a:sysClr val="windowText" lastClr="000000"/>
                      </a:solidFill>
                      <a:effectLst/>
                      <a:latin typeface="Cambria Math" panose="02040503050406030204" pitchFamily="18" charset="0"/>
                      <a:ea typeface="+mn-ea"/>
                      <a:cs typeface="+mn-cs"/>
                    </a:rPr>
                    <m:t>+ </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𝑅𝑅𝑅𝑉</m:t>
                      </m:r>
                      <m:r>
                        <a:rPr lang="de-CH" sz="2000" b="0" i="1">
                          <a:solidFill>
                            <a:srgbClr val="FF0000"/>
                          </a:solidFill>
                          <a:effectLst/>
                          <a:latin typeface="Cambria Math" panose="02040503050406030204" pitchFamily="18" charset="0"/>
                          <a:ea typeface="+mn-ea"/>
                          <a:cs typeface="+mn-cs"/>
                        </a:rPr>
                        <m:t>−</m:t>
                      </m:r>
                      <m:r>
                        <a:rPr lang="de-CH" sz="2000" b="0" i="1">
                          <a:solidFill>
                            <a:srgbClr val="FF0000"/>
                          </a:solidFill>
                          <a:effectLst/>
                          <a:latin typeface="Cambria Math" panose="02040503050406030204" pitchFamily="18" charset="0"/>
                          <a:ea typeface="+mn-ea"/>
                          <a:cs typeface="+mn-cs"/>
                        </a:rPr>
                        <m:t>𝐼</m:t>
                      </m:r>
                    </m:sub>
                  </m:sSub>
                  <m:r>
                    <a:rPr lang="en-US"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𝐼</m:t>
                      </m:r>
                    </m:e>
                    <m:sub>
                      <m:r>
                        <a:rPr lang="de-CH" sz="2000" b="0" i="1">
                          <a:solidFill>
                            <a:sysClr val="windowText" lastClr="000000"/>
                          </a:solidFill>
                          <a:effectLst/>
                          <a:latin typeface="Cambria Math" panose="02040503050406030204" pitchFamily="18" charset="0"/>
                          <a:ea typeface="+mn-ea"/>
                          <a:cs typeface="+mn-cs"/>
                        </a:rPr>
                        <m:t>𝑠𝑐</m:t>
                      </m:r>
                    </m:sub>
                  </m:sSub>
                </m:oMath>
              </a14:m>
              <a:r>
                <a:rPr lang="en-US" sz="2000">
                  <a:solidFill>
                    <a:sysClr val="windowText" lastClr="000000"/>
                  </a:solidFill>
                  <a:effectLst/>
                  <a:latin typeface="+mn-lt"/>
                  <a:ea typeface="+mn-ea"/>
                  <a:cs typeface="+mn-cs"/>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51.89)</m:t>
                  </m:r>
                  <m:r>
                    <a:rPr lang="de-CH" sz="20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oMath>
              </a14:m>
              <a:endParaRPr lang="en-US" sz="2000">
                <a:solidFill>
                  <a:sysClr val="windowText" lastClr="000000"/>
                </a:solidFill>
              </a:endParaRPr>
            </a:p>
          </xdr:txBody>
        </xdr:sp>
      </mc:Choice>
      <mc:Fallback xmlns="">
        <xdr:sp macro="" textlink="">
          <xdr:nvSpPr>
            <xdr:cNvPr id="13" name="TextBox 12">
              <a:extLst>
                <a:ext uri="{FF2B5EF4-FFF2-40B4-BE49-F238E27FC236}">
                  <a16:creationId xmlns:a16="http://schemas.microsoft.com/office/drawing/2014/main" id="{0E428799-EECE-4DAA-970A-90E00B21CF96}"/>
                </a:ext>
              </a:extLst>
            </xdr:cNvPr>
            <xdr:cNvSpPr txBox="1"/>
          </xdr:nvSpPr>
          <xdr:spPr>
            <a:xfrm>
              <a:off x="17678400" y="183988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solidFill>
                    <a:sysClr val="windowText" lastClr="000000"/>
                  </a:solidFill>
                  <a:latin typeface="Cambria Math" panose="02040503050406030204" pitchFamily="18" charset="0"/>
                </a:rPr>
                <a:t>𝑅𝑅𝑅𝑉=〖(𝑅𝑅𝑅𝑉〗_0+𝐾_(𝑅𝑅𝑅𝑉−𝑈)</a:t>
              </a:r>
              <a:r>
                <a:rPr lang="en-US" sz="2000" b="0" i="0">
                  <a:solidFill>
                    <a:sysClr val="windowText" lastClr="000000"/>
                  </a:solidFill>
                  <a:latin typeface="Cambria Math" panose="02040503050406030204" pitchFamily="18" charset="0"/>
                  <a:ea typeface="Cambria Math" panose="02040503050406030204" pitchFamily="18" charset="0"/>
                </a:rPr>
                <a:t>∙</a:t>
              </a:r>
              <a:r>
                <a:rPr lang="de-CH" sz="2000" b="0" i="0">
                  <a:solidFill>
                    <a:sysClr val="windowText" lastClr="000000"/>
                  </a:solidFill>
                  <a:latin typeface="Cambria Math" panose="02040503050406030204" pitchFamily="18" charset="0"/>
                  <a:ea typeface="Cambria Math" panose="02040503050406030204" pitchFamily="18" charset="0"/>
                </a:rPr>
                <a:t>(𝑈</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15.79</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 + </a:t>
              </a:r>
              <a:r>
                <a:rPr lang="de-CH" sz="2000" b="0" i="0">
                  <a:solidFill>
                    <a:srgbClr val="FF0000"/>
                  </a:solidFill>
                  <a:effectLst/>
                  <a:latin typeface="Cambria Math" panose="02040503050406030204" pitchFamily="18" charset="0"/>
                  <a:ea typeface="+mn-ea"/>
                  <a:cs typeface="+mn-cs"/>
                </a:rPr>
                <a:t>𝐾_(𝑅𝑅𝑅𝑉−𝐼)</a:t>
              </a:r>
              <a:r>
                <a:rPr lang="en-US" sz="2000" b="0" i="0">
                  <a:solidFill>
                    <a:sysClr val="windowText" lastClr="000000"/>
                  </a:solidFill>
                  <a:effectLst/>
                  <a:latin typeface="Cambria Math" panose="02040503050406030204" pitchFamily="18" charset="0"/>
                  <a:ea typeface="+mn-ea"/>
                  <a:cs typeface="+mn-cs"/>
                </a:rPr>
                <a:t>∙</a:t>
              </a:r>
              <a:r>
                <a:rPr lang="de-CH" sz="2000" b="0" i="0">
                  <a:solidFill>
                    <a:sysClr val="windowText" lastClr="000000"/>
                  </a:solidFill>
                  <a:effectLst/>
                  <a:latin typeface="Cambria Math" panose="02040503050406030204" pitchFamily="18" charset="0"/>
                  <a:ea typeface="+mn-ea"/>
                  <a:cs typeface="+mn-cs"/>
                </a:rPr>
                <a:t>(𝐼_𝑠𝑐</a:t>
              </a:r>
              <a:r>
                <a:rPr lang="en-US" sz="2000">
                  <a:solidFill>
                    <a:sysClr val="windowText" lastClr="000000"/>
                  </a:solidFill>
                  <a:effectLst/>
                  <a:latin typeface="+mn-lt"/>
                  <a:ea typeface="+mn-ea"/>
                  <a:cs typeface="+mn-cs"/>
                </a:rPr>
                <a:t>-</a:t>
              </a:r>
              <a:r>
                <a:rPr lang="de-CH" sz="2000" b="0" i="0">
                  <a:solidFill>
                    <a:sysClr val="windowText" lastClr="000000"/>
                  </a:solidFill>
                  <a:effectLst/>
                  <a:latin typeface="Cambria Math" panose="02040503050406030204" pitchFamily="18" charset="0"/>
                  <a:ea typeface="+mn-ea"/>
                  <a:cs typeface="+mn-cs"/>
                </a:rPr>
                <a:t>51.89))</a:t>
              </a:r>
              <a:r>
                <a:rPr lang="en-US" sz="1100" b="0" i="0">
                  <a:solidFill>
                    <a:sysClr val="windowText" lastClr="000000"/>
                  </a:solidFill>
                  <a:effectLst/>
                  <a:latin typeface="+mn-lt"/>
                  <a:ea typeface="+mn-ea"/>
                  <a:cs typeface="+mn-cs"/>
                </a:rPr>
                <a:t>∙</a:t>
              </a:r>
              <a:endParaRPr lang="en-US" sz="2000">
                <a:solidFill>
                  <a:sysClr val="windowText" lastClr="000000"/>
                </a:solidFill>
              </a:endParaRPr>
            </a:p>
          </xdr:txBody>
        </xdr:sp>
      </mc:Fallback>
    </mc:AlternateContent>
    <xdr:clientData/>
  </xdr:oneCellAnchor>
  <xdr:oneCellAnchor>
    <xdr:from>
      <xdr:col>14</xdr:col>
      <xdr:colOff>0</xdr:colOff>
      <xdr:row>133</xdr:row>
      <xdr:rowOff>138546</xdr:rowOff>
    </xdr:from>
    <xdr:ext cx="7994073" cy="250453"/>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7521724B-5015-4A41-B0C3-C371125C5D37}"/>
                </a:ext>
              </a:extLst>
            </xdr:cNvPr>
            <xdr:cNvSpPr txBox="1"/>
          </xdr:nvSpPr>
          <xdr:spPr>
            <a:xfrm>
              <a:off x="17678400" y="2446158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𝑡𝑑</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rgbClr val="FF0000"/>
                          </a:solidFill>
                          <a:latin typeface="Cambria Math" panose="02040503050406030204" pitchFamily="18" charset="0"/>
                        </a:rPr>
                        <m:t>𝑡𝑑</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𝑡𝑑</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latin typeface="Cambria Math" panose="02040503050406030204" pitchFamily="18" charset="0"/>
                    </a:rPr>
                    <m:t>15.79</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51.89)</m:t>
                  </m:r>
                  <m:r>
                    <a:rPr lang="de-CH" sz="1600" b="0" i="0">
                      <a:solidFill>
                        <a:schemeClr val="tx1"/>
                      </a:solidFill>
                      <a:effectLst/>
                      <a:latin typeface="Cambria Math" panose="02040503050406030204" pitchFamily="18" charset="0"/>
                      <a:ea typeface="+mn-ea"/>
                      <a:cs typeface="+mn-cs"/>
                    </a:rPr>
                    <m:t>)</m:t>
                  </m:r>
                </m:oMath>
              </a14:m>
              <a:endParaRPr lang="en-US" sz="1600"/>
            </a:p>
          </xdr:txBody>
        </xdr:sp>
      </mc:Choice>
      <mc:Fallback xmlns="">
        <xdr:sp macro="" textlink="">
          <xdr:nvSpPr>
            <xdr:cNvPr id="14" name="TextBox 13">
              <a:extLst>
                <a:ext uri="{FF2B5EF4-FFF2-40B4-BE49-F238E27FC236}">
                  <a16:creationId xmlns:a16="http://schemas.microsoft.com/office/drawing/2014/main" id="{7521724B-5015-4A41-B0C3-C371125C5D37}"/>
                </a:ext>
              </a:extLst>
            </xdr:cNvPr>
            <xdr:cNvSpPr txBox="1"/>
          </xdr:nvSpPr>
          <xdr:spPr>
            <a:xfrm>
              <a:off x="17678400" y="2446158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𝑡𝑑=</a:t>
              </a:r>
              <a:r>
                <a:rPr lang="de-CH" sz="1600" b="0" i="0">
                  <a:solidFill>
                    <a:srgbClr val="FF0000"/>
                  </a:solidFill>
                  <a:latin typeface="Cambria Math" panose="02040503050406030204" pitchFamily="18" charset="0"/>
                </a:rPr>
                <a:t>〖</a:t>
              </a:r>
              <a:r>
                <a:rPr lang="de-CH" sz="1600" b="0" i="0">
                  <a:solidFill>
                    <a:sysClr val="windowText" lastClr="000000"/>
                  </a:solidFill>
                  <a:latin typeface="Cambria Math" panose="02040503050406030204" pitchFamily="18" charset="0"/>
                </a:rPr>
                <a:t>(</a:t>
              </a:r>
              <a:r>
                <a:rPr lang="de-CH" sz="1600" b="0" i="0">
                  <a:solidFill>
                    <a:srgbClr val="FF0000"/>
                  </a:solidFill>
                  <a:latin typeface="Cambria Math" panose="02040503050406030204" pitchFamily="18" charset="0"/>
                </a:rPr>
                <a:t>𝑡𝑑〗_0</a:t>
              </a:r>
              <a:r>
                <a:rPr lang="de-CH" sz="1600" b="0" i="0">
                  <a:latin typeface="Cambria Math" panose="02040503050406030204" pitchFamily="18" charset="0"/>
                </a:rPr>
                <a:t>+𝐾_(𝑡𝑑−𝑈)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latin typeface="Cambria Math" panose="02040503050406030204" pitchFamily="18" charset="0"/>
                </a:rPr>
                <a:t>15.79</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𝐾_(𝑡𝑑−𝐼)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51.89))</a:t>
              </a:r>
              <a:endParaRPr lang="en-US" sz="1600"/>
            </a:p>
          </xdr:txBody>
        </xdr:sp>
      </mc:Fallback>
    </mc:AlternateContent>
    <xdr:clientData/>
  </xdr:oneCellAnchor>
  <xdr:oneCellAnchor>
    <xdr:from>
      <xdr:col>14</xdr:col>
      <xdr:colOff>0</xdr:colOff>
      <xdr:row>166</xdr:row>
      <xdr:rowOff>138546</xdr:rowOff>
    </xdr:from>
    <xdr:ext cx="7994073" cy="250453"/>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FD3153EC-B05D-4E31-A18A-3F0A89529B09}"/>
                </a:ext>
              </a:extLst>
            </xdr:cNvPr>
            <xdr:cNvSpPr txBox="1"/>
          </xdr:nvSpPr>
          <xdr:spPr>
            <a:xfrm>
              <a:off x="17678400" y="3049662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𝑡𝑑</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15.79</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51.89)</m:t>
                  </m:r>
                  <m:r>
                    <a:rPr lang="de-CH" sz="1600" b="0" i="0">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5" name="TextBox 14">
              <a:extLst>
                <a:ext uri="{FF2B5EF4-FFF2-40B4-BE49-F238E27FC236}">
                  <a16:creationId xmlns:a16="http://schemas.microsoft.com/office/drawing/2014/main" id="{FD3153EC-B05D-4E31-A18A-3F0A89529B09}"/>
                </a:ext>
              </a:extLst>
            </xdr:cNvPr>
            <xdr:cNvSpPr txBox="1"/>
          </xdr:nvSpPr>
          <xdr:spPr>
            <a:xfrm>
              <a:off x="17678400" y="3049662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a:t>
              </a:r>
              <a:r>
                <a:rPr lang="de-CH" sz="1600" b="0" i="0">
                  <a:solidFill>
                    <a:srgbClr val="FF0000"/>
                  </a:solidFill>
                  <a:latin typeface="Cambria Math" panose="02040503050406030204" pitchFamily="18" charset="0"/>
                </a:rPr>
                <a:t>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15.79</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51.89))</a:t>
              </a:r>
              <a:endParaRPr lang="en-US" sz="1600">
                <a:solidFill>
                  <a:sysClr val="windowText" lastClr="000000"/>
                </a:solidFill>
              </a:endParaRPr>
            </a:p>
          </xdr:txBody>
        </xdr:sp>
      </mc:Fallback>
    </mc:AlternateContent>
    <xdr:clientData/>
  </xdr:oneCellAnchor>
  <xdr:oneCellAnchor>
    <xdr:from>
      <xdr:col>14</xdr:col>
      <xdr:colOff>0</xdr:colOff>
      <xdr:row>199</xdr:row>
      <xdr:rowOff>138546</xdr:rowOff>
    </xdr:from>
    <xdr:ext cx="7994073" cy="250453"/>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DE2EBB4C-5F56-463E-AE07-E0168D7DDD1C}"/>
                </a:ext>
              </a:extLst>
            </xdr:cNvPr>
            <xdr:cNvSpPr txBox="1"/>
          </xdr:nvSpPr>
          <xdr:spPr>
            <a:xfrm>
              <a:off x="17678400" y="3653166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15.79</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𝑡𝑑</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51.89)</m:t>
                  </m:r>
                  <m:r>
                    <a:rPr lang="de-CH" sz="1600" b="0" i="0">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6" name="TextBox 15">
              <a:extLst>
                <a:ext uri="{FF2B5EF4-FFF2-40B4-BE49-F238E27FC236}">
                  <a16:creationId xmlns:a16="http://schemas.microsoft.com/office/drawing/2014/main" id="{DE2EBB4C-5F56-463E-AE07-E0168D7DDD1C}"/>
                </a:ext>
              </a:extLst>
            </xdr:cNvPr>
            <xdr:cNvSpPr txBox="1"/>
          </xdr:nvSpPr>
          <xdr:spPr>
            <a:xfrm>
              <a:off x="17678400" y="3653166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15.79</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51.89))</a:t>
              </a:r>
              <a:endParaRPr lang="en-US" sz="1600">
                <a:solidFill>
                  <a:sysClr val="windowText" lastClr="000000"/>
                </a:solidFill>
              </a:endParaRPr>
            </a:p>
          </xdr:txBody>
        </xdr:sp>
      </mc:Fallback>
    </mc:AlternateContent>
    <xdr:clientData/>
  </xdr:oneCellAnchor>
  <xdr:oneCellAnchor>
    <xdr:from>
      <xdr:col>0</xdr:col>
      <xdr:colOff>0</xdr:colOff>
      <xdr:row>34</xdr:row>
      <xdr:rowOff>110836</xdr:rowOff>
    </xdr:from>
    <xdr:ext cx="7994073" cy="463781"/>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80594F06-B737-4E91-93BC-439C57545DB8}"/>
                </a:ext>
              </a:extLst>
            </xdr:cNvPr>
            <xdr:cNvSpPr txBox="1"/>
          </xdr:nvSpPr>
          <xdr:spPr>
            <a:xfrm>
              <a:off x="0" y="6402779"/>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𝑅𝑅𝑅𝑉</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𝑅𝑅𝑅𝑉</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𝑅𝑅𝑅𝑉</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solidFill>
                        <a:schemeClr val="tx1"/>
                      </a:solidFill>
                      <a:effectLst/>
                      <a:latin typeface="Cambria Math" panose="02040503050406030204" pitchFamily="18" charset="0"/>
                      <a:ea typeface="+mn-ea"/>
                      <a:cs typeface="+mn-cs"/>
                    </a:rPr>
                    <m:t>15.79</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𝑅𝑅𝑅𝑉</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51.89)</m:t>
                  </m:r>
                  <m:r>
                    <a:rPr lang="de-CH" sz="1600" b="0" i="0">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/(1−</m:t>
                  </m:r>
                  <m:f>
                    <m:fPr>
                      <m:ctrlPr>
                        <a:rPr lang="de-CH" sz="1600" b="0" i="1">
                          <a:solidFill>
                            <a:schemeClr val="tx1"/>
                          </a:solidFill>
                          <a:effectLst/>
                          <a:latin typeface="Cambria Math" panose="02040503050406030204" pitchFamily="18" charset="0"/>
                          <a:ea typeface="+mn-ea"/>
                          <a:cs typeface="+mn-cs"/>
                        </a:rPr>
                      </m:ctrlPr>
                    </m:fPr>
                    <m:num>
                      <m:f>
                        <m:fPr>
                          <m:ctrlPr>
                            <a:rPr lang="de-CH" sz="1600" b="0" i="1">
                              <a:solidFill>
                                <a:schemeClr val="tx1"/>
                              </a:solidFill>
                              <a:effectLst/>
                              <a:latin typeface="Cambria Math" panose="02040503050406030204" pitchFamily="18" charset="0"/>
                              <a:ea typeface="+mn-ea"/>
                              <a:cs typeface="+mn-cs"/>
                            </a:rPr>
                          </m:ctrlPr>
                        </m:fPr>
                        <m:num>
                          <m:r>
                            <a:rPr lang="de-CH" sz="1600" b="0" i="1">
                              <a:solidFill>
                                <a:schemeClr val="tx1"/>
                              </a:solidFill>
                              <a:effectLst/>
                              <a:latin typeface="Cambria Math" panose="02040503050406030204" pitchFamily="18" charset="0"/>
                              <a:ea typeface="+mn-ea"/>
                              <a:cs typeface="+mn-cs"/>
                            </a:rPr>
                            <m:t>𝐼𝑙𝑜𝑎𝑑</m:t>
                          </m:r>
                        </m:num>
                        <m:den>
                          <m:r>
                            <a:rPr lang="de-CH" sz="1600" b="0" i="1">
                              <a:solidFill>
                                <a:schemeClr val="tx1"/>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chemeClr val="tx1"/>
                          </a:solidFill>
                          <a:effectLst/>
                          <a:latin typeface="Cambria Math" panose="02040503050406030204" pitchFamily="18" charset="0"/>
                          <a:ea typeface="+mn-ea"/>
                          <a:cs typeface="+mn-cs"/>
                        </a:rPr>
                        <m:t>−1</m:t>
                      </m:r>
                    </m:num>
                    <m:den>
                      <m:r>
                        <a:rPr lang="de-CH" sz="1600" b="0" i="1">
                          <a:solidFill>
                            <a:schemeClr val="tx1"/>
                          </a:solidFill>
                          <a:effectLst/>
                          <a:latin typeface="Cambria Math" panose="02040503050406030204" pitchFamily="18" charset="0"/>
                          <a:ea typeface="+mn-ea"/>
                          <a:cs typeface="+mn-cs"/>
                        </a:rPr>
                        <m:t>3</m:t>
                      </m:r>
                    </m:den>
                  </m:f>
                  <m:r>
                    <a:rPr lang="de-CH" sz="1600" b="0" i="1">
                      <a:solidFill>
                        <a:schemeClr val="tx1"/>
                      </a:solidFill>
                      <a:effectLst/>
                      <a:latin typeface="Cambria Math" panose="02040503050406030204" pitchFamily="18" charset="0"/>
                      <a:ea typeface="+mn-ea"/>
                      <a:cs typeface="+mn-cs"/>
                    </a:rPr>
                    <m:t>)</m:t>
                  </m:r>
                </m:oMath>
              </a14:m>
              <a:endParaRPr lang="en-US" sz="1600"/>
            </a:p>
          </xdr:txBody>
        </xdr:sp>
      </mc:Choice>
      <mc:Fallback xmlns="">
        <xdr:sp macro="" textlink="">
          <xdr:nvSpPr>
            <xdr:cNvPr id="29" name="TextBox 28">
              <a:extLst>
                <a:ext uri="{FF2B5EF4-FFF2-40B4-BE49-F238E27FC236}">
                  <a16:creationId xmlns:a16="http://schemas.microsoft.com/office/drawing/2014/main" id="{80594F06-B737-4E91-93BC-439C57545DB8}"/>
                </a:ext>
              </a:extLst>
            </xdr:cNvPr>
            <xdr:cNvSpPr txBox="1"/>
          </xdr:nvSpPr>
          <xdr:spPr>
            <a:xfrm>
              <a:off x="0" y="6402779"/>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𝑅𝑅𝑅𝑉=</a:t>
              </a:r>
              <a:r>
                <a:rPr lang="de-CH" sz="1600" b="0" i="0">
                  <a:solidFill>
                    <a:srgbClr val="FF0000"/>
                  </a:solidFill>
                  <a:latin typeface="Cambria Math" panose="02040503050406030204" pitchFamily="18" charset="0"/>
                </a:rPr>
                <a:t>〖(𝑅𝑅𝑅𝑉〗_0</a:t>
              </a:r>
              <a:r>
                <a:rPr lang="de-CH" sz="1600" b="0" i="0">
                  <a:latin typeface="Cambria Math" panose="02040503050406030204" pitchFamily="18" charset="0"/>
                </a:rPr>
                <a:t>+𝐾_(𝑅𝑅𝑅𝑉−𝑈)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solidFill>
                    <a:schemeClr val="tx1"/>
                  </a:solidFill>
                  <a:effectLst/>
                  <a:latin typeface="Cambria Math" panose="02040503050406030204" pitchFamily="18" charset="0"/>
                  <a:ea typeface="+mn-ea"/>
                  <a:cs typeface="+mn-cs"/>
                </a:rPr>
                <a:t>15.79</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𝐾_(𝑅𝑅𝑅𝑉−𝐼)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51.89))/(1−(𝐼𝑙𝑜𝑎𝑑/𝐼𝑠𝑐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chemeClr val="tx1"/>
                  </a:solidFill>
                  <a:effectLst/>
                  <a:latin typeface="Cambria Math" panose="02040503050406030204" pitchFamily="18" charset="0"/>
                  <a:ea typeface="+mn-ea"/>
                  <a:cs typeface="+mn-cs"/>
                </a:rPr>
                <a:t>−1)/3)</a:t>
              </a:r>
              <a:endParaRPr lang="en-US" sz="1600"/>
            </a:p>
          </xdr:txBody>
        </xdr:sp>
      </mc:Fallback>
    </mc:AlternateContent>
    <xdr:clientData/>
  </xdr:oneCellAnchor>
  <xdr:oneCellAnchor>
    <xdr:from>
      <xdr:col>0</xdr:col>
      <xdr:colOff>0</xdr:colOff>
      <xdr:row>133</xdr:row>
      <xdr:rowOff>138546</xdr:rowOff>
    </xdr:from>
    <xdr:ext cx="7994073" cy="354584"/>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08207861-79F0-4036-8AC7-6B38BAABC327}"/>
                </a:ext>
              </a:extLst>
            </xdr:cNvPr>
            <xdr:cNvSpPr txBox="1"/>
          </xdr:nvSpPr>
          <xdr:spPr>
            <a:xfrm>
              <a:off x="0" y="24208221"/>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𝑡𝑑</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rgbClr val="FF0000"/>
                          </a:solidFill>
                          <a:latin typeface="Cambria Math" panose="02040503050406030204" pitchFamily="18" charset="0"/>
                        </a:rPr>
                        <m:t>𝑡𝑑</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𝑡𝑑</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latin typeface="Cambria Math" panose="02040503050406030204" pitchFamily="18" charset="0"/>
                    </a:rPr>
                    <m:t>15.79</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51.89)</m:t>
                  </m:r>
                  <m:r>
                    <a:rPr lang="de-CH" sz="1600" b="0" i="0">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(1−(</m:t>
                  </m:r>
                  <m:f>
                    <m:fPr>
                      <m:ctrlPr>
                        <a:rPr lang="de-CH" sz="1600" b="0" i="1">
                          <a:solidFill>
                            <a:schemeClr val="tx1"/>
                          </a:solidFill>
                          <a:effectLst/>
                          <a:latin typeface="Cambria Math" panose="02040503050406030204" pitchFamily="18" charset="0"/>
                          <a:ea typeface="+mn-ea"/>
                          <a:cs typeface="+mn-cs"/>
                        </a:rPr>
                      </m:ctrlPr>
                    </m:fPr>
                    <m:num>
                      <m:r>
                        <a:rPr lang="de-CH" sz="1600" b="0" i="1">
                          <a:solidFill>
                            <a:schemeClr val="tx1"/>
                          </a:solidFill>
                          <a:effectLst/>
                          <a:latin typeface="Cambria Math" panose="02040503050406030204" pitchFamily="18" charset="0"/>
                          <a:ea typeface="+mn-ea"/>
                          <a:cs typeface="+mn-cs"/>
                        </a:rPr>
                        <m:t>𝐼𝑙𝑜𝑎𝑑</m:t>
                      </m:r>
                    </m:num>
                    <m:den>
                      <m:r>
                        <a:rPr lang="de-CH" sz="1600" b="0" i="1">
                          <a:solidFill>
                            <a:schemeClr val="tx1"/>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chemeClr val="tx1"/>
                      </a:solidFill>
                      <a:effectLst/>
                      <a:latin typeface="Cambria Math" panose="02040503050406030204" pitchFamily="18" charset="0"/>
                      <a:ea typeface="+mn-ea"/>
                      <a:cs typeface="+mn-cs"/>
                    </a:rPr>
                    <m:t>−1)</m:t>
                  </m:r>
                </m:oMath>
              </a14:m>
              <a:r>
                <a:rPr lang="en-US" sz="1600"/>
                <a:t>*0.383)</a:t>
              </a:r>
            </a:p>
          </xdr:txBody>
        </xdr:sp>
      </mc:Choice>
      <mc:Fallback xmlns="">
        <xdr:sp macro="" textlink="">
          <xdr:nvSpPr>
            <xdr:cNvPr id="30" name="TextBox 29">
              <a:extLst>
                <a:ext uri="{FF2B5EF4-FFF2-40B4-BE49-F238E27FC236}">
                  <a16:creationId xmlns:a16="http://schemas.microsoft.com/office/drawing/2014/main" id="{08207861-79F0-4036-8AC7-6B38BAABC327}"/>
                </a:ext>
              </a:extLst>
            </xdr:cNvPr>
            <xdr:cNvSpPr txBox="1"/>
          </xdr:nvSpPr>
          <xdr:spPr>
            <a:xfrm>
              <a:off x="0" y="24208221"/>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𝑡𝑑=</a:t>
              </a:r>
              <a:r>
                <a:rPr lang="de-CH" sz="1600" b="0" i="0">
                  <a:solidFill>
                    <a:srgbClr val="FF0000"/>
                  </a:solidFill>
                  <a:latin typeface="Cambria Math" panose="02040503050406030204" pitchFamily="18" charset="0"/>
                </a:rPr>
                <a:t>〖</a:t>
              </a:r>
              <a:r>
                <a:rPr lang="de-CH" sz="1600" b="0" i="0">
                  <a:solidFill>
                    <a:sysClr val="windowText" lastClr="000000"/>
                  </a:solidFill>
                  <a:latin typeface="Cambria Math" panose="02040503050406030204" pitchFamily="18" charset="0"/>
                </a:rPr>
                <a:t>(</a:t>
              </a:r>
              <a:r>
                <a:rPr lang="de-CH" sz="1600" b="0" i="0">
                  <a:solidFill>
                    <a:srgbClr val="FF0000"/>
                  </a:solidFill>
                  <a:latin typeface="Cambria Math" panose="02040503050406030204" pitchFamily="18" charset="0"/>
                </a:rPr>
                <a:t>𝑡𝑑〗_0</a:t>
              </a:r>
              <a:r>
                <a:rPr lang="de-CH" sz="1600" b="0" i="0">
                  <a:latin typeface="Cambria Math" panose="02040503050406030204" pitchFamily="18" charset="0"/>
                </a:rPr>
                <a:t>+𝐾_(𝑡𝑑−𝑈)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latin typeface="Cambria Math" panose="02040503050406030204" pitchFamily="18" charset="0"/>
                </a:rPr>
                <a:t>15.79</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𝐾_(𝑡𝑑−𝐼)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51.89))∗(1−(𝐼𝑙𝑜𝑎𝑑/𝐼𝑠𝑐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chemeClr val="tx1"/>
                  </a:solidFill>
                  <a:effectLst/>
                  <a:latin typeface="Cambria Math" panose="02040503050406030204" pitchFamily="18" charset="0"/>
                  <a:ea typeface="+mn-ea"/>
                  <a:cs typeface="+mn-cs"/>
                </a:rPr>
                <a:t>−1)</a:t>
              </a:r>
              <a:r>
                <a:rPr lang="en-US" sz="1600"/>
                <a:t>*0.383)</a:t>
              </a:r>
            </a:p>
          </xdr:txBody>
        </xdr:sp>
      </mc:Fallback>
    </mc:AlternateContent>
    <xdr:clientData/>
  </xdr:oneCellAnchor>
  <xdr:oneCellAnchor>
    <xdr:from>
      <xdr:col>0</xdr:col>
      <xdr:colOff>0</xdr:colOff>
      <xdr:row>66</xdr:row>
      <xdr:rowOff>110836</xdr:rowOff>
    </xdr:from>
    <xdr:ext cx="7994073" cy="463781"/>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D49CFA8B-D56C-47B9-958A-38F965555184}"/>
                </a:ext>
              </a:extLst>
            </xdr:cNvPr>
            <xdr:cNvSpPr txBox="1"/>
          </xdr:nvSpPr>
          <xdr:spPr>
            <a:xfrm>
              <a:off x="0" y="1205518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𝑅𝑅𝑅𝑉</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𝑅𝑅𝑅𝑉</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15.79</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𝑅𝑅𝑅𝑉</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51.89)</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num>
                    <m:den>
                      <m:r>
                        <a:rPr lang="de-CH" sz="1600" b="0" i="1">
                          <a:solidFill>
                            <a:sysClr val="windowText" lastClr="000000"/>
                          </a:solidFill>
                          <a:effectLst/>
                          <a:latin typeface="Cambria Math" panose="02040503050406030204" pitchFamily="18" charset="0"/>
                          <a:ea typeface="+mn-ea"/>
                          <a:cs typeface="+mn-cs"/>
                        </a:rPr>
                        <m:t>3</m:t>
                      </m:r>
                    </m:den>
                  </m:f>
                  <m:r>
                    <a:rPr lang="de-CH" sz="1600" b="0" i="1">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31" name="TextBox 30">
              <a:extLst>
                <a:ext uri="{FF2B5EF4-FFF2-40B4-BE49-F238E27FC236}">
                  <a16:creationId xmlns:a16="http://schemas.microsoft.com/office/drawing/2014/main" id="{D49CFA8B-D56C-47B9-958A-38F965555184}"/>
                </a:ext>
              </a:extLst>
            </xdr:cNvPr>
            <xdr:cNvSpPr txBox="1"/>
          </xdr:nvSpPr>
          <xdr:spPr>
            <a:xfrm>
              <a:off x="0" y="1205518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𝑅𝑅𝑅𝑉=〖(𝑅𝑅𝑅𝑉〗_0+</a:t>
              </a:r>
              <a:r>
                <a:rPr lang="de-CH" sz="1600" b="0" i="0">
                  <a:solidFill>
                    <a:srgbClr val="FF0000"/>
                  </a:solidFill>
                  <a:latin typeface="Cambria Math" panose="02040503050406030204" pitchFamily="18" charset="0"/>
                </a:rPr>
                <a:t>𝐾_(𝑅𝑅𝑅𝑉−𝑈)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15.79</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𝐾_(𝑅𝑅𝑅𝑉−𝐼)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51.89))/(1−(𝐼𝑙𝑜𝑎𝑑/𝐼𝑠𝑐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ysClr val="windowText" lastClr="000000"/>
                  </a:solidFill>
                  <a:effectLst/>
                  <a:latin typeface="Cambria Math" panose="02040503050406030204" pitchFamily="18" charset="0"/>
                  <a:ea typeface="+mn-ea"/>
                  <a:cs typeface="+mn-cs"/>
                </a:rPr>
                <a:t>−1)/3)</a:t>
              </a:r>
              <a:endParaRPr lang="en-US" sz="1600">
                <a:solidFill>
                  <a:sysClr val="windowText" lastClr="000000"/>
                </a:solidFill>
              </a:endParaRPr>
            </a:p>
          </xdr:txBody>
        </xdr:sp>
      </mc:Fallback>
    </mc:AlternateContent>
    <xdr:clientData/>
  </xdr:oneCellAnchor>
  <xdr:oneCellAnchor>
    <xdr:from>
      <xdr:col>0</xdr:col>
      <xdr:colOff>0</xdr:colOff>
      <xdr:row>100</xdr:row>
      <xdr:rowOff>110836</xdr:rowOff>
    </xdr:from>
    <xdr:ext cx="7994073" cy="463781"/>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E8EDBEC5-4AF8-42B5-ACDA-D6A98A1B9D1B}"/>
                </a:ext>
              </a:extLst>
            </xdr:cNvPr>
            <xdr:cNvSpPr txBox="1"/>
          </xdr:nvSpPr>
          <xdr:spPr>
            <a:xfrm>
              <a:off x="0" y="182083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𝑅𝑅𝑅𝑉</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15.79</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𝑅𝑅𝑅𝑉</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51.89)</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num>
                    <m:den>
                      <m:r>
                        <a:rPr lang="de-CH" sz="1600" b="0" i="1">
                          <a:solidFill>
                            <a:sysClr val="windowText" lastClr="000000"/>
                          </a:solidFill>
                          <a:effectLst/>
                          <a:latin typeface="Cambria Math" panose="02040503050406030204" pitchFamily="18" charset="0"/>
                          <a:ea typeface="+mn-ea"/>
                          <a:cs typeface="+mn-cs"/>
                        </a:rPr>
                        <m:t>3</m:t>
                      </m:r>
                    </m:den>
                  </m:f>
                  <m:r>
                    <a:rPr lang="de-CH" sz="1600" b="0" i="1">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32" name="TextBox 31">
              <a:extLst>
                <a:ext uri="{FF2B5EF4-FFF2-40B4-BE49-F238E27FC236}">
                  <a16:creationId xmlns:a16="http://schemas.microsoft.com/office/drawing/2014/main" id="{E8EDBEC5-4AF8-42B5-ACDA-D6A98A1B9D1B}"/>
                </a:ext>
              </a:extLst>
            </xdr:cNvPr>
            <xdr:cNvSpPr txBox="1"/>
          </xdr:nvSpPr>
          <xdr:spPr>
            <a:xfrm>
              <a:off x="0" y="182083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𝑅𝑅𝑅𝑉=〖(𝑅𝑅𝑅𝑉〗_0+𝐾_(𝑅𝑅𝑅𝑉−𝑈)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15.79</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𝐾_(𝑅𝑅𝑅𝑉−𝐼)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51.89))/(1−(𝐼𝑙𝑜𝑎𝑑/𝐼𝑠𝑐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ysClr val="windowText" lastClr="000000"/>
                  </a:solidFill>
                  <a:effectLst/>
                  <a:latin typeface="Cambria Math" panose="02040503050406030204" pitchFamily="18" charset="0"/>
                  <a:ea typeface="+mn-ea"/>
                  <a:cs typeface="+mn-cs"/>
                </a:rPr>
                <a:t>−1)/3)</a:t>
              </a:r>
              <a:endParaRPr lang="en-US" sz="1600">
                <a:solidFill>
                  <a:sysClr val="windowText" lastClr="000000"/>
                </a:solidFill>
              </a:endParaRPr>
            </a:p>
          </xdr:txBody>
        </xdr:sp>
      </mc:Fallback>
    </mc:AlternateContent>
    <xdr:clientData/>
  </xdr:oneCellAnchor>
  <xdr:oneCellAnchor>
    <xdr:from>
      <xdr:col>0</xdr:col>
      <xdr:colOff>0</xdr:colOff>
      <xdr:row>166</xdr:row>
      <xdr:rowOff>138546</xdr:rowOff>
    </xdr:from>
    <xdr:ext cx="7994073" cy="354584"/>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7ADFB19E-A958-4063-B1F6-2ABBA9FFC4A5}"/>
                </a:ext>
              </a:extLst>
            </xdr:cNvPr>
            <xdr:cNvSpPr txBox="1"/>
          </xdr:nvSpPr>
          <xdr:spPr>
            <a:xfrm>
              <a:off x="0" y="301803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𝑡𝑑</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15.79</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51.89)</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oMath>
              </a14:m>
              <a:r>
                <a:rPr lang="en-US" sz="1600">
                  <a:solidFill>
                    <a:sysClr val="windowText" lastClr="000000"/>
                  </a:solidFill>
                </a:rPr>
                <a:t>*0.383)</a:t>
              </a:r>
            </a:p>
          </xdr:txBody>
        </xdr:sp>
      </mc:Choice>
      <mc:Fallback xmlns="">
        <xdr:sp macro="" textlink="">
          <xdr:nvSpPr>
            <xdr:cNvPr id="33" name="TextBox 32">
              <a:extLst>
                <a:ext uri="{FF2B5EF4-FFF2-40B4-BE49-F238E27FC236}">
                  <a16:creationId xmlns:a16="http://schemas.microsoft.com/office/drawing/2014/main" id="{7ADFB19E-A958-4063-B1F6-2ABBA9FFC4A5}"/>
                </a:ext>
              </a:extLst>
            </xdr:cNvPr>
            <xdr:cNvSpPr txBox="1"/>
          </xdr:nvSpPr>
          <xdr:spPr>
            <a:xfrm>
              <a:off x="0" y="301803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a:t>
              </a:r>
              <a:r>
                <a:rPr lang="de-CH" sz="1600" b="0" i="0">
                  <a:solidFill>
                    <a:srgbClr val="FF0000"/>
                  </a:solidFill>
                  <a:latin typeface="Cambria Math" panose="02040503050406030204" pitchFamily="18" charset="0"/>
                </a:rPr>
                <a:t>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15.79</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51.89))∗(1−(𝐼𝑙𝑜𝑎𝑑/𝐼𝑠𝑐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ysClr val="windowText" lastClr="000000"/>
                  </a:solidFill>
                  <a:effectLst/>
                  <a:latin typeface="Cambria Math" panose="02040503050406030204" pitchFamily="18" charset="0"/>
                  <a:ea typeface="+mn-ea"/>
                  <a:cs typeface="+mn-cs"/>
                </a:rPr>
                <a:t>−1)</a:t>
              </a:r>
              <a:r>
                <a:rPr lang="en-US" sz="1600">
                  <a:solidFill>
                    <a:sysClr val="windowText" lastClr="000000"/>
                  </a:solidFill>
                </a:rPr>
                <a:t>*0.383)</a:t>
              </a:r>
            </a:p>
          </xdr:txBody>
        </xdr:sp>
      </mc:Fallback>
    </mc:AlternateContent>
    <xdr:clientData/>
  </xdr:oneCellAnchor>
  <xdr:oneCellAnchor>
    <xdr:from>
      <xdr:col>0</xdr:col>
      <xdr:colOff>0</xdr:colOff>
      <xdr:row>199</xdr:row>
      <xdr:rowOff>138546</xdr:rowOff>
    </xdr:from>
    <xdr:ext cx="7994073" cy="354584"/>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F02AE40B-9128-436B-9DA2-8430CD3491D9}"/>
                </a:ext>
              </a:extLst>
            </xdr:cNvPr>
            <xdr:cNvSpPr txBox="1"/>
          </xdr:nvSpPr>
          <xdr:spPr>
            <a:xfrm>
              <a:off x="0" y="36152571"/>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15.79</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𝑡𝑑</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51.89)</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oMath>
              </a14:m>
              <a:r>
                <a:rPr lang="en-US" sz="1600">
                  <a:solidFill>
                    <a:sysClr val="windowText" lastClr="000000"/>
                  </a:solidFill>
                </a:rPr>
                <a:t>*0.383)</a:t>
              </a:r>
            </a:p>
          </xdr:txBody>
        </xdr:sp>
      </mc:Choice>
      <mc:Fallback xmlns="">
        <xdr:sp macro="" textlink="">
          <xdr:nvSpPr>
            <xdr:cNvPr id="34" name="TextBox 33">
              <a:extLst>
                <a:ext uri="{FF2B5EF4-FFF2-40B4-BE49-F238E27FC236}">
                  <a16:creationId xmlns:a16="http://schemas.microsoft.com/office/drawing/2014/main" id="{F02AE40B-9128-436B-9DA2-8430CD3491D9}"/>
                </a:ext>
              </a:extLst>
            </xdr:cNvPr>
            <xdr:cNvSpPr txBox="1"/>
          </xdr:nvSpPr>
          <xdr:spPr>
            <a:xfrm>
              <a:off x="0" y="36152571"/>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15.79</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51.89))∗(1−(𝐼𝑙𝑜𝑎𝑑/𝐼𝑠𝑐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ysClr val="windowText" lastClr="000000"/>
                  </a:solidFill>
                  <a:effectLst/>
                  <a:latin typeface="Cambria Math" panose="02040503050406030204" pitchFamily="18" charset="0"/>
                  <a:ea typeface="+mn-ea"/>
                  <a:cs typeface="+mn-cs"/>
                </a:rPr>
                <a:t>−1)</a:t>
              </a:r>
              <a:r>
                <a:rPr lang="en-US" sz="1600">
                  <a:solidFill>
                    <a:sysClr val="windowText" lastClr="000000"/>
                  </a:solidFill>
                </a:rPr>
                <a:t>*0.383)</a:t>
              </a:r>
            </a:p>
          </xdr:txBody>
        </xdr:sp>
      </mc:Fallback>
    </mc:AlternateContent>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xdr:row>
      <xdr:rowOff>95250</xdr:rowOff>
    </xdr:from>
    <xdr:ext cx="7384473" cy="31309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ACC7F4C8-691B-4F44-9913-4B753FF482A8}"/>
                </a:ext>
              </a:extLst>
            </xdr:cNvPr>
            <xdr:cNvSpPr txBox="1"/>
          </xdr:nvSpPr>
          <xdr:spPr>
            <a:xfrm>
              <a:off x="622300" y="279400"/>
              <a:ext cx="73844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2" name="TextBox 1">
              <a:extLst>
                <a:ext uri="{FF2B5EF4-FFF2-40B4-BE49-F238E27FC236}">
                  <a16:creationId xmlns:a16="http://schemas.microsoft.com/office/drawing/2014/main" id="{ACC7F4C8-691B-4F44-9913-4B753FF482A8}"/>
                </a:ext>
              </a:extLst>
            </xdr:cNvPr>
            <xdr:cNvSpPr txBox="1"/>
          </xdr:nvSpPr>
          <xdr:spPr>
            <a:xfrm>
              <a:off x="622300" y="279400"/>
              <a:ext cx="73844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0</xdr:col>
      <xdr:colOff>0</xdr:colOff>
      <xdr:row>1</xdr:row>
      <xdr:rowOff>95250</xdr:rowOff>
    </xdr:from>
    <xdr:ext cx="7980218" cy="31309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F8E0381D-1816-4C87-9C63-B700E1D3EF61}"/>
                </a:ext>
              </a:extLst>
            </xdr:cNvPr>
            <xdr:cNvSpPr txBox="1"/>
          </xdr:nvSpPr>
          <xdr:spPr>
            <a:xfrm>
              <a:off x="8712200" y="279400"/>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3" name="TextBox 2">
              <a:extLst>
                <a:ext uri="{FF2B5EF4-FFF2-40B4-BE49-F238E27FC236}">
                  <a16:creationId xmlns:a16="http://schemas.microsoft.com/office/drawing/2014/main" id="{F8E0381D-1816-4C87-9C63-B700E1D3EF61}"/>
                </a:ext>
              </a:extLst>
            </xdr:cNvPr>
            <xdr:cNvSpPr txBox="1"/>
          </xdr:nvSpPr>
          <xdr:spPr>
            <a:xfrm>
              <a:off x="8712200" y="279400"/>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0</xdr:col>
      <xdr:colOff>0</xdr:colOff>
      <xdr:row>34</xdr:row>
      <xdr:rowOff>110836</xdr:rowOff>
    </xdr:from>
    <xdr:ext cx="7994073" cy="31309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6593E4D9-36AA-4F67-AA03-D9F3A46DD2F2}"/>
                </a:ext>
              </a:extLst>
            </xdr:cNvPr>
            <xdr:cNvSpPr txBox="1"/>
          </xdr:nvSpPr>
          <xdr:spPr>
            <a:xfrm>
              <a:off x="8712200" y="63719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𝑅𝑅𝑅𝑉</m:t>
                      </m:r>
                    </m:e>
                    <m:sub>
                      <m:r>
                        <a:rPr lang="de-CH" sz="2000" b="0" i="1">
                          <a:solidFill>
                            <a:srgbClr val="FF0000"/>
                          </a:solidFill>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𝑅𝑅𝑅𝑉</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solidFill>
                        <a:schemeClr val="tx1"/>
                      </a:solidFill>
                      <a:effectLst/>
                      <a:latin typeface="Cambria Math" panose="02040503050406030204" pitchFamily="18" charset="0"/>
                      <a:ea typeface="+mn-ea"/>
                      <a:cs typeface="+mn-cs"/>
                    </a:rPr>
                    <m:t>15.79</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51.89)</m:t>
                  </m:r>
                  <m:r>
                    <a:rPr lang="de-CH" sz="2000" b="0" i="0">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m:t>
                  </m:r>
                </m:oMath>
              </a14:m>
              <a:endParaRPr lang="en-US" sz="2000"/>
            </a:p>
          </xdr:txBody>
        </xdr:sp>
      </mc:Choice>
      <mc:Fallback xmlns="">
        <xdr:sp macro="" textlink="">
          <xdr:nvSpPr>
            <xdr:cNvPr id="4" name="TextBox 3">
              <a:extLst>
                <a:ext uri="{FF2B5EF4-FFF2-40B4-BE49-F238E27FC236}">
                  <a16:creationId xmlns:a16="http://schemas.microsoft.com/office/drawing/2014/main" id="{6593E4D9-36AA-4F67-AA03-D9F3A46DD2F2}"/>
                </a:ext>
              </a:extLst>
            </xdr:cNvPr>
            <xdr:cNvSpPr txBox="1"/>
          </xdr:nvSpPr>
          <xdr:spPr>
            <a:xfrm>
              <a:off x="8712200" y="63719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a:t>
              </a:r>
              <a:r>
                <a:rPr lang="de-CH" sz="2000" b="0" i="0">
                  <a:solidFill>
                    <a:srgbClr val="FF0000"/>
                  </a:solidFill>
                  <a:latin typeface="Cambria Math" panose="02040503050406030204" pitchFamily="18" charset="0"/>
                </a:rPr>
                <a:t>〖(𝑅𝑅𝑅𝑉〗_0</a:t>
              </a:r>
              <a:r>
                <a:rPr lang="de-CH" sz="2000" b="0" i="0">
                  <a:latin typeface="Cambria Math" panose="02040503050406030204" pitchFamily="18" charset="0"/>
                </a:rPr>
                <a:t>+𝐾_(𝑅𝑅𝑅𝑉−𝑈)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solidFill>
                    <a:schemeClr val="tx1"/>
                  </a:solidFill>
                  <a:effectLst/>
                  <a:latin typeface="Cambria Math" panose="02040503050406030204" pitchFamily="18" charset="0"/>
                  <a:ea typeface="+mn-ea"/>
                  <a:cs typeface="+mn-cs"/>
                </a:rPr>
                <a:t>15.79</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51.89))</a:t>
              </a:r>
              <a:r>
                <a:rPr lang="en-US" sz="1100" b="0" i="0">
                  <a:solidFill>
                    <a:schemeClr val="tx1"/>
                  </a:solidFill>
                  <a:effectLst/>
                  <a:latin typeface="Cambria Math" panose="02040503050406030204" pitchFamily="18" charset="0"/>
                  <a:ea typeface="+mn-ea"/>
                  <a:cs typeface="+mn-cs"/>
                </a:rPr>
                <a:t>∙</a:t>
              </a:r>
              <a:endParaRPr lang="en-US" sz="2000"/>
            </a:p>
          </xdr:txBody>
        </xdr:sp>
      </mc:Fallback>
    </mc:AlternateContent>
    <xdr:clientData/>
  </xdr:oneCellAnchor>
  <xdr:oneCellAnchor>
    <xdr:from>
      <xdr:col>0</xdr:col>
      <xdr:colOff>0</xdr:colOff>
      <xdr:row>66</xdr:row>
      <xdr:rowOff>110836</xdr:rowOff>
    </xdr:from>
    <xdr:ext cx="7994073" cy="313099"/>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96A11E52-AAB5-4D7D-9BE0-ED4661F39C59}"/>
                </a:ext>
              </a:extLst>
            </xdr:cNvPr>
            <xdr:cNvSpPr txBox="1"/>
          </xdr:nvSpPr>
          <xdr:spPr>
            <a:xfrm>
              <a:off x="8712200" y="122647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𝑅𝑅𝑅𝑉</m:t>
                      </m:r>
                    </m:e>
                    <m:sub>
                      <m:r>
                        <a:rPr lang="de-CH" sz="2000" b="0" i="1">
                          <a:solidFill>
                            <a:sysClr val="windowText" lastClr="000000"/>
                          </a:solidFill>
                          <a:latin typeface="Cambria Math" panose="02040503050406030204" pitchFamily="18" charset="0"/>
                        </a:rPr>
                        <m:t>0</m:t>
                      </m:r>
                    </m:sub>
                  </m:sSub>
                  <m:r>
                    <a:rPr lang="de-CH" sz="2000" b="0" i="1">
                      <a:solidFill>
                        <a:sysClr val="windowText" lastClr="000000"/>
                      </a:solidFill>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𝐾</m:t>
                      </m:r>
                    </m:e>
                    <m:sub>
                      <m:r>
                        <a:rPr lang="de-CH" sz="2000" b="0" i="1">
                          <a:solidFill>
                            <a:srgbClr val="FF0000"/>
                          </a:solidFill>
                          <a:latin typeface="Cambria Math" panose="02040503050406030204" pitchFamily="18" charset="0"/>
                        </a:rPr>
                        <m:t>𝑅𝑅𝑅𝑉</m:t>
                      </m:r>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𝑈</m:t>
                      </m:r>
                    </m:sub>
                  </m:sSub>
                  <m:r>
                    <a:rPr lang="en-US"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𝑈</m:t>
                  </m:r>
                </m:oMath>
              </a14:m>
              <a:r>
                <a:rPr lang="en-US" sz="2000">
                  <a:solidFill>
                    <a:sysClr val="windowText" lastClr="000000"/>
                  </a:solidFill>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15.79</m:t>
                  </m:r>
                </m:oMath>
              </a14:m>
              <a:r>
                <a:rPr lang="en-US" sz="2000">
                  <a:solidFill>
                    <a:sysClr val="windowText" lastClr="000000"/>
                  </a:solidFill>
                </a:rPr>
                <a:t>)</a:t>
              </a:r>
              <a14:m>
                <m:oMath xmlns:m="http://schemas.openxmlformats.org/officeDocument/2006/math">
                  <m:r>
                    <a:rPr lang="de-CH" sz="2000" b="0" i="0">
                      <a:solidFill>
                        <a:sysClr val="windowText" lastClr="000000"/>
                      </a:solidFill>
                      <a:effectLst/>
                      <a:latin typeface="Cambria Math" panose="02040503050406030204" pitchFamily="18" charset="0"/>
                      <a:ea typeface="+mn-ea"/>
                      <a:cs typeface="+mn-cs"/>
                    </a:rPr>
                    <m:t> </m:t>
                  </m:r>
                  <m:r>
                    <a:rPr lang="de-CH" sz="2000" b="0" i="1">
                      <a:solidFill>
                        <a:sysClr val="windowText" lastClr="000000"/>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𝐼</m:t>
                      </m:r>
                    </m:e>
                    <m:sub>
                      <m:r>
                        <a:rPr lang="de-CH" sz="2000" b="0" i="1">
                          <a:solidFill>
                            <a:sysClr val="windowText" lastClr="000000"/>
                          </a:solidFill>
                          <a:effectLst/>
                          <a:latin typeface="Cambria Math" panose="02040503050406030204" pitchFamily="18" charset="0"/>
                          <a:ea typeface="+mn-ea"/>
                          <a:cs typeface="+mn-cs"/>
                        </a:rPr>
                        <m:t>𝑠𝑐</m:t>
                      </m:r>
                    </m:sub>
                  </m:sSub>
                </m:oMath>
              </a14:m>
              <a:r>
                <a:rPr lang="en-US" sz="2000">
                  <a:solidFill>
                    <a:sysClr val="windowText" lastClr="000000"/>
                  </a:solidFill>
                  <a:effectLst/>
                  <a:latin typeface="+mn-lt"/>
                  <a:ea typeface="+mn-ea"/>
                  <a:cs typeface="+mn-cs"/>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51.89)</m:t>
                  </m:r>
                  <m:r>
                    <a:rPr lang="de-CH" sz="20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oMath>
              </a14:m>
              <a:endParaRPr lang="en-US" sz="20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96A11E52-AAB5-4D7D-9BE0-ED4661F39C59}"/>
                </a:ext>
              </a:extLst>
            </xdr:cNvPr>
            <xdr:cNvSpPr txBox="1"/>
          </xdr:nvSpPr>
          <xdr:spPr>
            <a:xfrm>
              <a:off x="8712200" y="122647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solidFill>
                    <a:sysClr val="windowText" lastClr="000000"/>
                  </a:solidFill>
                  <a:latin typeface="Cambria Math" panose="02040503050406030204" pitchFamily="18" charset="0"/>
                </a:rPr>
                <a:t>𝑅𝑅𝑅𝑉=〖(𝑅𝑅𝑅𝑉〗_0+</a:t>
              </a:r>
              <a:r>
                <a:rPr lang="de-CH" sz="2000" b="0" i="0">
                  <a:solidFill>
                    <a:srgbClr val="FF0000"/>
                  </a:solidFill>
                  <a:latin typeface="Cambria Math" panose="02040503050406030204" pitchFamily="18" charset="0"/>
                </a:rPr>
                <a:t>𝐾_(𝑅𝑅𝑅𝑉−𝑈)</a:t>
              </a:r>
              <a:r>
                <a:rPr lang="en-US" sz="2000" b="0" i="0">
                  <a:solidFill>
                    <a:sysClr val="windowText" lastClr="000000"/>
                  </a:solidFill>
                  <a:latin typeface="Cambria Math" panose="02040503050406030204" pitchFamily="18" charset="0"/>
                  <a:ea typeface="Cambria Math" panose="02040503050406030204" pitchFamily="18" charset="0"/>
                </a:rPr>
                <a:t>∙</a:t>
              </a:r>
              <a:r>
                <a:rPr lang="de-CH" sz="2000" b="0" i="0">
                  <a:solidFill>
                    <a:sysClr val="windowText" lastClr="000000"/>
                  </a:solidFill>
                  <a:latin typeface="Cambria Math" panose="02040503050406030204" pitchFamily="18" charset="0"/>
                  <a:ea typeface="Cambria Math" panose="02040503050406030204" pitchFamily="18" charset="0"/>
                </a:rPr>
                <a:t>(𝑈</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15.79</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 + 𝐾_(𝑅𝑅𝑅𝑉−𝐼)</a:t>
              </a:r>
              <a:r>
                <a:rPr lang="en-US" sz="2000" b="0" i="0">
                  <a:solidFill>
                    <a:sysClr val="windowText" lastClr="000000"/>
                  </a:solidFill>
                  <a:effectLst/>
                  <a:latin typeface="Cambria Math" panose="02040503050406030204" pitchFamily="18" charset="0"/>
                  <a:ea typeface="+mn-ea"/>
                  <a:cs typeface="+mn-cs"/>
                </a:rPr>
                <a:t>∙</a:t>
              </a:r>
              <a:r>
                <a:rPr lang="de-CH" sz="2000" b="0" i="0">
                  <a:solidFill>
                    <a:sysClr val="windowText" lastClr="000000"/>
                  </a:solidFill>
                  <a:effectLst/>
                  <a:latin typeface="Cambria Math" panose="02040503050406030204" pitchFamily="18" charset="0"/>
                  <a:ea typeface="+mn-ea"/>
                  <a:cs typeface="+mn-cs"/>
                </a:rPr>
                <a:t>(𝐼_𝑠𝑐</a:t>
              </a:r>
              <a:r>
                <a:rPr lang="en-US" sz="2000">
                  <a:solidFill>
                    <a:sysClr val="windowText" lastClr="000000"/>
                  </a:solidFill>
                  <a:effectLst/>
                  <a:latin typeface="+mn-lt"/>
                  <a:ea typeface="+mn-ea"/>
                  <a:cs typeface="+mn-cs"/>
                </a:rPr>
                <a:t>-</a:t>
              </a:r>
              <a:r>
                <a:rPr lang="de-CH" sz="2000" b="0" i="0">
                  <a:solidFill>
                    <a:sysClr val="windowText" lastClr="000000"/>
                  </a:solidFill>
                  <a:effectLst/>
                  <a:latin typeface="Cambria Math" panose="02040503050406030204" pitchFamily="18" charset="0"/>
                  <a:ea typeface="+mn-ea"/>
                  <a:cs typeface="+mn-cs"/>
                </a:rPr>
                <a:t>51.89))</a:t>
              </a:r>
              <a:r>
                <a:rPr lang="en-US" sz="1100" b="0" i="0">
                  <a:solidFill>
                    <a:sysClr val="windowText" lastClr="000000"/>
                  </a:solidFill>
                  <a:effectLst/>
                  <a:latin typeface="Cambria Math" panose="02040503050406030204" pitchFamily="18" charset="0"/>
                  <a:ea typeface="+mn-ea"/>
                  <a:cs typeface="+mn-cs"/>
                </a:rPr>
                <a:t>∙</a:t>
              </a:r>
              <a:endParaRPr lang="en-US" sz="2000">
                <a:solidFill>
                  <a:sysClr val="windowText" lastClr="000000"/>
                </a:solidFill>
              </a:endParaRPr>
            </a:p>
          </xdr:txBody>
        </xdr:sp>
      </mc:Fallback>
    </mc:AlternateContent>
    <xdr:clientData/>
  </xdr:oneCellAnchor>
  <xdr:oneCellAnchor>
    <xdr:from>
      <xdr:col>0</xdr:col>
      <xdr:colOff>0</xdr:colOff>
      <xdr:row>100</xdr:row>
      <xdr:rowOff>110836</xdr:rowOff>
    </xdr:from>
    <xdr:ext cx="7994073" cy="31309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7EB8B257-C507-4A09-8F7A-91A5959EA979}"/>
                </a:ext>
              </a:extLst>
            </xdr:cNvPr>
            <xdr:cNvSpPr txBox="1"/>
          </xdr:nvSpPr>
          <xdr:spPr>
            <a:xfrm>
              <a:off x="8712200" y="185258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𝑅𝑅𝑅𝑉</m:t>
                      </m:r>
                    </m:e>
                    <m:sub>
                      <m:r>
                        <a:rPr lang="de-CH" sz="2000" b="0" i="1">
                          <a:solidFill>
                            <a:sysClr val="windowText" lastClr="000000"/>
                          </a:solidFill>
                          <a:latin typeface="Cambria Math" panose="02040503050406030204" pitchFamily="18" charset="0"/>
                        </a:rPr>
                        <m:t>0</m:t>
                      </m:r>
                    </m:sub>
                  </m:sSub>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𝐾</m:t>
                      </m:r>
                    </m:e>
                    <m:sub>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𝑈</m:t>
                      </m:r>
                    </m:sub>
                  </m:sSub>
                  <m:r>
                    <a:rPr lang="en-US"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𝑈</m:t>
                  </m:r>
                </m:oMath>
              </a14:m>
              <a:r>
                <a:rPr lang="en-US" sz="2000">
                  <a:solidFill>
                    <a:sysClr val="windowText" lastClr="000000"/>
                  </a:solidFill>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15.79</m:t>
                  </m:r>
                </m:oMath>
              </a14:m>
              <a:r>
                <a:rPr lang="en-US" sz="2000">
                  <a:solidFill>
                    <a:sysClr val="windowText" lastClr="000000"/>
                  </a:solidFill>
                </a:rPr>
                <a:t>)</a:t>
              </a:r>
              <a14:m>
                <m:oMath xmlns:m="http://schemas.openxmlformats.org/officeDocument/2006/math">
                  <m:r>
                    <a:rPr lang="de-CH" sz="2000" b="0" i="0">
                      <a:solidFill>
                        <a:sysClr val="windowText" lastClr="000000"/>
                      </a:solidFill>
                      <a:effectLst/>
                      <a:latin typeface="Cambria Math" panose="02040503050406030204" pitchFamily="18" charset="0"/>
                      <a:ea typeface="+mn-ea"/>
                      <a:cs typeface="+mn-cs"/>
                    </a:rPr>
                    <m:t> </m:t>
                  </m:r>
                  <m:r>
                    <a:rPr lang="de-CH" sz="2000" b="0" i="1">
                      <a:solidFill>
                        <a:sysClr val="windowText" lastClr="000000"/>
                      </a:solidFill>
                      <a:effectLst/>
                      <a:latin typeface="Cambria Math" panose="02040503050406030204" pitchFamily="18" charset="0"/>
                      <a:ea typeface="+mn-ea"/>
                      <a:cs typeface="+mn-cs"/>
                    </a:rPr>
                    <m:t>+ </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𝑅𝑅𝑅𝑉</m:t>
                      </m:r>
                      <m:r>
                        <a:rPr lang="de-CH" sz="2000" b="0" i="1">
                          <a:solidFill>
                            <a:srgbClr val="FF0000"/>
                          </a:solidFill>
                          <a:effectLst/>
                          <a:latin typeface="Cambria Math" panose="02040503050406030204" pitchFamily="18" charset="0"/>
                          <a:ea typeface="+mn-ea"/>
                          <a:cs typeface="+mn-cs"/>
                        </a:rPr>
                        <m:t>−</m:t>
                      </m:r>
                      <m:r>
                        <a:rPr lang="de-CH" sz="2000" b="0" i="1">
                          <a:solidFill>
                            <a:srgbClr val="FF0000"/>
                          </a:solidFill>
                          <a:effectLst/>
                          <a:latin typeface="Cambria Math" panose="02040503050406030204" pitchFamily="18" charset="0"/>
                          <a:ea typeface="+mn-ea"/>
                          <a:cs typeface="+mn-cs"/>
                        </a:rPr>
                        <m:t>𝐼</m:t>
                      </m:r>
                    </m:sub>
                  </m:sSub>
                  <m:r>
                    <a:rPr lang="en-US"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𝐼</m:t>
                      </m:r>
                    </m:e>
                    <m:sub>
                      <m:r>
                        <a:rPr lang="de-CH" sz="2000" b="0" i="1">
                          <a:solidFill>
                            <a:sysClr val="windowText" lastClr="000000"/>
                          </a:solidFill>
                          <a:effectLst/>
                          <a:latin typeface="Cambria Math" panose="02040503050406030204" pitchFamily="18" charset="0"/>
                          <a:ea typeface="+mn-ea"/>
                          <a:cs typeface="+mn-cs"/>
                        </a:rPr>
                        <m:t>𝑠𝑐</m:t>
                      </m:r>
                    </m:sub>
                  </m:sSub>
                </m:oMath>
              </a14:m>
              <a:r>
                <a:rPr lang="en-US" sz="2000">
                  <a:solidFill>
                    <a:sysClr val="windowText" lastClr="000000"/>
                  </a:solidFill>
                  <a:effectLst/>
                  <a:latin typeface="+mn-lt"/>
                  <a:ea typeface="+mn-ea"/>
                  <a:cs typeface="+mn-cs"/>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51.89)</m:t>
                  </m:r>
                  <m:r>
                    <a:rPr lang="de-CH" sz="20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oMath>
              </a14:m>
              <a:endParaRPr lang="en-US" sz="20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7EB8B257-C507-4A09-8F7A-91A5959EA979}"/>
                </a:ext>
              </a:extLst>
            </xdr:cNvPr>
            <xdr:cNvSpPr txBox="1"/>
          </xdr:nvSpPr>
          <xdr:spPr>
            <a:xfrm>
              <a:off x="8712200" y="185258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solidFill>
                    <a:sysClr val="windowText" lastClr="000000"/>
                  </a:solidFill>
                  <a:latin typeface="Cambria Math" panose="02040503050406030204" pitchFamily="18" charset="0"/>
                </a:rPr>
                <a:t>𝑅𝑅𝑅𝑉=〖(𝑅𝑅𝑅𝑉〗_0+𝐾_(𝑅𝑅𝑅𝑉−𝑈)</a:t>
              </a:r>
              <a:r>
                <a:rPr lang="en-US" sz="2000" b="0" i="0">
                  <a:solidFill>
                    <a:sysClr val="windowText" lastClr="000000"/>
                  </a:solidFill>
                  <a:latin typeface="Cambria Math" panose="02040503050406030204" pitchFamily="18" charset="0"/>
                  <a:ea typeface="Cambria Math" panose="02040503050406030204" pitchFamily="18" charset="0"/>
                </a:rPr>
                <a:t>∙</a:t>
              </a:r>
              <a:r>
                <a:rPr lang="de-CH" sz="2000" b="0" i="0">
                  <a:solidFill>
                    <a:sysClr val="windowText" lastClr="000000"/>
                  </a:solidFill>
                  <a:latin typeface="Cambria Math" panose="02040503050406030204" pitchFamily="18" charset="0"/>
                  <a:ea typeface="Cambria Math" panose="02040503050406030204" pitchFamily="18" charset="0"/>
                </a:rPr>
                <a:t>(𝑈</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15.79</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 + </a:t>
              </a:r>
              <a:r>
                <a:rPr lang="de-CH" sz="2000" b="0" i="0">
                  <a:solidFill>
                    <a:srgbClr val="FF0000"/>
                  </a:solidFill>
                  <a:effectLst/>
                  <a:latin typeface="Cambria Math" panose="02040503050406030204" pitchFamily="18" charset="0"/>
                  <a:ea typeface="+mn-ea"/>
                  <a:cs typeface="+mn-cs"/>
                </a:rPr>
                <a:t>𝐾_(𝑅𝑅𝑅𝑉−𝐼)</a:t>
              </a:r>
              <a:r>
                <a:rPr lang="en-US" sz="2000" b="0" i="0">
                  <a:solidFill>
                    <a:sysClr val="windowText" lastClr="000000"/>
                  </a:solidFill>
                  <a:effectLst/>
                  <a:latin typeface="Cambria Math" panose="02040503050406030204" pitchFamily="18" charset="0"/>
                  <a:ea typeface="+mn-ea"/>
                  <a:cs typeface="+mn-cs"/>
                </a:rPr>
                <a:t>∙</a:t>
              </a:r>
              <a:r>
                <a:rPr lang="de-CH" sz="2000" b="0" i="0">
                  <a:solidFill>
                    <a:sysClr val="windowText" lastClr="000000"/>
                  </a:solidFill>
                  <a:effectLst/>
                  <a:latin typeface="Cambria Math" panose="02040503050406030204" pitchFamily="18" charset="0"/>
                  <a:ea typeface="+mn-ea"/>
                  <a:cs typeface="+mn-cs"/>
                </a:rPr>
                <a:t>(𝐼_𝑠𝑐</a:t>
              </a:r>
              <a:r>
                <a:rPr lang="en-US" sz="2000">
                  <a:solidFill>
                    <a:sysClr val="windowText" lastClr="000000"/>
                  </a:solidFill>
                  <a:effectLst/>
                  <a:latin typeface="+mn-lt"/>
                  <a:ea typeface="+mn-ea"/>
                  <a:cs typeface="+mn-cs"/>
                </a:rPr>
                <a:t>-</a:t>
              </a:r>
              <a:r>
                <a:rPr lang="de-CH" sz="2000" b="0" i="0">
                  <a:solidFill>
                    <a:sysClr val="windowText" lastClr="000000"/>
                  </a:solidFill>
                  <a:effectLst/>
                  <a:latin typeface="Cambria Math" panose="02040503050406030204" pitchFamily="18" charset="0"/>
                  <a:ea typeface="+mn-ea"/>
                  <a:cs typeface="+mn-cs"/>
                </a:rPr>
                <a:t>51.89))</a:t>
              </a:r>
              <a:r>
                <a:rPr lang="en-US" sz="1100" b="0" i="0">
                  <a:solidFill>
                    <a:sysClr val="windowText" lastClr="000000"/>
                  </a:solidFill>
                  <a:effectLst/>
                  <a:latin typeface="Cambria Math" panose="02040503050406030204" pitchFamily="18" charset="0"/>
                  <a:ea typeface="+mn-ea"/>
                  <a:cs typeface="+mn-cs"/>
                </a:rPr>
                <a:t>∙</a:t>
              </a:r>
              <a:endParaRPr lang="en-US" sz="2000">
                <a:solidFill>
                  <a:sysClr val="windowText" lastClr="000000"/>
                </a:solidFill>
              </a:endParaRPr>
            </a:p>
          </xdr:txBody>
        </xdr:sp>
      </mc:Fallback>
    </mc:AlternateContent>
    <xdr:clientData/>
  </xdr:oneCellAnchor>
  <xdr:oneCellAnchor>
    <xdr:from>
      <xdr:col>0</xdr:col>
      <xdr:colOff>0</xdr:colOff>
      <xdr:row>133</xdr:row>
      <xdr:rowOff>138546</xdr:rowOff>
    </xdr:from>
    <xdr:ext cx="7994073" cy="250453"/>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306EFEAF-05D1-4855-B258-3DF9FB3B2E0E}"/>
                </a:ext>
              </a:extLst>
            </xdr:cNvPr>
            <xdr:cNvSpPr txBox="1"/>
          </xdr:nvSpPr>
          <xdr:spPr>
            <a:xfrm>
              <a:off x="8712200" y="2463049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𝑡𝑑</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rgbClr val="FF0000"/>
                          </a:solidFill>
                          <a:latin typeface="Cambria Math" panose="02040503050406030204" pitchFamily="18" charset="0"/>
                        </a:rPr>
                        <m:t>𝑡𝑑</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𝑡𝑑</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latin typeface="Cambria Math" panose="02040503050406030204" pitchFamily="18" charset="0"/>
                    </a:rPr>
                    <m:t>15.79</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51.89)</m:t>
                  </m:r>
                  <m:r>
                    <a:rPr lang="de-CH" sz="1600" b="0" i="0">
                      <a:solidFill>
                        <a:schemeClr val="tx1"/>
                      </a:solidFill>
                      <a:effectLst/>
                      <a:latin typeface="Cambria Math" panose="02040503050406030204" pitchFamily="18" charset="0"/>
                      <a:ea typeface="+mn-ea"/>
                      <a:cs typeface="+mn-cs"/>
                    </a:rPr>
                    <m:t>)</m:t>
                  </m:r>
                </m:oMath>
              </a14:m>
              <a:endParaRPr lang="en-US" sz="1600"/>
            </a:p>
          </xdr:txBody>
        </xdr:sp>
      </mc:Choice>
      <mc:Fallback xmlns="">
        <xdr:sp macro="" textlink="">
          <xdr:nvSpPr>
            <xdr:cNvPr id="7" name="TextBox 6">
              <a:extLst>
                <a:ext uri="{FF2B5EF4-FFF2-40B4-BE49-F238E27FC236}">
                  <a16:creationId xmlns:a16="http://schemas.microsoft.com/office/drawing/2014/main" id="{306EFEAF-05D1-4855-B258-3DF9FB3B2E0E}"/>
                </a:ext>
              </a:extLst>
            </xdr:cNvPr>
            <xdr:cNvSpPr txBox="1"/>
          </xdr:nvSpPr>
          <xdr:spPr>
            <a:xfrm>
              <a:off x="8712200" y="2463049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𝑡𝑑=</a:t>
              </a:r>
              <a:r>
                <a:rPr lang="de-CH" sz="1600" b="0" i="0">
                  <a:solidFill>
                    <a:srgbClr val="FF0000"/>
                  </a:solidFill>
                  <a:latin typeface="Cambria Math" panose="02040503050406030204" pitchFamily="18" charset="0"/>
                </a:rPr>
                <a:t>〖</a:t>
              </a:r>
              <a:r>
                <a:rPr lang="de-CH" sz="1600" b="0" i="0">
                  <a:solidFill>
                    <a:sysClr val="windowText" lastClr="000000"/>
                  </a:solidFill>
                  <a:latin typeface="Cambria Math" panose="02040503050406030204" pitchFamily="18" charset="0"/>
                </a:rPr>
                <a:t>(</a:t>
              </a:r>
              <a:r>
                <a:rPr lang="de-CH" sz="1600" b="0" i="0">
                  <a:solidFill>
                    <a:srgbClr val="FF0000"/>
                  </a:solidFill>
                  <a:latin typeface="Cambria Math" panose="02040503050406030204" pitchFamily="18" charset="0"/>
                </a:rPr>
                <a:t>𝑡𝑑〗_0</a:t>
              </a:r>
              <a:r>
                <a:rPr lang="de-CH" sz="1600" b="0" i="0">
                  <a:latin typeface="Cambria Math" panose="02040503050406030204" pitchFamily="18" charset="0"/>
                </a:rPr>
                <a:t>+𝐾_(𝑡𝑑−𝑈)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latin typeface="Cambria Math" panose="02040503050406030204" pitchFamily="18" charset="0"/>
                </a:rPr>
                <a:t>15.79</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𝐾_(𝑡𝑑−𝐼)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51.89))</a:t>
              </a:r>
              <a:endParaRPr lang="en-US" sz="1600"/>
            </a:p>
          </xdr:txBody>
        </xdr:sp>
      </mc:Fallback>
    </mc:AlternateContent>
    <xdr:clientData/>
  </xdr:oneCellAnchor>
  <xdr:oneCellAnchor>
    <xdr:from>
      <xdr:col>0</xdr:col>
      <xdr:colOff>0</xdr:colOff>
      <xdr:row>166</xdr:row>
      <xdr:rowOff>138546</xdr:rowOff>
    </xdr:from>
    <xdr:ext cx="7994073" cy="250453"/>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5F663C82-34DE-4A12-8858-F8B01CA0010F}"/>
                </a:ext>
              </a:extLst>
            </xdr:cNvPr>
            <xdr:cNvSpPr txBox="1"/>
          </xdr:nvSpPr>
          <xdr:spPr>
            <a:xfrm>
              <a:off x="8712200" y="3070744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𝑡𝑑</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15.79</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51.89)</m:t>
                  </m:r>
                  <m:r>
                    <a:rPr lang="de-CH" sz="1600" b="0" i="0">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8" name="TextBox 7">
              <a:extLst>
                <a:ext uri="{FF2B5EF4-FFF2-40B4-BE49-F238E27FC236}">
                  <a16:creationId xmlns:a16="http://schemas.microsoft.com/office/drawing/2014/main" id="{5F663C82-34DE-4A12-8858-F8B01CA0010F}"/>
                </a:ext>
              </a:extLst>
            </xdr:cNvPr>
            <xdr:cNvSpPr txBox="1"/>
          </xdr:nvSpPr>
          <xdr:spPr>
            <a:xfrm>
              <a:off x="8712200" y="3070744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a:t>
              </a:r>
              <a:r>
                <a:rPr lang="de-CH" sz="1600" b="0" i="0">
                  <a:solidFill>
                    <a:srgbClr val="FF0000"/>
                  </a:solidFill>
                  <a:latin typeface="Cambria Math" panose="02040503050406030204" pitchFamily="18" charset="0"/>
                </a:rPr>
                <a:t>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15.79</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51.89))</a:t>
              </a:r>
              <a:endParaRPr lang="en-US" sz="1600">
                <a:solidFill>
                  <a:sysClr val="windowText" lastClr="000000"/>
                </a:solidFill>
              </a:endParaRPr>
            </a:p>
          </xdr:txBody>
        </xdr:sp>
      </mc:Fallback>
    </mc:AlternateContent>
    <xdr:clientData/>
  </xdr:oneCellAnchor>
  <xdr:oneCellAnchor>
    <xdr:from>
      <xdr:col>0</xdr:col>
      <xdr:colOff>0</xdr:colOff>
      <xdr:row>199</xdr:row>
      <xdr:rowOff>138546</xdr:rowOff>
    </xdr:from>
    <xdr:ext cx="7994073" cy="250453"/>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1FEECB72-F9CE-4CAA-99D6-E617B5CD9E00}"/>
                </a:ext>
              </a:extLst>
            </xdr:cNvPr>
            <xdr:cNvSpPr txBox="1"/>
          </xdr:nvSpPr>
          <xdr:spPr>
            <a:xfrm>
              <a:off x="8712200" y="3678439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15.79</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𝑡𝑑</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51.89)</m:t>
                  </m:r>
                  <m:r>
                    <a:rPr lang="de-CH" sz="1600" b="0" i="0">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9" name="TextBox 8">
              <a:extLst>
                <a:ext uri="{FF2B5EF4-FFF2-40B4-BE49-F238E27FC236}">
                  <a16:creationId xmlns:a16="http://schemas.microsoft.com/office/drawing/2014/main" id="{1FEECB72-F9CE-4CAA-99D6-E617B5CD9E00}"/>
                </a:ext>
              </a:extLst>
            </xdr:cNvPr>
            <xdr:cNvSpPr txBox="1"/>
          </xdr:nvSpPr>
          <xdr:spPr>
            <a:xfrm>
              <a:off x="8712200" y="3678439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15.79</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51.89))</a:t>
              </a:r>
              <a:endParaRPr lang="en-US" sz="1600">
                <a:solidFill>
                  <a:sysClr val="windowText" lastClr="000000"/>
                </a:solidFill>
              </a:endParaRPr>
            </a:p>
          </xdr:txBody>
        </xdr:sp>
      </mc:Fallback>
    </mc:AlternateContent>
    <xdr:clientData/>
  </xdr:oneCellAnchor>
  <xdr:oneCellAnchor>
    <xdr:from>
      <xdr:col>0</xdr:col>
      <xdr:colOff>0</xdr:colOff>
      <xdr:row>34</xdr:row>
      <xdr:rowOff>110836</xdr:rowOff>
    </xdr:from>
    <xdr:ext cx="7994073" cy="463781"/>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42CD0F7B-C691-41AB-B94D-B82E8061EAF9}"/>
                </a:ext>
              </a:extLst>
            </xdr:cNvPr>
            <xdr:cNvSpPr txBox="1"/>
          </xdr:nvSpPr>
          <xdr:spPr>
            <a:xfrm>
              <a:off x="0" y="63719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𝑅𝑅𝑅𝑉</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𝑅𝑅𝑅𝑉</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𝑅𝑅𝑅𝑉</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solidFill>
                        <a:schemeClr val="tx1"/>
                      </a:solidFill>
                      <a:effectLst/>
                      <a:latin typeface="Cambria Math" panose="02040503050406030204" pitchFamily="18" charset="0"/>
                      <a:ea typeface="+mn-ea"/>
                      <a:cs typeface="+mn-cs"/>
                    </a:rPr>
                    <m:t>15.79</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𝑅𝑅𝑅𝑉</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51.89)</m:t>
                  </m:r>
                  <m:r>
                    <a:rPr lang="de-CH" sz="1600" b="0" i="0">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/(1−</m:t>
                  </m:r>
                  <m:f>
                    <m:fPr>
                      <m:ctrlPr>
                        <a:rPr lang="de-CH" sz="1600" b="0" i="1">
                          <a:solidFill>
                            <a:schemeClr val="tx1"/>
                          </a:solidFill>
                          <a:effectLst/>
                          <a:latin typeface="Cambria Math" panose="02040503050406030204" pitchFamily="18" charset="0"/>
                          <a:ea typeface="+mn-ea"/>
                          <a:cs typeface="+mn-cs"/>
                        </a:rPr>
                      </m:ctrlPr>
                    </m:fPr>
                    <m:num>
                      <m:f>
                        <m:fPr>
                          <m:ctrlPr>
                            <a:rPr lang="de-CH" sz="1600" b="0" i="1">
                              <a:solidFill>
                                <a:schemeClr val="tx1"/>
                              </a:solidFill>
                              <a:effectLst/>
                              <a:latin typeface="Cambria Math" panose="02040503050406030204" pitchFamily="18" charset="0"/>
                              <a:ea typeface="+mn-ea"/>
                              <a:cs typeface="+mn-cs"/>
                            </a:rPr>
                          </m:ctrlPr>
                        </m:fPr>
                        <m:num>
                          <m:r>
                            <a:rPr lang="de-CH" sz="1600" b="0" i="1">
                              <a:solidFill>
                                <a:schemeClr val="tx1"/>
                              </a:solidFill>
                              <a:effectLst/>
                              <a:latin typeface="Cambria Math" panose="02040503050406030204" pitchFamily="18" charset="0"/>
                              <a:ea typeface="+mn-ea"/>
                              <a:cs typeface="+mn-cs"/>
                            </a:rPr>
                            <m:t>𝐼𝑙𝑜𝑎𝑑</m:t>
                          </m:r>
                        </m:num>
                        <m:den>
                          <m:r>
                            <a:rPr lang="de-CH" sz="1600" b="0" i="1">
                              <a:solidFill>
                                <a:schemeClr val="tx1"/>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chemeClr val="tx1"/>
                          </a:solidFill>
                          <a:effectLst/>
                          <a:latin typeface="Cambria Math" panose="02040503050406030204" pitchFamily="18" charset="0"/>
                          <a:ea typeface="+mn-ea"/>
                          <a:cs typeface="+mn-cs"/>
                        </a:rPr>
                        <m:t>−1</m:t>
                      </m:r>
                    </m:num>
                    <m:den>
                      <m:r>
                        <a:rPr lang="de-CH" sz="1600" b="0" i="1">
                          <a:solidFill>
                            <a:schemeClr val="tx1"/>
                          </a:solidFill>
                          <a:effectLst/>
                          <a:latin typeface="Cambria Math" panose="02040503050406030204" pitchFamily="18" charset="0"/>
                          <a:ea typeface="+mn-ea"/>
                          <a:cs typeface="+mn-cs"/>
                        </a:rPr>
                        <m:t>3</m:t>
                      </m:r>
                    </m:den>
                  </m:f>
                  <m:r>
                    <a:rPr lang="de-CH" sz="1600" b="0" i="1">
                      <a:solidFill>
                        <a:schemeClr val="tx1"/>
                      </a:solidFill>
                      <a:effectLst/>
                      <a:latin typeface="Cambria Math" panose="02040503050406030204" pitchFamily="18" charset="0"/>
                      <a:ea typeface="+mn-ea"/>
                      <a:cs typeface="+mn-cs"/>
                    </a:rPr>
                    <m:t>)</m:t>
                  </m:r>
                </m:oMath>
              </a14:m>
              <a:endParaRPr lang="en-US" sz="1600"/>
            </a:p>
          </xdr:txBody>
        </xdr:sp>
      </mc:Choice>
      <mc:Fallback xmlns="">
        <xdr:sp macro="" textlink="">
          <xdr:nvSpPr>
            <xdr:cNvPr id="10" name="TextBox 9">
              <a:extLst>
                <a:ext uri="{FF2B5EF4-FFF2-40B4-BE49-F238E27FC236}">
                  <a16:creationId xmlns:a16="http://schemas.microsoft.com/office/drawing/2014/main" id="{42CD0F7B-C691-41AB-B94D-B82E8061EAF9}"/>
                </a:ext>
              </a:extLst>
            </xdr:cNvPr>
            <xdr:cNvSpPr txBox="1"/>
          </xdr:nvSpPr>
          <xdr:spPr>
            <a:xfrm>
              <a:off x="0" y="63719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𝑅𝑅𝑅𝑉=</a:t>
              </a:r>
              <a:r>
                <a:rPr lang="de-CH" sz="1600" b="0" i="0">
                  <a:solidFill>
                    <a:srgbClr val="FF0000"/>
                  </a:solidFill>
                  <a:latin typeface="Cambria Math" panose="02040503050406030204" pitchFamily="18" charset="0"/>
                </a:rPr>
                <a:t>〖(𝑅𝑅𝑅𝑉〗_0</a:t>
              </a:r>
              <a:r>
                <a:rPr lang="de-CH" sz="1600" b="0" i="0">
                  <a:latin typeface="Cambria Math" panose="02040503050406030204" pitchFamily="18" charset="0"/>
                </a:rPr>
                <a:t>+𝐾_(𝑅𝑅𝑅𝑉−𝑈)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solidFill>
                    <a:schemeClr val="tx1"/>
                  </a:solidFill>
                  <a:effectLst/>
                  <a:latin typeface="Cambria Math" panose="02040503050406030204" pitchFamily="18" charset="0"/>
                  <a:ea typeface="+mn-ea"/>
                  <a:cs typeface="+mn-cs"/>
                </a:rPr>
                <a:t>15.79</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𝐾_(𝑅𝑅𝑅𝑉−𝐼)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51.89))/(1−(𝐼𝑙𝑜𝑎𝑑/𝐼𝑠𝑐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chemeClr val="tx1"/>
                  </a:solidFill>
                  <a:effectLst/>
                  <a:latin typeface="Cambria Math" panose="02040503050406030204" pitchFamily="18" charset="0"/>
                  <a:ea typeface="+mn-ea"/>
                  <a:cs typeface="+mn-cs"/>
                </a:rPr>
                <a:t>−1)/3)</a:t>
              </a:r>
              <a:endParaRPr lang="en-US" sz="1600"/>
            </a:p>
          </xdr:txBody>
        </xdr:sp>
      </mc:Fallback>
    </mc:AlternateContent>
    <xdr:clientData/>
  </xdr:oneCellAnchor>
  <xdr:oneCellAnchor>
    <xdr:from>
      <xdr:col>0</xdr:col>
      <xdr:colOff>0</xdr:colOff>
      <xdr:row>133</xdr:row>
      <xdr:rowOff>138546</xdr:rowOff>
    </xdr:from>
    <xdr:ext cx="7994073" cy="354584"/>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1EBEAAC5-5028-4460-B7A6-B19A2206E92A}"/>
                </a:ext>
              </a:extLst>
            </xdr:cNvPr>
            <xdr:cNvSpPr txBox="1"/>
          </xdr:nvSpPr>
          <xdr:spPr>
            <a:xfrm>
              <a:off x="0" y="246304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𝑡𝑑</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rgbClr val="FF0000"/>
                          </a:solidFill>
                          <a:latin typeface="Cambria Math" panose="02040503050406030204" pitchFamily="18" charset="0"/>
                        </a:rPr>
                        <m:t>𝑡𝑑</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𝑡𝑑</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latin typeface="Cambria Math" panose="02040503050406030204" pitchFamily="18" charset="0"/>
                    </a:rPr>
                    <m:t>15.79</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51.89)</m:t>
                  </m:r>
                  <m:r>
                    <a:rPr lang="de-CH" sz="1600" b="0" i="0">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(1−(</m:t>
                  </m:r>
                  <m:f>
                    <m:fPr>
                      <m:ctrlPr>
                        <a:rPr lang="de-CH" sz="1600" b="0" i="1">
                          <a:solidFill>
                            <a:schemeClr val="tx1"/>
                          </a:solidFill>
                          <a:effectLst/>
                          <a:latin typeface="Cambria Math" panose="02040503050406030204" pitchFamily="18" charset="0"/>
                          <a:ea typeface="+mn-ea"/>
                          <a:cs typeface="+mn-cs"/>
                        </a:rPr>
                      </m:ctrlPr>
                    </m:fPr>
                    <m:num>
                      <m:r>
                        <a:rPr lang="de-CH" sz="1600" b="0" i="1">
                          <a:solidFill>
                            <a:schemeClr val="tx1"/>
                          </a:solidFill>
                          <a:effectLst/>
                          <a:latin typeface="Cambria Math" panose="02040503050406030204" pitchFamily="18" charset="0"/>
                          <a:ea typeface="+mn-ea"/>
                          <a:cs typeface="+mn-cs"/>
                        </a:rPr>
                        <m:t>𝐼𝑙𝑜𝑎𝑑</m:t>
                      </m:r>
                    </m:num>
                    <m:den>
                      <m:r>
                        <a:rPr lang="de-CH" sz="1600" b="0" i="1">
                          <a:solidFill>
                            <a:schemeClr val="tx1"/>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chemeClr val="tx1"/>
                      </a:solidFill>
                      <a:effectLst/>
                      <a:latin typeface="Cambria Math" panose="02040503050406030204" pitchFamily="18" charset="0"/>
                      <a:ea typeface="+mn-ea"/>
                      <a:cs typeface="+mn-cs"/>
                    </a:rPr>
                    <m:t>−1)</m:t>
                  </m:r>
                </m:oMath>
              </a14:m>
              <a:r>
                <a:rPr lang="en-US" sz="1600"/>
                <a:t>*0.383)</a:t>
              </a:r>
            </a:p>
          </xdr:txBody>
        </xdr:sp>
      </mc:Choice>
      <mc:Fallback xmlns="">
        <xdr:sp macro="" textlink="">
          <xdr:nvSpPr>
            <xdr:cNvPr id="11" name="TextBox 10">
              <a:extLst>
                <a:ext uri="{FF2B5EF4-FFF2-40B4-BE49-F238E27FC236}">
                  <a16:creationId xmlns:a16="http://schemas.microsoft.com/office/drawing/2014/main" id="{1EBEAAC5-5028-4460-B7A6-B19A2206E92A}"/>
                </a:ext>
              </a:extLst>
            </xdr:cNvPr>
            <xdr:cNvSpPr txBox="1"/>
          </xdr:nvSpPr>
          <xdr:spPr>
            <a:xfrm>
              <a:off x="0" y="246304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𝑡𝑑=</a:t>
              </a:r>
              <a:r>
                <a:rPr lang="de-CH" sz="1600" b="0" i="0">
                  <a:solidFill>
                    <a:srgbClr val="FF0000"/>
                  </a:solidFill>
                  <a:latin typeface="Cambria Math" panose="02040503050406030204" pitchFamily="18" charset="0"/>
                </a:rPr>
                <a:t>〖</a:t>
              </a:r>
              <a:r>
                <a:rPr lang="de-CH" sz="1600" b="0" i="0">
                  <a:solidFill>
                    <a:sysClr val="windowText" lastClr="000000"/>
                  </a:solidFill>
                  <a:latin typeface="Cambria Math" panose="02040503050406030204" pitchFamily="18" charset="0"/>
                </a:rPr>
                <a:t>(</a:t>
              </a:r>
              <a:r>
                <a:rPr lang="de-CH" sz="1600" b="0" i="0">
                  <a:solidFill>
                    <a:srgbClr val="FF0000"/>
                  </a:solidFill>
                  <a:latin typeface="Cambria Math" panose="02040503050406030204" pitchFamily="18" charset="0"/>
                </a:rPr>
                <a:t>𝑡𝑑〗_0</a:t>
              </a:r>
              <a:r>
                <a:rPr lang="de-CH" sz="1600" b="0" i="0">
                  <a:latin typeface="Cambria Math" panose="02040503050406030204" pitchFamily="18" charset="0"/>
                </a:rPr>
                <a:t>+𝐾_(𝑡𝑑−𝑈)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latin typeface="Cambria Math" panose="02040503050406030204" pitchFamily="18" charset="0"/>
                </a:rPr>
                <a:t>15.79</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𝐾_(𝑡𝑑−𝐼)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51.89))∗(1−(𝐼𝑙𝑜𝑎𝑑/𝐼𝑠𝑐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chemeClr val="tx1"/>
                  </a:solidFill>
                  <a:effectLst/>
                  <a:latin typeface="Cambria Math" panose="02040503050406030204" pitchFamily="18" charset="0"/>
                  <a:ea typeface="+mn-ea"/>
                  <a:cs typeface="+mn-cs"/>
                </a:rPr>
                <a:t>−1)</a:t>
              </a:r>
              <a:r>
                <a:rPr lang="en-US" sz="1600"/>
                <a:t>*0.383)</a:t>
              </a:r>
            </a:p>
          </xdr:txBody>
        </xdr:sp>
      </mc:Fallback>
    </mc:AlternateContent>
    <xdr:clientData/>
  </xdr:oneCellAnchor>
  <xdr:oneCellAnchor>
    <xdr:from>
      <xdr:col>0</xdr:col>
      <xdr:colOff>0</xdr:colOff>
      <xdr:row>66</xdr:row>
      <xdr:rowOff>110836</xdr:rowOff>
    </xdr:from>
    <xdr:ext cx="7994073" cy="463781"/>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C12DCBEE-8062-4371-8D89-154EFB637C8C}"/>
                </a:ext>
              </a:extLst>
            </xdr:cNvPr>
            <xdr:cNvSpPr txBox="1"/>
          </xdr:nvSpPr>
          <xdr:spPr>
            <a:xfrm>
              <a:off x="0" y="122647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𝑅𝑅𝑅𝑉</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𝑅𝑅𝑅𝑉</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15.79</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𝑅𝑅𝑅𝑉</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51.89)</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num>
                    <m:den>
                      <m:r>
                        <a:rPr lang="de-CH" sz="1600" b="0" i="1">
                          <a:solidFill>
                            <a:sysClr val="windowText" lastClr="000000"/>
                          </a:solidFill>
                          <a:effectLst/>
                          <a:latin typeface="Cambria Math" panose="02040503050406030204" pitchFamily="18" charset="0"/>
                          <a:ea typeface="+mn-ea"/>
                          <a:cs typeface="+mn-cs"/>
                        </a:rPr>
                        <m:t>3</m:t>
                      </m:r>
                    </m:den>
                  </m:f>
                  <m:r>
                    <a:rPr lang="de-CH" sz="1600" b="0" i="1">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2" name="TextBox 11">
              <a:extLst>
                <a:ext uri="{FF2B5EF4-FFF2-40B4-BE49-F238E27FC236}">
                  <a16:creationId xmlns:a16="http://schemas.microsoft.com/office/drawing/2014/main" id="{C12DCBEE-8062-4371-8D89-154EFB637C8C}"/>
                </a:ext>
              </a:extLst>
            </xdr:cNvPr>
            <xdr:cNvSpPr txBox="1"/>
          </xdr:nvSpPr>
          <xdr:spPr>
            <a:xfrm>
              <a:off x="0" y="122647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𝑅𝑅𝑅𝑉=〖(𝑅𝑅𝑅𝑉〗_0+</a:t>
              </a:r>
              <a:r>
                <a:rPr lang="de-CH" sz="1600" b="0" i="0">
                  <a:solidFill>
                    <a:srgbClr val="FF0000"/>
                  </a:solidFill>
                  <a:latin typeface="Cambria Math" panose="02040503050406030204" pitchFamily="18" charset="0"/>
                </a:rPr>
                <a:t>𝐾_(𝑅𝑅𝑅𝑉−𝑈)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15.79</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𝐾_(𝑅𝑅𝑅𝑉−𝐼)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51.89))/(1−(𝐼𝑙𝑜𝑎𝑑/𝐼𝑠𝑐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ysClr val="windowText" lastClr="000000"/>
                  </a:solidFill>
                  <a:effectLst/>
                  <a:latin typeface="Cambria Math" panose="02040503050406030204" pitchFamily="18" charset="0"/>
                  <a:ea typeface="+mn-ea"/>
                  <a:cs typeface="+mn-cs"/>
                </a:rPr>
                <a:t>−1)/3)</a:t>
              </a:r>
              <a:endParaRPr lang="en-US" sz="1600">
                <a:solidFill>
                  <a:sysClr val="windowText" lastClr="000000"/>
                </a:solidFill>
              </a:endParaRPr>
            </a:p>
          </xdr:txBody>
        </xdr:sp>
      </mc:Fallback>
    </mc:AlternateContent>
    <xdr:clientData/>
  </xdr:oneCellAnchor>
  <xdr:oneCellAnchor>
    <xdr:from>
      <xdr:col>0</xdr:col>
      <xdr:colOff>0</xdr:colOff>
      <xdr:row>100</xdr:row>
      <xdr:rowOff>110836</xdr:rowOff>
    </xdr:from>
    <xdr:ext cx="7994073" cy="463781"/>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C9C24A1D-AC5A-40E7-A97A-61C14018444E}"/>
                </a:ext>
              </a:extLst>
            </xdr:cNvPr>
            <xdr:cNvSpPr txBox="1"/>
          </xdr:nvSpPr>
          <xdr:spPr>
            <a:xfrm>
              <a:off x="0" y="185258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𝑅𝑅𝑅𝑉</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15.79</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𝑅𝑅𝑅𝑉</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51.89)</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num>
                    <m:den>
                      <m:r>
                        <a:rPr lang="de-CH" sz="1600" b="0" i="1">
                          <a:solidFill>
                            <a:sysClr val="windowText" lastClr="000000"/>
                          </a:solidFill>
                          <a:effectLst/>
                          <a:latin typeface="Cambria Math" panose="02040503050406030204" pitchFamily="18" charset="0"/>
                          <a:ea typeface="+mn-ea"/>
                          <a:cs typeface="+mn-cs"/>
                        </a:rPr>
                        <m:t>3</m:t>
                      </m:r>
                    </m:den>
                  </m:f>
                  <m:r>
                    <a:rPr lang="de-CH" sz="1600" b="0" i="1">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3" name="TextBox 12">
              <a:extLst>
                <a:ext uri="{FF2B5EF4-FFF2-40B4-BE49-F238E27FC236}">
                  <a16:creationId xmlns:a16="http://schemas.microsoft.com/office/drawing/2014/main" id="{C9C24A1D-AC5A-40E7-A97A-61C14018444E}"/>
                </a:ext>
              </a:extLst>
            </xdr:cNvPr>
            <xdr:cNvSpPr txBox="1"/>
          </xdr:nvSpPr>
          <xdr:spPr>
            <a:xfrm>
              <a:off x="0" y="185258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𝑅𝑅𝑅𝑉=〖(𝑅𝑅𝑅𝑉〗_0+𝐾_(𝑅𝑅𝑅𝑉−𝑈)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15.79</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𝐾_(𝑅𝑅𝑅𝑉−𝐼)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51.89))/(1−(𝐼𝑙𝑜𝑎𝑑/𝐼𝑠𝑐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ysClr val="windowText" lastClr="000000"/>
                  </a:solidFill>
                  <a:effectLst/>
                  <a:latin typeface="Cambria Math" panose="02040503050406030204" pitchFamily="18" charset="0"/>
                  <a:ea typeface="+mn-ea"/>
                  <a:cs typeface="+mn-cs"/>
                </a:rPr>
                <a:t>−1)/3)</a:t>
              </a:r>
              <a:endParaRPr lang="en-US" sz="1600">
                <a:solidFill>
                  <a:sysClr val="windowText" lastClr="000000"/>
                </a:solidFill>
              </a:endParaRPr>
            </a:p>
          </xdr:txBody>
        </xdr:sp>
      </mc:Fallback>
    </mc:AlternateContent>
    <xdr:clientData/>
  </xdr:oneCellAnchor>
  <xdr:oneCellAnchor>
    <xdr:from>
      <xdr:col>0</xdr:col>
      <xdr:colOff>0</xdr:colOff>
      <xdr:row>166</xdr:row>
      <xdr:rowOff>138546</xdr:rowOff>
    </xdr:from>
    <xdr:ext cx="7994073" cy="354584"/>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D7F4C407-2E29-49DE-BE31-D8691DEF5B84}"/>
                </a:ext>
              </a:extLst>
            </xdr:cNvPr>
            <xdr:cNvSpPr txBox="1"/>
          </xdr:nvSpPr>
          <xdr:spPr>
            <a:xfrm>
              <a:off x="0" y="3070744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𝑡𝑑</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15.79</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51.89)</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oMath>
              </a14:m>
              <a:r>
                <a:rPr lang="en-US" sz="1600">
                  <a:solidFill>
                    <a:sysClr val="windowText" lastClr="000000"/>
                  </a:solidFill>
                </a:rPr>
                <a:t>*0.383)</a:t>
              </a:r>
            </a:p>
          </xdr:txBody>
        </xdr:sp>
      </mc:Choice>
      <mc:Fallback xmlns="">
        <xdr:sp macro="" textlink="">
          <xdr:nvSpPr>
            <xdr:cNvPr id="14" name="TextBox 13">
              <a:extLst>
                <a:ext uri="{FF2B5EF4-FFF2-40B4-BE49-F238E27FC236}">
                  <a16:creationId xmlns:a16="http://schemas.microsoft.com/office/drawing/2014/main" id="{D7F4C407-2E29-49DE-BE31-D8691DEF5B84}"/>
                </a:ext>
              </a:extLst>
            </xdr:cNvPr>
            <xdr:cNvSpPr txBox="1"/>
          </xdr:nvSpPr>
          <xdr:spPr>
            <a:xfrm>
              <a:off x="0" y="3070744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a:t>
              </a:r>
              <a:r>
                <a:rPr lang="de-CH" sz="1600" b="0" i="0">
                  <a:solidFill>
                    <a:srgbClr val="FF0000"/>
                  </a:solidFill>
                  <a:latin typeface="Cambria Math" panose="02040503050406030204" pitchFamily="18" charset="0"/>
                </a:rPr>
                <a:t>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15.79</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51.89))∗(1−(𝐼𝑙𝑜𝑎𝑑/𝐼𝑠𝑐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ysClr val="windowText" lastClr="000000"/>
                  </a:solidFill>
                  <a:effectLst/>
                  <a:latin typeface="Cambria Math" panose="02040503050406030204" pitchFamily="18" charset="0"/>
                  <a:ea typeface="+mn-ea"/>
                  <a:cs typeface="+mn-cs"/>
                </a:rPr>
                <a:t>−1)</a:t>
              </a:r>
              <a:r>
                <a:rPr lang="en-US" sz="1600">
                  <a:solidFill>
                    <a:sysClr val="windowText" lastClr="000000"/>
                  </a:solidFill>
                </a:rPr>
                <a:t>*0.383)</a:t>
              </a:r>
            </a:p>
          </xdr:txBody>
        </xdr:sp>
      </mc:Fallback>
    </mc:AlternateContent>
    <xdr:clientData/>
  </xdr:oneCellAnchor>
  <xdr:oneCellAnchor>
    <xdr:from>
      <xdr:col>0</xdr:col>
      <xdr:colOff>0</xdr:colOff>
      <xdr:row>199</xdr:row>
      <xdr:rowOff>138546</xdr:rowOff>
    </xdr:from>
    <xdr:ext cx="7994073" cy="354584"/>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140DAE72-4C54-4B8C-8958-5623A342529F}"/>
                </a:ext>
              </a:extLst>
            </xdr:cNvPr>
            <xdr:cNvSpPr txBox="1"/>
          </xdr:nvSpPr>
          <xdr:spPr>
            <a:xfrm>
              <a:off x="0" y="367843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15.79</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𝑡𝑑</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51.89)</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oMath>
              </a14:m>
              <a:r>
                <a:rPr lang="en-US" sz="1600">
                  <a:solidFill>
                    <a:sysClr val="windowText" lastClr="000000"/>
                  </a:solidFill>
                </a:rPr>
                <a:t>*0.383)</a:t>
              </a:r>
            </a:p>
          </xdr:txBody>
        </xdr:sp>
      </mc:Choice>
      <mc:Fallback xmlns="">
        <xdr:sp macro="" textlink="">
          <xdr:nvSpPr>
            <xdr:cNvPr id="15" name="TextBox 14">
              <a:extLst>
                <a:ext uri="{FF2B5EF4-FFF2-40B4-BE49-F238E27FC236}">
                  <a16:creationId xmlns:a16="http://schemas.microsoft.com/office/drawing/2014/main" id="{140DAE72-4C54-4B8C-8958-5623A342529F}"/>
                </a:ext>
              </a:extLst>
            </xdr:cNvPr>
            <xdr:cNvSpPr txBox="1"/>
          </xdr:nvSpPr>
          <xdr:spPr>
            <a:xfrm>
              <a:off x="0" y="367843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15.79</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51.89))∗(1−(𝐼𝑙𝑜𝑎𝑑/𝐼𝑠𝑐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ysClr val="windowText" lastClr="000000"/>
                  </a:solidFill>
                  <a:effectLst/>
                  <a:latin typeface="Cambria Math" panose="02040503050406030204" pitchFamily="18" charset="0"/>
                  <a:ea typeface="+mn-ea"/>
                  <a:cs typeface="+mn-cs"/>
                </a:rPr>
                <a:t>−1)</a:t>
              </a:r>
              <a:r>
                <a:rPr lang="en-US" sz="1600">
                  <a:solidFill>
                    <a:sysClr val="windowText" lastClr="000000"/>
                  </a:solidFill>
                </a:rPr>
                <a:t>*0.383)</a:t>
              </a:r>
            </a:p>
          </xdr:txBody>
        </xdr:sp>
      </mc:Fallback>
    </mc:AlternateContent>
    <xdr:clientData/>
  </xdr:oneCellAnchor>
</xdr:wsDr>
</file>

<file path=xl/drawings/drawing14.xml><?xml version="1.0" encoding="utf-8"?>
<xdr:wsDr xmlns:xdr="http://schemas.openxmlformats.org/drawingml/2006/spreadsheetDrawing" xmlns:a="http://schemas.openxmlformats.org/drawingml/2006/main">
  <xdr:oneCellAnchor>
    <xdr:from>
      <xdr:col>1</xdr:col>
      <xdr:colOff>0</xdr:colOff>
      <xdr:row>1</xdr:row>
      <xdr:rowOff>95250</xdr:rowOff>
    </xdr:from>
    <xdr:ext cx="7301346" cy="313099"/>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CF1ABFC9-45B7-4406-B28B-C1725948F597}"/>
                </a:ext>
              </a:extLst>
            </xdr:cNvPr>
            <xdr:cNvSpPr txBox="1"/>
          </xdr:nvSpPr>
          <xdr:spPr>
            <a:xfrm>
              <a:off x="9047018" y="275359"/>
              <a:ext cx="7301346"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9" name="TextBox 8">
              <a:extLst>
                <a:ext uri="{FF2B5EF4-FFF2-40B4-BE49-F238E27FC236}">
                  <a16:creationId xmlns:a16="http://schemas.microsoft.com/office/drawing/2014/main" id="{CF1ABFC9-45B7-4406-B28B-C1725948F597}"/>
                </a:ext>
              </a:extLst>
            </xdr:cNvPr>
            <xdr:cNvSpPr txBox="1"/>
          </xdr:nvSpPr>
          <xdr:spPr>
            <a:xfrm>
              <a:off x="9047018" y="275359"/>
              <a:ext cx="7301346"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14</xdr:col>
      <xdr:colOff>0</xdr:colOff>
      <xdr:row>1</xdr:row>
      <xdr:rowOff>95250</xdr:rowOff>
    </xdr:from>
    <xdr:ext cx="7980218" cy="313099"/>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E7CEA596-3AF6-4DE9-8A77-56244372FE81}"/>
                </a:ext>
              </a:extLst>
            </xdr:cNvPr>
            <xdr:cNvSpPr txBox="1"/>
          </xdr:nvSpPr>
          <xdr:spPr>
            <a:xfrm>
              <a:off x="17625060" y="278130"/>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10" name="TextBox 9">
              <a:extLst>
                <a:ext uri="{FF2B5EF4-FFF2-40B4-BE49-F238E27FC236}">
                  <a16:creationId xmlns:a16="http://schemas.microsoft.com/office/drawing/2014/main" id="{E7CEA596-3AF6-4DE9-8A77-56244372FE81}"/>
                </a:ext>
              </a:extLst>
            </xdr:cNvPr>
            <xdr:cNvSpPr txBox="1"/>
          </xdr:nvSpPr>
          <xdr:spPr>
            <a:xfrm>
              <a:off x="17625060" y="278130"/>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14</xdr:col>
      <xdr:colOff>0</xdr:colOff>
      <xdr:row>34</xdr:row>
      <xdr:rowOff>110836</xdr:rowOff>
    </xdr:from>
    <xdr:ext cx="7994073" cy="313099"/>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22D09E0C-8F93-453F-9DA4-D5C3DA845375}"/>
                </a:ext>
              </a:extLst>
            </xdr:cNvPr>
            <xdr:cNvSpPr txBox="1"/>
          </xdr:nvSpPr>
          <xdr:spPr>
            <a:xfrm>
              <a:off x="17625060" y="632875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𝑅𝑅𝑅𝑉</m:t>
                      </m:r>
                    </m:e>
                    <m:sub>
                      <m:r>
                        <a:rPr lang="de-CH" sz="2000" b="0" i="1">
                          <a:solidFill>
                            <a:srgbClr val="FF0000"/>
                          </a:solidFill>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𝑅𝑅𝑅𝑉</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solidFill>
                        <a:schemeClr val="tx1"/>
                      </a:solidFill>
                      <a:effectLst/>
                      <a:latin typeface="Cambria Math" panose="02040503050406030204" pitchFamily="18" charset="0"/>
                      <a:ea typeface="+mn-ea"/>
                      <a:cs typeface="+mn-cs"/>
                    </a:rPr>
                    <m:t>18.05</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65.87)</m:t>
                  </m:r>
                  <m:r>
                    <a:rPr lang="de-CH" sz="2000" b="0" i="0">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m:t>
                  </m:r>
                </m:oMath>
              </a14:m>
              <a:endParaRPr lang="en-US" sz="2000"/>
            </a:p>
          </xdr:txBody>
        </xdr:sp>
      </mc:Choice>
      <mc:Fallback xmlns="">
        <xdr:sp macro="" textlink="">
          <xdr:nvSpPr>
            <xdr:cNvPr id="11" name="TextBox 10">
              <a:extLst>
                <a:ext uri="{FF2B5EF4-FFF2-40B4-BE49-F238E27FC236}">
                  <a16:creationId xmlns:a16="http://schemas.microsoft.com/office/drawing/2014/main" id="{22D09E0C-8F93-453F-9DA4-D5C3DA845375}"/>
                </a:ext>
              </a:extLst>
            </xdr:cNvPr>
            <xdr:cNvSpPr txBox="1"/>
          </xdr:nvSpPr>
          <xdr:spPr>
            <a:xfrm>
              <a:off x="17625060" y="632875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a:t>
              </a:r>
              <a:r>
                <a:rPr lang="de-CH" sz="2000" b="0" i="0">
                  <a:solidFill>
                    <a:srgbClr val="FF0000"/>
                  </a:solidFill>
                  <a:latin typeface="Cambria Math" panose="02040503050406030204" pitchFamily="18" charset="0"/>
                </a:rPr>
                <a:t>〖(𝑅𝑅𝑅𝑉〗_0</a:t>
              </a:r>
              <a:r>
                <a:rPr lang="de-CH" sz="2000" b="0" i="0">
                  <a:latin typeface="Cambria Math" panose="02040503050406030204" pitchFamily="18" charset="0"/>
                </a:rPr>
                <a:t>+𝐾_(𝑅𝑅𝑅𝑉−𝑈)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solidFill>
                    <a:schemeClr val="tx1"/>
                  </a:solidFill>
                  <a:effectLst/>
                  <a:latin typeface="Cambria Math" panose="02040503050406030204" pitchFamily="18" charset="0"/>
                  <a:ea typeface="+mn-ea"/>
                  <a:cs typeface="+mn-cs"/>
                </a:rPr>
                <a:t>18.05</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65.87))</a:t>
              </a:r>
              <a:r>
                <a:rPr lang="en-US" sz="1100" b="0" i="0">
                  <a:solidFill>
                    <a:schemeClr val="tx1"/>
                  </a:solidFill>
                  <a:effectLst/>
                  <a:latin typeface="+mn-lt"/>
                  <a:ea typeface="+mn-ea"/>
                  <a:cs typeface="+mn-cs"/>
                </a:rPr>
                <a:t>∙</a:t>
              </a:r>
              <a:endParaRPr lang="en-US" sz="2000"/>
            </a:p>
          </xdr:txBody>
        </xdr:sp>
      </mc:Fallback>
    </mc:AlternateContent>
    <xdr:clientData/>
  </xdr:oneCellAnchor>
  <xdr:oneCellAnchor>
    <xdr:from>
      <xdr:col>14</xdr:col>
      <xdr:colOff>0</xdr:colOff>
      <xdr:row>66</xdr:row>
      <xdr:rowOff>110836</xdr:rowOff>
    </xdr:from>
    <xdr:ext cx="7994073" cy="313099"/>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341F8B9A-1838-4144-AB2D-B122774EE62A}"/>
                </a:ext>
              </a:extLst>
            </xdr:cNvPr>
            <xdr:cNvSpPr txBox="1"/>
          </xdr:nvSpPr>
          <xdr:spPr>
            <a:xfrm>
              <a:off x="17625060" y="1218091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𝑅𝑅𝑅𝑉</m:t>
                      </m:r>
                    </m:e>
                    <m:sub>
                      <m:r>
                        <a:rPr lang="de-CH" sz="2000" b="0" i="1">
                          <a:solidFill>
                            <a:sysClr val="windowText" lastClr="000000"/>
                          </a:solidFill>
                          <a:latin typeface="Cambria Math" panose="02040503050406030204" pitchFamily="18" charset="0"/>
                        </a:rPr>
                        <m:t>0</m:t>
                      </m:r>
                    </m:sub>
                  </m:sSub>
                  <m:r>
                    <a:rPr lang="de-CH" sz="2000" b="0" i="1">
                      <a:solidFill>
                        <a:sysClr val="windowText" lastClr="000000"/>
                      </a:solidFill>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𝐾</m:t>
                      </m:r>
                    </m:e>
                    <m:sub>
                      <m:r>
                        <a:rPr lang="de-CH" sz="2000" b="0" i="1">
                          <a:solidFill>
                            <a:srgbClr val="FF0000"/>
                          </a:solidFill>
                          <a:latin typeface="Cambria Math" panose="02040503050406030204" pitchFamily="18" charset="0"/>
                        </a:rPr>
                        <m:t>𝑅𝑅𝑅𝑉</m:t>
                      </m:r>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𝑈</m:t>
                      </m:r>
                    </m:sub>
                  </m:sSub>
                  <m:r>
                    <a:rPr lang="en-US"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𝑈</m:t>
                  </m:r>
                </m:oMath>
              </a14:m>
              <a:r>
                <a:rPr lang="en-US" sz="2000">
                  <a:solidFill>
                    <a:sysClr val="windowText" lastClr="000000"/>
                  </a:solidFill>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18.05</m:t>
                  </m:r>
                </m:oMath>
              </a14:m>
              <a:r>
                <a:rPr lang="en-US" sz="2000">
                  <a:solidFill>
                    <a:sysClr val="windowText" lastClr="000000"/>
                  </a:solidFill>
                </a:rPr>
                <a:t>)</a:t>
              </a:r>
              <a14:m>
                <m:oMath xmlns:m="http://schemas.openxmlformats.org/officeDocument/2006/math">
                  <m:r>
                    <a:rPr lang="de-CH" sz="2000" b="0" i="0">
                      <a:solidFill>
                        <a:sysClr val="windowText" lastClr="000000"/>
                      </a:solidFill>
                      <a:effectLst/>
                      <a:latin typeface="Cambria Math" panose="02040503050406030204" pitchFamily="18" charset="0"/>
                      <a:ea typeface="+mn-ea"/>
                      <a:cs typeface="+mn-cs"/>
                    </a:rPr>
                    <m:t> </m:t>
                  </m:r>
                  <m:r>
                    <a:rPr lang="de-CH" sz="2000" b="0" i="1">
                      <a:solidFill>
                        <a:sysClr val="windowText" lastClr="000000"/>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𝐼</m:t>
                      </m:r>
                    </m:e>
                    <m:sub>
                      <m:r>
                        <a:rPr lang="de-CH" sz="2000" b="0" i="1">
                          <a:solidFill>
                            <a:sysClr val="windowText" lastClr="000000"/>
                          </a:solidFill>
                          <a:effectLst/>
                          <a:latin typeface="Cambria Math" panose="02040503050406030204" pitchFamily="18" charset="0"/>
                          <a:ea typeface="+mn-ea"/>
                          <a:cs typeface="+mn-cs"/>
                        </a:rPr>
                        <m:t>𝑠𝑐</m:t>
                      </m:r>
                    </m:sub>
                  </m:sSub>
                </m:oMath>
              </a14:m>
              <a:r>
                <a:rPr lang="en-US" sz="2000">
                  <a:solidFill>
                    <a:sysClr val="windowText" lastClr="000000"/>
                  </a:solidFill>
                  <a:effectLst/>
                  <a:latin typeface="+mn-lt"/>
                  <a:ea typeface="+mn-ea"/>
                  <a:cs typeface="+mn-cs"/>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65.87)</m:t>
                  </m:r>
                  <m:r>
                    <a:rPr lang="de-CH" sz="20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oMath>
              </a14:m>
              <a:endParaRPr lang="en-US" sz="2000">
                <a:solidFill>
                  <a:sysClr val="windowText" lastClr="000000"/>
                </a:solidFill>
              </a:endParaRPr>
            </a:p>
          </xdr:txBody>
        </xdr:sp>
      </mc:Choice>
      <mc:Fallback xmlns="">
        <xdr:sp macro="" textlink="">
          <xdr:nvSpPr>
            <xdr:cNvPr id="12" name="TextBox 11">
              <a:extLst>
                <a:ext uri="{FF2B5EF4-FFF2-40B4-BE49-F238E27FC236}">
                  <a16:creationId xmlns:a16="http://schemas.microsoft.com/office/drawing/2014/main" id="{341F8B9A-1838-4144-AB2D-B122774EE62A}"/>
                </a:ext>
              </a:extLst>
            </xdr:cNvPr>
            <xdr:cNvSpPr txBox="1"/>
          </xdr:nvSpPr>
          <xdr:spPr>
            <a:xfrm>
              <a:off x="17625060" y="1218091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solidFill>
                    <a:sysClr val="windowText" lastClr="000000"/>
                  </a:solidFill>
                  <a:latin typeface="Cambria Math" panose="02040503050406030204" pitchFamily="18" charset="0"/>
                </a:rPr>
                <a:t>𝑅𝑅𝑅𝑉=〖(𝑅𝑅𝑅𝑉〗_0+</a:t>
              </a:r>
              <a:r>
                <a:rPr lang="de-CH" sz="2000" b="0" i="0">
                  <a:solidFill>
                    <a:srgbClr val="FF0000"/>
                  </a:solidFill>
                  <a:latin typeface="Cambria Math" panose="02040503050406030204" pitchFamily="18" charset="0"/>
                </a:rPr>
                <a:t>𝐾_(𝑅𝑅𝑅𝑉−𝑈)</a:t>
              </a:r>
              <a:r>
                <a:rPr lang="en-US" sz="2000" b="0" i="0">
                  <a:solidFill>
                    <a:sysClr val="windowText" lastClr="000000"/>
                  </a:solidFill>
                  <a:latin typeface="Cambria Math" panose="02040503050406030204" pitchFamily="18" charset="0"/>
                  <a:ea typeface="Cambria Math" panose="02040503050406030204" pitchFamily="18" charset="0"/>
                </a:rPr>
                <a:t>∙</a:t>
              </a:r>
              <a:r>
                <a:rPr lang="de-CH" sz="2000" b="0" i="0">
                  <a:solidFill>
                    <a:sysClr val="windowText" lastClr="000000"/>
                  </a:solidFill>
                  <a:latin typeface="Cambria Math" panose="02040503050406030204" pitchFamily="18" charset="0"/>
                  <a:ea typeface="Cambria Math" panose="02040503050406030204" pitchFamily="18" charset="0"/>
                </a:rPr>
                <a:t>(𝑈</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18.05</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 + 𝐾_(𝑅𝑅𝑅𝑉−𝐼)</a:t>
              </a:r>
              <a:r>
                <a:rPr lang="en-US" sz="2000" b="0" i="0">
                  <a:solidFill>
                    <a:sysClr val="windowText" lastClr="000000"/>
                  </a:solidFill>
                  <a:effectLst/>
                  <a:latin typeface="Cambria Math" panose="02040503050406030204" pitchFamily="18" charset="0"/>
                  <a:ea typeface="+mn-ea"/>
                  <a:cs typeface="+mn-cs"/>
                </a:rPr>
                <a:t>∙</a:t>
              </a:r>
              <a:r>
                <a:rPr lang="de-CH" sz="2000" b="0" i="0">
                  <a:solidFill>
                    <a:sysClr val="windowText" lastClr="000000"/>
                  </a:solidFill>
                  <a:effectLst/>
                  <a:latin typeface="Cambria Math" panose="02040503050406030204" pitchFamily="18" charset="0"/>
                  <a:ea typeface="+mn-ea"/>
                  <a:cs typeface="+mn-cs"/>
                </a:rPr>
                <a:t>(𝐼_𝑠𝑐</a:t>
              </a:r>
              <a:r>
                <a:rPr lang="en-US" sz="2000">
                  <a:solidFill>
                    <a:sysClr val="windowText" lastClr="000000"/>
                  </a:solidFill>
                  <a:effectLst/>
                  <a:latin typeface="+mn-lt"/>
                  <a:ea typeface="+mn-ea"/>
                  <a:cs typeface="+mn-cs"/>
                </a:rPr>
                <a:t>-</a:t>
              </a:r>
              <a:r>
                <a:rPr lang="de-CH" sz="2000" b="0" i="0">
                  <a:solidFill>
                    <a:sysClr val="windowText" lastClr="000000"/>
                  </a:solidFill>
                  <a:effectLst/>
                  <a:latin typeface="Cambria Math" panose="02040503050406030204" pitchFamily="18" charset="0"/>
                  <a:ea typeface="+mn-ea"/>
                  <a:cs typeface="+mn-cs"/>
                </a:rPr>
                <a:t>65.87))</a:t>
              </a:r>
              <a:r>
                <a:rPr lang="en-US" sz="1100" b="0" i="0">
                  <a:solidFill>
                    <a:sysClr val="windowText" lastClr="000000"/>
                  </a:solidFill>
                  <a:effectLst/>
                  <a:latin typeface="+mn-lt"/>
                  <a:ea typeface="+mn-ea"/>
                  <a:cs typeface="+mn-cs"/>
                </a:rPr>
                <a:t>∙</a:t>
              </a:r>
              <a:endParaRPr lang="en-US" sz="2000">
                <a:solidFill>
                  <a:sysClr val="windowText" lastClr="000000"/>
                </a:solidFill>
              </a:endParaRPr>
            </a:p>
          </xdr:txBody>
        </xdr:sp>
      </mc:Fallback>
    </mc:AlternateContent>
    <xdr:clientData/>
  </xdr:oneCellAnchor>
  <xdr:oneCellAnchor>
    <xdr:from>
      <xdr:col>14</xdr:col>
      <xdr:colOff>0</xdr:colOff>
      <xdr:row>100</xdr:row>
      <xdr:rowOff>110836</xdr:rowOff>
    </xdr:from>
    <xdr:ext cx="7994073" cy="313099"/>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F7071188-B708-4525-AEDD-11AF4738A28D}"/>
                </a:ext>
              </a:extLst>
            </xdr:cNvPr>
            <xdr:cNvSpPr txBox="1"/>
          </xdr:nvSpPr>
          <xdr:spPr>
            <a:xfrm>
              <a:off x="17625060" y="183988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𝑅𝑅𝑅𝑉</m:t>
                      </m:r>
                    </m:e>
                    <m:sub>
                      <m:r>
                        <a:rPr lang="de-CH" sz="2000" b="0" i="1">
                          <a:solidFill>
                            <a:sysClr val="windowText" lastClr="000000"/>
                          </a:solidFill>
                          <a:latin typeface="Cambria Math" panose="02040503050406030204" pitchFamily="18" charset="0"/>
                        </a:rPr>
                        <m:t>0</m:t>
                      </m:r>
                    </m:sub>
                  </m:sSub>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𝐾</m:t>
                      </m:r>
                    </m:e>
                    <m:sub>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𝑈</m:t>
                      </m:r>
                    </m:sub>
                  </m:sSub>
                  <m:r>
                    <a:rPr lang="en-US"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𝑈</m:t>
                  </m:r>
                </m:oMath>
              </a14:m>
              <a:r>
                <a:rPr lang="en-US" sz="2000">
                  <a:solidFill>
                    <a:sysClr val="windowText" lastClr="000000"/>
                  </a:solidFill>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18.05</m:t>
                  </m:r>
                </m:oMath>
              </a14:m>
              <a:r>
                <a:rPr lang="en-US" sz="2000">
                  <a:solidFill>
                    <a:sysClr val="windowText" lastClr="000000"/>
                  </a:solidFill>
                </a:rPr>
                <a:t>)</a:t>
              </a:r>
              <a14:m>
                <m:oMath xmlns:m="http://schemas.openxmlformats.org/officeDocument/2006/math">
                  <m:r>
                    <a:rPr lang="de-CH" sz="2000" b="0" i="0">
                      <a:solidFill>
                        <a:sysClr val="windowText" lastClr="000000"/>
                      </a:solidFill>
                      <a:effectLst/>
                      <a:latin typeface="Cambria Math" panose="02040503050406030204" pitchFamily="18" charset="0"/>
                      <a:ea typeface="+mn-ea"/>
                      <a:cs typeface="+mn-cs"/>
                    </a:rPr>
                    <m:t> </m:t>
                  </m:r>
                  <m:r>
                    <a:rPr lang="de-CH" sz="2000" b="0" i="1">
                      <a:solidFill>
                        <a:sysClr val="windowText" lastClr="000000"/>
                      </a:solidFill>
                      <a:effectLst/>
                      <a:latin typeface="Cambria Math" panose="02040503050406030204" pitchFamily="18" charset="0"/>
                      <a:ea typeface="+mn-ea"/>
                      <a:cs typeface="+mn-cs"/>
                    </a:rPr>
                    <m:t>+ </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𝑅𝑅𝑅𝑉</m:t>
                      </m:r>
                      <m:r>
                        <a:rPr lang="de-CH" sz="2000" b="0" i="1">
                          <a:solidFill>
                            <a:srgbClr val="FF0000"/>
                          </a:solidFill>
                          <a:effectLst/>
                          <a:latin typeface="Cambria Math" panose="02040503050406030204" pitchFamily="18" charset="0"/>
                          <a:ea typeface="+mn-ea"/>
                          <a:cs typeface="+mn-cs"/>
                        </a:rPr>
                        <m:t>−</m:t>
                      </m:r>
                      <m:r>
                        <a:rPr lang="de-CH" sz="2000" b="0" i="1">
                          <a:solidFill>
                            <a:srgbClr val="FF0000"/>
                          </a:solidFill>
                          <a:effectLst/>
                          <a:latin typeface="Cambria Math" panose="02040503050406030204" pitchFamily="18" charset="0"/>
                          <a:ea typeface="+mn-ea"/>
                          <a:cs typeface="+mn-cs"/>
                        </a:rPr>
                        <m:t>𝐼</m:t>
                      </m:r>
                    </m:sub>
                  </m:sSub>
                  <m:r>
                    <a:rPr lang="en-US"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𝐼</m:t>
                      </m:r>
                    </m:e>
                    <m:sub>
                      <m:r>
                        <a:rPr lang="de-CH" sz="2000" b="0" i="1">
                          <a:solidFill>
                            <a:sysClr val="windowText" lastClr="000000"/>
                          </a:solidFill>
                          <a:effectLst/>
                          <a:latin typeface="Cambria Math" panose="02040503050406030204" pitchFamily="18" charset="0"/>
                          <a:ea typeface="+mn-ea"/>
                          <a:cs typeface="+mn-cs"/>
                        </a:rPr>
                        <m:t>𝑠𝑐</m:t>
                      </m:r>
                    </m:sub>
                  </m:sSub>
                </m:oMath>
              </a14:m>
              <a:r>
                <a:rPr lang="en-US" sz="2000">
                  <a:solidFill>
                    <a:sysClr val="windowText" lastClr="000000"/>
                  </a:solidFill>
                  <a:effectLst/>
                  <a:latin typeface="+mn-lt"/>
                  <a:ea typeface="+mn-ea"/>
                  <a:cs typeface="+mn-cs"/>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65.87)</m:t>
                  </m:r>
                  <m:r>
                    <a:rPr lang="de-CH" sz="20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oMath>
              </a14:m>
              <a:endParaRPr lang="en-US" sz="2000">
                <a:solidFill>
                  <a:sysClr val="windowText" lastClr="000000"/>
                </a:solidFill>
              </a:endParaRPr>
            </a:p>
          </xdr:txBody>
        </xdr:sp>
      </mc:Choice>
      <mc:Fallback xmlns="">
        <xdr:sp macro="" textlink="">
          <xdr:nvSpPr>
            <xdr:cNvPr id="13" name="TextBox 12">
              <a:extLst>
                <a:ext uri="{FF2B5EF4-FFF2-40B4-BE49-F238E27FC236}">
                  <a16:creationId xmlns:a16="http://schemas.microsoft.com/office/drawing/2014/main" id="{F7071188-B708-4525-AEDD-11AF4738A28D}"/>
                </a:ext>
              </a:extLst>
            </xdr:cNvPr>
            <xdr:cNvSpPr txBox="1"/>
          </xdr:nvSpPr>
          <xdr:spPr>
            <a:xfrm>
              <a:off x="17625060" y="183988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solidFill>
                    <a:sysClr val="windowText" lastClr="000000"/>
                  </a:solidFill>
                  <a:latin typeface="Cambria Math" panose="02040503050406030204" pitchFamily="18" charset="0"/>
                </a:rPr>
                <a:t>𝑅𝑅𝑅𝑉=〖(𝑅𝑅𝑅𝑉〗_0+𝐾_(𝑅𝑅𝑅𝑉−𝑈)</a:t>
              </a:r>
              <a:r>
                <a:rPr lang="en-US" sz="2000" b="0" i="0">
                  <a:solidFill>
                    <a:sysClr val="windowText" lastClr="000000"/>
                  </a:solidFill>
                  <a:latin typeface="Cambria Math" panose="02040503050406030204" pitchFamily="18" charset="0"/>
                  <a:ea typeface="Cambria Math" panose="02040503050406030204" pitchFamily="18" charset="0"/>
                </a:rPr>
                <a:t>∙</a:t>
              </a:r>
              <a:r>
                <a:rPr lang="de-CH" sz="2000" b="0" i="0">
                  <a:solidFill>
                    <a:sysClr val="windowText" lastClr="000000"/>
                  </a:solidFill>
                  <a:latin typeface="Cambria Math" panose="02040503050406030204" pitchFamily="18" charset="0"/>
                  <a:ea typeface="Cambria Math" panose="02040503050406030204" pitchFamily="18" charset="0"/>
                </a:rPr>
                <a:t>(𝑈</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18.05</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 + </a:t>
              </a:r>
              <a:r>
                <a:rPr lang="de-CH" sz="2000" b="0" i="0">
                  <a:solidFill>
                    <a:srgbClr val="FF0000"/>
                  </a:solidFill>
                  <a:effectLst/>
                  <a:latin typeface="Cambria Math" panose="02040503050406030204" pitchFamily="18" charset="0"/>
                  <a:ea typeface="+mn-ea"/>
                  <a:cs typeface="+mn-cs"/>
                </a:rPr>
                <a:t>𝐾_(𝑅𝑅𝑅𝑉−𝐼)</a:t>
              </a:r>
              <a:r>
                <a:rPr lang="en-US" sz="2000" b="0" i="0">
                  <a:solidFill>
                    <a:sysClr val="windowText" lastClr="000000"/>
                  </a:solidFill>
                  <a:effectLst/>
                  <a:latin typeface="Cambria Math" panose="02040503050406030204" pitchFamily="18" charset="0"/>
                  <a:ea typeface="+mn-ea"/>
                  <a:cs typeface="+mn-cs"/>
                </a:rPr>
                <a:t>∙</a:t>
              </a:r>
              <a:r>
                <a:rPr lang="de-CH" sz="2000" b="0" i="0">
                  <a:solidFill>
                    <a:sysClr val="windowText" lastClr="000000"/>
                  </a:solidFill>
                  <a:effectLst/>
                  <a:latin typeface="Cambria Math" panose="02040503050406030204" pitchFamily="18" charset="0"/>
                  <a:ea typeface="+mn-ea"/>
                  <a:cs typeface="+mn-cs"/>
                </a:rPr>
                <a:t>(𝐼_𝑠𝑐</a:t>
              </a:r>
              <a:r>
                <a:rPr lang="en-US" sz="2000">
                  <a:solidFill>
                    <a:sysClr val="windowText" lastClr="000000"/>
                  </a:solidFill>
                  <a:effectLst/>
                  <a:latin typeface="+mn-lt"/>
                  <a:ea typeface="+mn-ea"/>
                  <a:cs typeface="+mn-cs"/>
                </a:rPr>
                <a:t>-</a:t>
              </a:r>
              <a:r>
                <a:rPr lang="de-CH" sz="2000" b="0" i="0">
                  <a:solidFill>
                    <a:sysClr val="windowText" lastClr="000000"/>
                  </a:solidFill>
                  <a:effectLst/>
                  <a:latin typeface="Cambria Math" panose="02040503050406030204" pitchFamily="18" charset="0"/>
                  <a:ea typeface="+mn-ea"/>
                  <a:cs typeface="+mn-cs"/>
                </a:rPr>
                <a:t>65.87))</a:t>
              </a:r>
              <a:r>
                <a:rPr lang="en-US" sz="1100" b="0" i="0">
                  <a:solidFill>
                    <a:sysClr val="windowText" lastClr="000000"/>
                  </a:solidFill>
                  <a:effectLst/>
                  <a:latin typeface="+mn-lt"/>
                  <a:ea typeface="+mn-ea"/>
                  <a:cs typeface="+mn-cs"/>
                </a:rPr>
                <a:t>∙</a:t>
              </a:r>
              <a:endParaRPr lang="en-US" sz="2000">
                <a:solidFill>
                  <a:sysClr val="windowText" lastClr="000000"/>
                </a:solidFill>
              </a:endParaRPr>
            </a:p>
          </xdr:txBody>
        </xdr:sp>
      </mc:Fallback>
    </mc:AlternateContent>
    <xdr:clientData/>
  </xdr:oneCellAnchor>
  <xdr:oneCellAnchor>
    <xdr:from>
      <xdr:col>14</xdr:col>
      <xdr:colOff>0</xdr:colOff>
      <xdr:row>133</xdr:row>
      <xdr:rowOff>138546</xdr:rowOff>
    </xdr:from>
    <xdr:ext cx="7994073" cy="250453"/>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61AFC10D-CA08-411B-AEB4-681A84E9F6DE}"/>
                </a:ext>
              </a:extLst>
            </xdr:cNvPr>
            <xdr:cNvSpPr txBox="1"/>
          </xdr:nvSpPr>
          <xdr:spPr>
            <a:xfrm>
              <a:off x="17625060" y="2446158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𝑡𝑑</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rgbClr val="FF0000"/>
                          </a:solidFill>
                          <a:latin typeface="Cambria Math" panose="02040503050406030204" pitchFamily="18" charset="0"/>
                        </a:rPr>
                        <m:t>𝑡𝑑</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𝑡𝑑</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latin typeface="Cambria Math" panose="02040503050406030204" pitchFamily="18" charset="0"/>
                    </a:rPr>
                    <m:t>18.05</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65.87)</m:t>
                  </m:r>
                  <m:r>
                    <a:rPr lang="de-CH" sz="1600" b="0" i="0">
                      <a:solidFill>
                        <a:schemeClr val="tx1"/>
                      </a:solidFill>
                      <a:effectLst/>
                      <a:latin typeface="Cambria Math" panose="02040503050406030204" pitchFamily="18" charset="0"/>
                      <a:ea typeface="+mn-ea"/>
                      <a:cs typeface="+mn-cs"/>
                    </a:rPr>
                    <m:t>)</m:t>
                  </m:r>
                </m:oMath>
              </a14:m>
              <a:endParaRPr lang="en-US" sz="1600"/>
            </a:p>
          </xdr:txBody>
        </xdr:sp>
      </mc:Choice>
      <mc:Fallback xmlns="">
        <xdr:sp macro="" textlink="">
          <xdr:nvSpPr>
            <xdr:cNvPr id="14" name="TextBox 13">
              <a:extLst>
                <a:ext uri="{FF2B5EF4-FFF2-40B4-BE49-F238E27FC236}">
                  <a16:creationId xmlns:a16="http://schemas.microsoft.com/office/drawing/2014/main" id="{61AFC10D-CA08-411B-AEB4-681A84E9F6DE}"/>
                </a:ext>
              </a:extLst>
            </xdr:cNvPr>
            <xdr:cNvSpPr txBox="1"/>
          </xdr:nvSpPr>
          <xdr:spPr>
            <a:xfrm>
              <a:off x="17625060" y="2446158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𝑡𝑑=</a:t>
              </a:r>
              <a:r>
                <a:rPr lang="de-CH" sz="1600" b="0" i="0">
                  <a:solidFill>
                    <a:srgbClr val="FF0000"/>
                  </a:solidFill>
                  <a:latin typeface="Cambria Math" panose="02040503050406030204" pitchFamily="18" charset="0"/>
                </a:rPr>
                <a:t>〖</a:t>
              </a:r>
              <a:r>
                <a:rPr lang="de-CH" sz="1600" b="0" i="0">
                  <a:solidFill>
                    <a:sysClr val="windowText" lastClr="000000"/>
                  </a:solidFill>
                  <a:latin typeface="Cambria Math" panose="02040503050406030204" pitchFamily="18" charset="0"/>
                </a:rPr>
                <a:t>(</a:t>
              </a:r>
              <a:r>
                <a:rPr lang="de-CH" sz="1600" b="0" i="0">
                  <a:solidFill>
                    <a:srgbClr val="FF0000"/>
                  </a:solidFill>
                  <a:latin typeface="Cambria Math" panose="02040503050406030204" pitchFamily="18" charset="0"/>
                </a:rPr>
                <a:t>𝑡𝑑〗_0</a:t>
              </a:r>
              <a:r>
                <a:rPr lang="de-CH" sz="1600" b="0" i="0">
                  <a:latin typeface="Cambria Math" panose="02040503050406030204" pitchFamily="18" charset="0"/>
                </a:rPr>
                <a:t>+𝐾_(𝑡𝑑−𝑈)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latin typeface="Cambria Math" panose="02040503050406030204" pitchFamily="18" charset="0"/>
                </a:rPr>
                <a:t>18.05</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𝐾_(𝑡𝑑−𝐼)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65.87))</a:t>
              </a:r>
              <a:endParaRPr lang="en-US" sz="1600"/>
            </a:p>
          </xdr:txBody>
        </xdr:sp>
      </mc:Fallback>
    </mc:AlternateContent>
    <xdr:clientData/>
  </xdr:oneCellAnchor>
  <xdr:oneCellAnchor>
    <xdr:from>
      <xdr:col>14</xdr:col>
      <xdr:colOff>0</xdr:colOff>
      <xdr:row>166</xdr:row>
      <xdr:rowOff>138546</xdr:rowOff>
    </xdr:from>
    <xdr:ext cx="7994073" cy="250453"/>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EEE2FD6F-413E-4439-8658-A415A54C8330}"/>
                </a:ext>
              </a:extLst>
            </xdr:cNvPr>
            <xdr:cNvSpPr txBox="1"/>
          </xdr:nvSpPr>
          <xdr:spPr>
            <a:xfrm>
              <a:off x="17625060" y="3049662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𝑡𝑑</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18.05</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65.87)</m:t>
                  </m:r>
                  <m:r>
                    <a:rPr lang="de-CH" sz="1600" b="0" i="0">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5" name="TextBox 14">
              <a:extLst>
                <a:ext uri="{FF2B5EF4-FFF2-40B4-BE49-F238E27FC236}">
                  <a16:creationId xmlns:a16="http://schemas.microsoft.com/office/drawing/2014/main" id="{EEE2FD6F-413E-4439-8658-A415A54C8330}"/>
                </a:ext>
              </a:extLst>
            </xdr:cNvPr>
            <xdr:cNvSpPr txBox="1"/>
          </xdr:nvSpPr>
          <xdr:spPr>
            <a:xfrm>
              <a:off x="17625060" y="3049662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a:t>
              </a:r>
              <a:r>
                <a:rPr lang="de-CH" sz="1600" b="0" i="0">
                  <a:solidFill>
                    <a:srgbClr val="FF0000"/>
                  </a:solidFill>
                  <a:latin typeface="Cambria Math" panose="02040503050406030204" pitchFamily="18" charset="0"/>
                </a:rPr>
                <a:t>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18.05</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65.87))</a:t>
              </a:r>
              <a:endParaRPr lang="en-US" sz="1600">
                <a:solidFill>
                  <a:sysClr val="windowText" lastClr="000000"/>
                </a:solidFill>
              </a:endParaRPr>
            </a:p>
          </xdr:txBody>
        </xdr:sp>
      </mc:Fallback>
    </mc:AlternateContent>
    <xdr:clientData/>
  </xdr:oneCellAnchor>
  <xdr:oneCellAnchor>
    <xdr:from>
      <xdr:col>14</xdr:col>
      <xdr:colOff>0</xdr:colOff>
      <xdr:row>199</xdr:row>
      <xdr:rowOff>138546</xdr:rowOff>
    </xdr:from>
    <xdr:ext cx="7994073" cy="250453"/>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8F3546DC-EDB7-4992-854E-0C13F7FFDB32}"/>
                </a:ext>
              </a:extLst>
            </xdr:cNvPr>
            <xdr:cNvSpPr txBox="1"/>
          </xdr:nvSpPr>
          <xdr:spPr>
            <a:xfrm>
              <a:off x="17625060" y="3653166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18.05</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𝑡𝑑</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65.87)</m:t>
                  </m:r>
                  <m:r>
                    <a:rPr lang="de-CH" sz="1600" b="0" i="0">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6" name="TextBox 15">
              <a:extLst>
                <a:ext uri="{FF2B5EF4-FFF2-40B4-BE49-F238E27FC236}">
                  <a16:creationId xmlns:a16="http://schemas.microsoft.com/office/drawing/2014/main" id="{8F3546DC-EDB7-4992-854E-0C13F7FFDB32}"/>
                </a:ext>
              </a:extLst>
            </xdr:cNvPr>
            <xdr:cNvSpPr txBox="1"/>
          </xdr:nvSpPr>
          <xdr:spPr>
            <a:xfrm>
              <a:off x="17625060" y="3653166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18.05</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65.87))</a:t>
              </a:r>
              <a:endParaRPr lang="en-US" sz="1600">
                <a:solidFill>
                  <a:sysClr val="windowText" lastClr="000000"/>
                </a:solidFill>
              </a:endParaRPr>
            </a:p>
          </xdr:txBody>
        </xdr:sp>
      </mc:Fallback>
    </mc:AlternateContent>
    <xdr:clientData/>
  </xdr:oneCellAnchor>
  <xdr:oneCellAnchor>
    <xdr:from>
      <xdr:col>0</xdr:col>
      <xdr:colOff>0</xdr:colOff>
      <xdr:row>34</xdr:row>
      <xdr:rowOff>110836</xdr:rowOff>
    </xdr:from>
    <xdr:ext cx="7994073" cy="463781"/>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B5078381-AE5B-4B69-B1C3-8AD6AAC2A53F}"/>
                </a:ext>
              </a:extLst>
            </xdr:cNvPr>
            <xdr:cNvSpPr txBox="1"/>
          </xdr:nvSpPr>
          <xdr:spPr>
            <a:xfrm>
              <a:off x="0" y="6443903"/>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𝑅𝑅𝑅𝑉</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𝑅𝑅𝑅𝑉</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𝑅𝑅𝑅𝑉</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solidFill>
                        <a:schemeClr val="tx1"/>
                      </a:solidFill>
                      <a:effectLst/>
                      <a:latin typeface="Cambria Math" panose="02040503050406030204" pitchFamily="18" charset="0"/>
                      <a:ea typeface="+mn-ea"/>
                      <a:cs typeface="+mn-cs"/>
                    </a:rPr>
                    <m:t>18.05</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𝑅𝑅𝑅𝑉</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65.87)</m:t>
                  </m:r>
                  <m:r>
                    <a:rPr lang="de-CH" sz="1600" b="0" i="0">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/(1−</m:t>
                  </m:r>
                  <m:f>
                    <m:fPr>
                      <m:ctrlPr>
                        <a:rPr lang="de-CH" sz="1600" b="0" i="1">
                          <a:solidFill>
                            <a:schemeClr val="tx1"/>
                          </a:solidFill>
                          <a:effectLst/>
                          <a:latin typeface="Cambria Math" panose="02040503050406030204" pitchFamily="18" charset="0"/>
                          <a:ea typeface="+mn-ea"/>
                          <a:cs typeface="+mn-cs"/>
                        </a:rPr>
                      </m:ctrlPr>
                    </m:fPr>
                    <m:num>
                      <m:f>
                        <m:fPr>
                          <m:ctrlPr>
                            <a:rPr lang="de-CH" sz="1600" b="0" i="1">
                              <a:solidFill>
                                <a:schemeClr val="tx1"/>
                              </a:solidFill>
                              <a:effectLst/>
                              <a:latin typeface="Cambria Math" panose="02040503050406030204" pitchFamily="18" charset="0"/>
                              <a:ea typeface="+mn-ea"/>
                              <a:cs typeface="+mn-cs"/>
                            </a:rPr>
                          </m:ctrlPr>
                        </m:fPr>
                        <m:num>
                          <m:r>
                            <a:rPr lang="de-CH" sz="1600" b="0" i="1">
                              <a:solidFill>
                                <a:schemeClr val="tx1"/>
                              </a:solidFill>
                              <a:effectLst/>
                              <a:latin typeface="Cambria Math" panose="02040503050406030204" pitchFamily="18" charset="0"/>
                              <a:ea typeface="+mn-ea"/>
                              <a:cs typeface="+mn-cs"/>
                            </a:rPr>
                            <m:t>𝐼𝑙𝑜𝑎𝑑</m:t>
                          </m:r>
                        </m:num>
                        <m:den>
                          <m:r>
                            <a:rPr lang="de-CH" sz="1600" b="0" i="1">
                              <a:solidFill>
                                <a:schemeClr val="tx1"/>
                              </a:solidFill>
                              <a:effectLst/>
                              <a:latin typeface="Cambria Math" panose="02040503050406030204" pitchFamily="18" charset="0"/>
                              <a:ea typeface="+mn-ea"/>
                              <a:cs typeface="+mn-cs"/>
                            </a:rPr>
                            <m:t>𝐼𝑠𝑐</m:t>
                          </m:r>
                        </m:den>
                      </m:f>
                      <m:r>
                        <a:rPr lang="de-CH" sz="16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chemeClr val="tx1"/>
                          </a:solidFill>
                          <a:effectLst/>
                          <a:latin typeface="Cambria Math" panose="02040503050406030204" pitchFamily="18" charset="0"/>
                          <a:ea typeface="+mn-ea"/>
                          <a:cs typeface="+mn-cs"/>
                        </a:rPr>
                        <m:t>−1</m:t>
                      </m:r>
                    </m:num>
                    <m:den>
                      <m:r>
                        <a:rPr lang="de-CH" sz="1600" b="0" i="1">
                          <a:solidFill>
                            <a:schemeClr val="tx1"/>
                          </a:solidFill>
                          <a:effectLst/>
                          <a:latin typeface="Cambria Math" panose="02040503050406030204" pitchFamily="18" charset="0"/>
                          <a:ea typeface="+mn-ea"/>
                          <a:cs typeface="+mn-cs"/>
                        </a:rPr>
                        <m:t>3</m:t>
                      </m:r>
                    </m:den>
                  </m:f>
                  <m:r>
                    <a:rPr lang="de-CH" sz="1600" b="0" i="1">
                      <a:solidFill>
                        <a:schemeClr val="tx1"/>
                      </a:solidFill>
                      <a:effectLst/>
                      <a:latin typeface="Cambria Math" panose="02040503050406030204" pitchFamily="18" charset="0"/>
                      <a:ea typeface="+mn-ea"/>
                      <a:cs typeface="+mn-cs"/>
                    </a:rPr>
                    <m:t>)</m:t>
                  </m:r>
                </m:oMath>
              </a14:m>
              <a:endParaRPr lang="en-US" sz="1600"/>
            </a:p>
          </xdr:txBody>
        </xdr:sp>
      </mc:Choice>
      <mc:Fallback xmlns="">
        <xdr:sp macro="" textlink="">
          <xdr:nvSpPr>
            <xdr:cNvPr id="23" name="TextBox 22">
              <a:extLst>
                <a:ext uri="{FF2B5EF4-FFF2-40B4-BE49-F238E27FC236}">
                  <a16:creationId xmlns:a16="http://schemas.microsoft.com/office/drawing/2014/main" id="{B5078381-AE5B-4B69-B1C3-8AD6AAC2A53F}"/>
                </a:ext>
              </a:extLst>
            </xdr:cNvPr>
            <xdr:cNvSpPr txBox="1"/>
          </xdr:nvSpPr>
          <xdr:spPr>
            <a:xfrm>
              <a:off x="0" y="6443903"/>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𝑅𝑅𝑅𝑉=</a:t>
              </a:r>
              <a:r>
                <a:rPr lang="de-CH" sz="1600" b="0" i="0">
                  <a:solidFill>
                    <a:srgbClr val="FF0000"/>
                  </a:solidFill>
                  <a:latin typeface="Cambria Math" panose="02040503050406030204" pitchFamily="18" charset="0"/>
                </a:rPr>
                <a:t>〖(𝑅𝑅𝑅𝑉〗_0</a:t>
              </a:r>
              <a:r>
                <a:rPr lang="de-CH" sz="1600" b="0" i="0">
                  <a:latin typeface="Cambria Math" panose="02040503050406030204" pitchFamily="18" charset="0"/>
                </a:rPr>
                <a:t>+𝐾_(𝑅𝑅𝑅𝑉−𝑈)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solidFill>
                    <a:schemeClr val="tx1"/>
                  </a:solidFill>
                  <a:effectLst/>
                  <a:latin typeface="Cambria Math" panose="02040503050406030204" pitchFamily="18" charset="0"/>
                  <a:ea typeface="+mn-ea"/>
                  <a:cs typeface="+mn-cs"/>
                </a:rPr>
                <a:t>18.05</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𝐾_(𝑅𝑅𝑅𝑉−𝐼)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65.87))/(1−(𝐼𝑙𝑜𝑎𝑑/𝐼𝑠𝑐∗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chemeClr val="tx1"/>
                  </a:solidFill>
                  <a:effectLst/>
                  <a:latin typeface="Cambria Math" panose="02040503050406030204" pitchFamily="18" charset="0"/>
                  <a:ea typeface="+mn-ea"/>
                  <a:cs typeface="+mn-cs"/>
                </a:rPr>
                <a:t>−1)/3)</a:t>
              </a:r>
              <a:endParaRPr lang="en-US" sz="1600"/>
            </a:p>
          </xdr:txBody>
        </xdr:sp>
      </mc:Fallback>
    </mc:AlternateContent>
    <xdr:clientData/>
  </xdr:oneCellAnchor>
  <xdr:oneCellAnchor>
    <xdr:from>
      <xdr:col>0</xdr:col>
      <xdr:colOff>0</xdr:colOff>
      <xdr:row>133</xdr:row>
      <xdr:rowOff>138546</xdr:rowOff>
    </xdr:from>
    <xdr:ext cx="7994073" cy="354584"/>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A62B3D5F-E10C-4ED4-8402-991273515867}"/>
                </a:ext>
              </a:extLst>
            </xdr:cNvPr>
            <xdr:cNvSpPr txBox="1"/>
          </xdr:nvSpPr>
          <xdr:spPr>
            <a:xfrm>
              <a:off x="0" y="24912013"/>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𝑡𝑑</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rgbClr val="FF0000"/>
                          </a:solidFill>
                          <a:latin typeface="Cambria Math" panose="02040503050406030204" pitchFamily="18" charset="0"/>
                        </a:rPr>
                        <m:t>𝑡𝑑</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𝑡𝑑</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latin typeface="Cambria Math" panose="02040503050406030204" pitchFamily="18" charset="0"/>
                    </a:rPr>
                    <m:t>18.05</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65.87)</m:t>
                  </m:r>
                  <m:r>
                    <a:rPr lang="de-CH" sz="1600" b="0" i="0">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(1−(</m:t>
                  </m:r>
                  <m:f>
                    <m:fPr>
                      <m:ctrlPr>
                        <a:rPr lang="de-CH" sz="1600" b="0" i="1">
                          <a:solidFill>
                            <a:schemeClr val="tx1"/>
                          </a:solidFill>
                          <a:effectLst/>
                          <a:latin typeface="Cambria Math" panose="02040503050406030204" pitchFamily="18" charset="0"/>
                          <a:ea typeface="+mn-ea"/>
                          <a:cs typeface="+mn-cs"/>
                        </a:rPr>
                      </m:ctrlPr>
                    </m:fPr>
                    <m:num>
                      <m:r>
                        <a:rPr lang="de-CH" sz="1600" b="0" i="1">
                          <a:solidFill>
                            <a:schemeClr val="tx1"/>
                          </a:solidFill>
                          <a:effectLst/>
                          <a:latin typeface="Cambria Math" panose="02040503050406030204" pitchFamily="18" charset="0"/>
                          <a:ea typeface="+mn-ea"/>
                          <a:cs typeface="+mn-cs"/>
                        </a:rPr>
                        <m:t>𝐼𝑙𝑜𝑎𝑑</m:t>
                      </m:r>
                    </m:num>
                    <m:den>
                      <m:r>
                        <a:rPr lang="de-CH" sz="1600" b="0" i="1">
                          <a:solidFill>
                            <a:schemeClr val="tx1"/>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chemeClr val="tx1"/>
                      </a:solidFill>
                      <a:effectLst/>
                      <a:latin typeface="Cambria Math" panose="02040503050406030204" pitchFamily="18" charset="0"/>
                      <a:ea typeface="+mn-ea"/>
                      <a:cs typeface="+mn-cs"/>
                    </a:rPr>
                    <m:t>−1)</m:t>
                  </m:r>
                </m:oMath>
              </a14:m>
              <a:r>
                <a:rPr lang="en-US" sz="1600"/>
                <a:t>*0.383)</a:t>
              </a:r>
            </a:p>
          </xdr:txBody>
        </xdr:sp>
      </mc:Choice>
      <mc:Fallback xmlns="">
        <xdr:sp macro="" textlink="">
          <xdr:nvSpPr>
            <xdr:cNvPr id="24" name="TextBox 23">
              <a:extLst>
                <a:ext uri="{FF2B5EF4-FFF2-40B4-BE49-F238E27FC236}">
                  <a16:creationId xmlns:a16="http://schemas.microsoft.com/office/drawing/2014/main" id="{A62B3D5F-E10C-4ED4-8402-991273515867}"/>
                </a:ext>
              </a:extLst>
            </xdr:cNvPr>
            <xdr:cNvSpPr txBox="1"/>
          </xdr:nvSpPr>
          <xdr:spPr>
            <a:xfrm>
              <a:off x="0" y="24912013"/>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𝑡𝑑=</a:t>
              </a:r>
              <a:r>
                <a:rPr lang="de-CH" sz="1600" b="0" i="0">
                  <a:solidFill>
                    <a:srgbClr val="FF0000"/>
                  </a:solidFill>
                  <a:latin typeface="Cambria Math" panose="02040503050406030204" pitchFamily="18" charset="0"/>
                </a:rPr>
                <a:t>〖</a:t>
              </a:r>
              <a:r>
                <a:rPr lang="de-CH" sz="1600" b="0" i="0">
                  <a:solidFill>
                    <a:sysClr val="windowText" lastClr="000000"/>
                  </a:solidFill>
                  <a:latin typeface="Cambria Math" panose="02040503050406030204" pitchFamily="18" charset="0"/>
                </a:rPr>
                <a:t>(</a:t>
              </a:r>
              <a:r>
                <a:rPr lang="de-CH" sz="1600" b="0" i="0">
                  <a:solidFill>
                    <a:srgbClr val="FF0000"/>
                  </a:solidFill>
                  <a:latin typeface="Cambria Math" panose="02040503050406030204" pitchFamily="18" charset="0"/>
                </a:rPr>
                <a:t>𝑡𝑑〗_0</a:t>
              </a:r>
              <a:r>
                <a:rPr lang="de-CH" sz="1600" b="0" i="0">
                  <a:latin typeface="Cambria Math" panose="02040503050406030204" pitchFamily="18" charset="0"/>
                </a:rPr>
                <a:t>+𝐾_(𝑡𝑑−𝑈)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latin typeface="Cambria Math" panose="02040503050406030204" pitchFamily="18" charset="0"/>
                </a:rPr>
                <a:t>18.05</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𝐾_(𝑡𝑑−𝐼)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65.87))∗(1−(𝐼𝑙𝑜𝑎𝑑/𝐼𝑠𝑐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chemeClr val="tx1"/>
                  </a:solidFill>
                  <a:effectLst/>
                  <a:latin typeface="Cambria Math" panose="02040503050406030204" pitchFamily="18" charset="0"/>
                  <a:ea typeface="+mn-ea"/>
                  <a:cs typeface="+mn-cs"/>
                </a:rPr>
                <a:t>−1)</a:t>
              </a:r>
              <a:r>
                <a:rPr lang="en-US" sz="1600"/>
                <a:t>*0.383)</a:t>
              </a:r>
            </a:p>
          </xdr:txBody>
        </xdr:sp>
      </mc:Fallback>
    </mc:AlternateContent>
    <xdr:clientData/>
  </xdr:oneCellAnchor>
  <xdr:oneCellAnchor>
    <xdr:from>
      <xdr:col>0</xdr:col>
      <xdr:colOff>0</xdr:colOff>
      <xdr:row>66</xdr:row>
      <xdr:rowOff>110836</xdr:rowOff>
    </xdr:from>
    <xdr:ext cx="7994073" cy="463781"/>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546BEAA3-8765-4E58-BBC1-F096268D1DB0}"/>
                </a:ext>
              </a:extLst>
            </xdr:cNvPr>
            <xdr:cNvSpPr txBox="1"/>
          </xdr:nvSpPr>
          <xdr:spPr>
            <a:xfrm>
              <a:off x="0" y="124044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𝑅𝑅𝑅𝑉</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𝑅𝑅𝑅𝑉</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18.05</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𝑅𝑅𝑅𝑉</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65.87)</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num>
                    <m:den>
                      <m:r>
                        <a:rPr lang="de-CH" sz="1600" b="0" i="1">
                          <a:solidFill>
                            <a:sysClr val="windowText" lastClr="000000"/>
                          </a:solidFill>
                          <a:effectLst/>
                          <a:latin typeface="Cambria Math" panose="02040503050406030204" pitchFamily="18" charset="0"/>
                          <a:ea typeface="+mn-ea"/>
                          <a:cs typeface="+mn-cs"/>
                        </a:rPr>
                        <m:t>3</m:t>
                      </m:r>
                    </m:den>
                  </m:f>
                  <m:r>
                    <a:rPr lang="de-CH" sz="1600" b="0" i="1">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25" name="TextBox 24">
              <a:extLst>
                <a:ext uri="{FF2B5EF4-FFF2-40B4-BE49-F238E27FC236}">
                  <a16:creationId xmlns:a16="http://schemas.microsoft.com/office/drawing/2014/main" id="{546BEAA3-8765-4E58-BBC1-F096268D1DB0}"/>
                </a:ext>
              </a:extLst>
            </xdr:cNvPr>
            <xdr:cNvSpPr txBox="1"/>
          </xdr:nvSpPr>
          <xdr:spPr>
            <a:xfrm>
              <a:off x="0" y="124044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𝑅𝑅𝑅𝑉=〖(𝑅𝑅𝑅𝑉〗_0+</a:t>
              </a:r>
              <a:r>
                <a:rPr lang="de-CH" sz="1600" b="0" i="0">
                  <a:solidFill>
                    <a:srgbClr val="FF0000"/>
                  </a:solidFill>
                  <a:latin typeface="Cambria Math" panose="02040503050406030204" pitchFamily="18" charset="0"/>
                </a:rPr>
                <a:t>𝐾_(𝑅𝑅𝑅𝑉−𝑈)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18.05</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𝐾_(𝑅𝑅𝑅𝑉−𝐼)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65.87))/(1−(𝐼𝑙𝑜𝑎𝑑/𝐼𝑠𝑐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ysClr val="windowText" lastClr="000000"/>
                  </a:solidFill>
                  <a:effectLst/>
                  <a:latin typeface="Cambria Math" panose="02040503050406030204" pitchFamily="18" charset="0"/>
                  <a:ea typeface="+mn-ea"/>
                  <a:cs typeface="+mn-cs"/>
                </a:rPr>
                <a:t>−1)/3)</a:t>
              </a:r>
              <a:endParaRPr lang="en-US" sz="1600">
                <a:solidFill>
                  <a:sysClr val="windowText" lastClr="000000"/>
                </a:solidFill>
              </a:endParaRPr>
            </a:p>
          </xdr:txBody>
        </xdr:sp>
      </mc:Fallback>
    </mc:AlternateContent>
    <xdr:clientData/>
  </xdr:oneCellAnchor>
  <xdr:oneCellAnchor>
    <xdr:from>
      <xdr:col>0</xdr:col>
      <xdr:colOff>0</xdr:colOff>
      <xdr:row>100</xdr:row>
      <xdr:rowOff>110836</xdr:rowOff>
    </xdr:from>
    <xdr:ext cx="7994073" cy="463781"/>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B81817A7-9870-47E7-8D27-737969A1E25D}"/>
                </a:ext>
              </a:extLst>
            </xdr:cNvPr>
            <xdr:cNvSpPr txBox="1"/>
          </xdr:nvSpPr>
          <xdr:spPr>
            <a:xfrm>
              <a:off x="0" y="18737503"/>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𝑅𝑅𝑅𝑉</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18.05</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𝑅𝑅𝑅𝑉</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65.87)</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num>
                    <m:den>
                      <m:r>
                        <a:rPr lang="de-CH" sz="1600" b="0" i="1">
                          <a:solidFill>
                            <a:sysClr val="windowText" lastClr="000000"/>
                          </a:solidFill>
                          <a:effectLst/>
                          <a:latin typeface="Cambria Math" panose="02040503050406030204" pitchFamily="18" charset="0"/>
                          <a:ea typeface="+mn-ea"/>
                          <a:cs typeface="+mn-cs"/>
                        </a:rPr>
                        <m:t>3</m:t>
                      </m:r>
                    </m:den>
                  </m:f>
                  <m:r>
                    <a:rPr lang="de-CH" sz="1600" b="0" i="1">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26" name="TextBox 25">
              <a:extLst>
                <a:ext uri="{FF2B5EF4-FFF2-40B4-BE49-F238E27FC236}">
                  <a16:creationId xmlns:a16="http://schemas.microsoft.com/office/drawing/2014/main" id="{B81817A7-9870-47E7-8D27-737969A1E25D}"/>
                </a:ext>
              </a:extLst>
            </xdr:cNvPr>
            <xdr:cNvSpPr txBox="1"/>
          </xdr:nvSpPr>
          <xdr:spPr>
            <a:xfrm>
              <a:off x="0" y="18737503"/>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𝑅𝑅𝑅𝑉=〖(𝑅𝑅𝑅𝑉〗_0+𝐾_(𝑅𝑅𝑅𝑉−𝑈)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18.05</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𝐾_(𝑅𝑅𝑅𝑉−𝐼)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65.87))/(1−(𝐼𝑙𝑜𝑎𝑑/𝐼𝑠𝑐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ysClr val="windowText" lastClr="000000"/>
                  </a:solidFill>
                  <a:effectLst/>
                  <a:latin typeface="Cambria Math" panose="02040503050406030204" pitchFamily="18" charset="0"/>
                  <a:ea typeface="+mn-ea"/>
                  <a:cs typeface="+mn-cs"/>
                </a:rPr>
                <a:t>−1)/3)</a:t>
              </a:r>
              <a:endParaRPr lang="en-US" sz="1600">
                <a:solidFill>
                  <a:sysClr val="windowText" lastClr="000000"/>
                </a:solidFill>
              </a:endParaRPr>
            </a:p>
          </xdr:txBody>
        </xdr:sp>
      </mc:Fallback>
    </mc:AlternateContent>
    <xdr:clientData/>
  </xdr:oneCellAnchor>
  <xdr:oneCellAnchor>
    <xdr:from>
      <xdr:col>0</xdr:col>
      <xdr:colOff>0</xdr:colOff>
      <xdr:row>166</xdr:row>
      <xdr:rowOff>138546</xdr:rowOff>
    </xdr:from>
    <xdr:ext cx="7994073" cy="354584"/>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3CCE42C2-C0A5-4169-B195-806AFB11A1B0}"/>
                </a:ext>
              </a:extLst>
            </xdr:cNvPr>
            <xdr:cNvSpPr txBox="1"/>
          </xdr:nvSpPr>
          <xdr:spPr>
            <a:xfrm>
              <a:off x="0" y="31058813"/>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𝑡𝑑</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18.05</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65.87)</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oMath>
              </a14:m>
              <a:r>
                <a:rPr lang="en-US" sz="1600">
                  <a:solidFill>
                    <a:sysClr val="windowText" lastClr="000000"/>
                  </a:solidFill>
                </a:rPr>
                <a:t>*0.383)</a:t>
              </a:r>
            </a:p>
          </xdr:txBody>
        </xdr:sp>
      </mc:Choice>
      <mc:Fallback xmlns="">
        <xdr:sp macro="" textlink="">
          <xdr:nvSpPr>
            <xdr:cNvPr id="27" name="TextBox 26">
              <a:extLst>
                <a:ext uri="{FF2B5EF4-FFF2-40B4-BE49-F238E27FC236}">
                  <a16:creationId xmlns:a16="http://schemas.microsoft.com/office/drawing/2014/main" id="{3CCE42C2-C0A5-4169-B195-806AFB11A1B0}"/>
                </a:ext>
              </a:extLst>
            </xdr:cNvPr>
            <xdr:cNvSpPr txBox="1"/>
          </xdr:nvSpPr>
          <xdr:spPr>
            <a:xfrm>
              <a:off x="0" y="31058813"/>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a:t>
              </a:r>
              <a:r>
                <a:rPr lang="de-CH" sz="1600" b="0" i="0">
                  <a:solidFill>
                    <a:srgbClr val="FF0000"/>
                  </a:solidFill>
                  <a:latin typeface="Cambria Math" panose="02040503050406030204" pitchFamily="18" charset="0"/>
                </a:rPr>
                <a:t>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18.05</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65.87))∗(1−(𝐼𝑙𝑜𝑎𝑑/𝐼𝑠𝑐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ysClr val="windowText" lastClr="000000"/>
                  </a:solidFill>
                  <a:effectLst/>
                  <a:latin typeface="Cambria Math" panose="02040503050406030204" pitchFamily="18" charset="0"/>
                  <a:ea typeface="+mn-ea"/>
                  <a:cs typeface="+mn-cs"/>
                </a:rPr>
                <a:t>−1)</a:t>
              </a:r>
              <a:r>
                <a:rPr lang="en-US" sz="1600">
                  <a:solidFill>
                    <a:sysClr val="windowText" lastClr="000000"/>
                  </a:solidFill>
                </a:rPr>
                <a:t>*0.383)</a:t>
              </a:r>
            </a:p>
          </xdr:txBody>
        </xdr:sp>
      </mc:Fallback>
    </mc:AlternateContent>
    <xdr:clientData/>
  </xdr:oneCellAnchor>
  <xdr:oneCellAnchor>
    <xdr:from>
      <xdr:col>0</xdr:col>
      <xdr:colOff>0</xdr:colOff>
      <xdr:row>199</xdr:row>
      <xdr:rowOff>138546</xdr:rowOff>
    </xdr:from>
    <xdr:ext cx="7994073" cy="354584"/>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062375F3-08AA-4F3E-8447-BC11B15DFD9B}"/>
                </a:ext>
              </a:extLst>
            </xdr:cNvPr>
            <xdr:cNvSpPr txBox="1"/>
          </xdr:nvSpPr>
          <xdr:spPr>
            <a:xfrm>
              <a:off x="0" y="37205613"/>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18.05</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𝑡𝑑</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65.87)</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oMath>
              </a14:m>
              <a:r>
                <a:rPr lang="en-US" sz="1600">
                  <a:solidFill>
                    <a:sysClr val="windowText" lastClr="000000"/>
                  </a:solidFill>
                </a:rPr>
                <a:t>*0.383)</a:t>
              </a:r>
            </a:p>
          </xdr:txBody>
        </xdr:sp>
      </mc:Choice>
      <mc:Fallback xmlns="">
        <xdr:sp macro="" textlink="">
          <xdr:nvSpPr>
            <xdr:cNvPr id="28" name="TextBox 27">
              <a:extLst>
                <a:ext uri="{FF2B5EF4-FFF2-40B4-BE49-F238E27FC236}">
                  <a16:creationId xmlns:a16="http://schemas.microsoft.com/office/drawing/2014/main" id="{062375F3-08AA-4F3E-8447-BC11B15DFD9B}"/>
                </a:ext>
              </a:extLst>
            </xdr:cNvPr>
            <xdr:cNvSpPr txBox="1"/>
          </xdr:nvSpPr>
          <xdr:spPr>
            <a:xfrm>
              <a:off x="0" y="37205613"/>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18.05</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65.87))∗(1−(𝐼𝑙𝑜𝑎𝑑/𝐼𝑠𝑐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ysClr val="windowText" lastClr="000000"/>
                  </a:solidFill>
                  <a:effectLst/>
                  <a:latin typeface="Cambria Math" panose="02040503050406030204" pitchFamily="18" charset="0"/>
                  <a:ea typeface="+mn-ea"/>
                  <a:cs typeface="+mn-cs"/>
                </a:rPr>
                <a:t>−1)</a:t>
              </a:r>
              <a:r>
                <a:rPr lang="en-US" sz="1600">
                  <a:solidFill>
                    <a:sysClr val="windowText" lastClr="000000"/>
                  </a:solidFill>
                </a:rPr>
                <a:t>*0.383)</a:t>
              </a:r>
            </a:p>
          </xdr:txBody>
        </xdr:sp>
      </mc:Fallback>
    </mc:AlternateContent>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1</xdr:row>
      <xdr:rowOff>95250</xdr:rowOff>
    </xdr:from>
    <xdr:ext cx="7301346" cy="31309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D5F836FE-35D7-40A4-8F19-D0B7B5475877}"/>
                </a:ext>
              </a:extLst>
            </xdr:cNvPr>
            <xdr:cNvSpPr txBox="1"/>
          </xdr:nvSpPr>
          <xdr:spPr>
            <a:xfrm>
              <a:off x="781050" y="279400"/>
              <a:ext cx="7301346"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2" name="TextBox 1">
              <a:extLst>
                <a:ext uri="{FF2B5EF4-FFF2-40B4-BE49-F238E27FC236}">
                  <a16:creationId xmlns:a16="http://schemas.microsoft.com/office/drawing/2014/main" id="{D5F836FE-35D7-40A4-8F19-D0B7B5475877}"/>
                </a:ext>
              </a:extLst>
            </xdr:cNvPr>
            <xdr:cNvSpPr txBox="1"/>
          </xdr:nvSpPr>
          <xdr:spPr>
            <a:xfrm>
              <a:off x="781050" y="279400"/>
              <a:ext cx="7301346"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0</xdr:col>
      <xdr:colOff>0</xdr:colOff>
      <xdr:row>1</xdr:row>
      <xdr:rowOff>95250</xdr:rowOff>
    </xdr:from>
    <xdr:ext cx="7980218" cy="31309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81A49E49-D1E8-4DEB-BAC1-F5219D830919}"/>
                </a:ext>
              </a:extLst>
            </xdr:cNvPr>
            <xdr:cNvSpPr txBox="1"/>
          </xdr:nvSpPr>
          <xdr:spPr>
            <a:xfrm>
              <a:off x="8870950" y="279400"/>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3" name="TextBox 2">
              <a:extLst>
                <a:ext uri="{FF2B5EF4-FFF2-40B4-BE49-F238E27FC236}">
                  <a16:creationId xmlns:a16="http://schemas.microsoft.com/office/drawing/2014/main" id="{81A49E49-D1E8-4DEB-BAC1-F5219D830919}"/>
                </a:ext>
              </a:extLst>
            </xdr:cNvPr>
            <xdr:cNvSpPr txBox="1"/>
          </xdr:nvSpPr>
          <xdr:spPr>
            <a:xfrm>
              <a:off x="8870950" y="279400"/>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0</xdr:col>
      <xdr:colOff>0</xdr:colOff>
      <xdr:row>34</xdr:row>
      <xdr:rowOff>110836</xdr:rowOff>
    </xdr:from>
    <xdr:ext cx="7994073" cy="31309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4C1E4CC6-8B86-4564-BD83-5547C281A866}"/>
                </a:ext>
              </a:extLst>
            </xdr:cNvPr>
            <xdr:cNvSpPr txBox="1"/>
          </xdr:nvSpPr>
          <xdr:spPr>
            <a:xfrm>
              <a:off x="8870950" y="63719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𝑅𝑅𝑅𝑉</m:t>
                      </m:r>
                    </m:e>
                    <m:sub>
                      <m:r>
                        <a:rPr lang="de-CH" sz="2000" b="0" i="1">
                          <a:solidFill>
                            <a:srgbClr val="FF0000"/>
                          </a:solidFill>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𝑅𝑅𝑅𝑉</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solidFill>
                        <a:schemeClr val="tx1"/>
                      </a:solidFill>
                      <a:effectLst/>
                      <a:latin typeface="Cambria Math" panose="02040503050406030204" pitchFamily="18" charset="0"/>
                      <a:ea typeface="+mn-ea"/>
                      <a:cs typeface="+mn-cs"/>
                    </a:rPr>
                    <m:t>18.05</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65.87)</m:t>
                  </m:r>
                  <m:r>
                    <a:rPr lang="de-CH" sz="2000" b="0" i="0">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m:t>
                  </m:r>
                </m:oMath>
              </a14:m>
              <a:endParaRPr lang="en-US" sz="2000"/>
            </a:p>
          </xdr:txBody>
        </xdr:sp>
      </mc:Choice>
      <mc:Fallback xmlns="">
        <xdr:sp macro="" textlink="">
          <xdr:nvSpPr>
            <xdr:cNvPr id="4" name="TextBox 3">
              <a:extLst>
                <a:ext uri="{FF2B5EF4-FFF2-40B4-BE49-F238E27FC236}">
                  <a16:creationId xmlns:a16="http://schemas.microsoft.com/office/drawing/2014/main" id="{4C1E4CC6-8B86-4564-BD83-5547C281A866}"/>
                </a:ext>
              </a:extLst>
            </xdr:cNvPr>
            <xdr:cNvSpPr txBox="1"/>
          </xdr:nvSpPr>
          <xdr:spPr>
            <a:xfrm>
              <a:off x="8870950" y="63719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a:t>
              </a:r>
              <a:r>
                <a:rPr lang="de-CH" sz="2000" b="0" i="0">
                  <a:solidFill>
                    <a:srgbClr val="FF0000"/>
                  </a:solidFill>
                  <a:latin typeface="Cambria Math" panose="02040503050406030204" pitchFamily="18" charset="0"/>
                </a:rPr>
                <a:t>〖(𝑅𝑅𝑅𝑉〗_0</a:t>
              </a:r>
              <a:r>
                <a:rPr lang="de-CH" sz="2000" b="0" i="0">
                  <a:latin typeface="Cambria Math" panose="02040503050406030204" pitchFamily="18" charset="0"/>
                </a:rPr>
                <a:t>+𝐾_(𝑅𝑅𝑅𝑉−𝑈)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solidFill>
                    <a:schemeClr val="tx1"/>
                  </a:solidFill>
                  <a:effectLst/>
                  <a:latin typeface="Cambria Math" panose="02040503050406030204" pitchFamily="18" charset="0"/>
                  <a:ea typeface="+mn-ea"/>
                  <a:cs typeface="+mn-cs"/>
                </a:rPr>
                <a:t>18.05</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65.87))</a:t>
              </a:r>
              <a:r>
                <a:rPr lang="en-US" sz="1100" b="0" i="0">
                  <a:solidFill>
                    <a:schemeClr val="tx1"/>
                  </a:solidFill>
                  <a:effectLst/>
                  <a:latin typeface="Cambria Math" panose="02040503050406030204" pitchFamily="18" charset="0"/>
                  <a:ea typeface="+mn-ea"/>
                  <a:cs typeface="+mn-cs"/>
                </a:rPr>
                <a:t>∙</a:t>
              </a:r>
              <a:endParaRPr lang="en-US" sz="2000"/>
            </a:p>
          </xdr:txBody>
        </xdr:sp>
      </mc:Fallback>
    </mc:AlternateContent>
    <xdr:clientData/>
  </xdr:oneCellAnchor>
  <xdr:oneCellAnchor>
    <xdr:from>
      <xdr:col>0</xdr:col>
      <xdr:colOff>0</xdr:colOff>
      <xdr:row>66</xdr:row>
      <xdr:rowOff>110836</xdr:rowOff>
    </xdr:from>
    <xdr:ext cx="7994073" cy="313099"/>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65BDA8F5-0871-4F8E-BD2D-0C44897597EC}"/>
                </a:ext>
              </a:extLst>
            </xdr:cNvPr>
            <xdr:cNvSpPr txBox="1"/>
          </xdr:nvSpPr>
          <xdr:spPr>
            <a:xfrm>
              <a:off x="8870950" y="122647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𝑅𝑅𝑅𝑉</m:t>
                      </m:r>
                    </m:e>
                    <m:sub>
                      <m:r>
                        <a:rPr lang="de-CH" sz="2000" b="0" i="1">
                          <a:solidFill>
                            <a:sysClr val="windowText" lastClr="000000"/>
                          </a:solidFill>
                          <a:latin typeface="Cambria Math" panose="02040503050406030204" pitchFamily="18" charset="0"/>
                        </a:rPr>
                        <m:t>0</m:t>
                      </m:r>
                    </m:sub>
                  </m:sSub>
                  <m:r>
                    <a:rPr lang="de-CH" sz="2000" b="0" i="1">
                      <a:solidFill>
                        <a:sysClr val="windowText" lastClr="000000"/>
                      </a:solidFill>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𝐾</m:t>
                      </m:r>
                    </m:e>
                    <m:sub>
                      <m:r>
                        <a:rPr lang="de-CH" sz="2000" b="0" i="1">
                          <a:solidFill>
                            <a:srgbClr val="FF0000"/>
                          </a:solidFill>
                          <a:latin typeface="Cambria Math" panose="02040503050406030204" pitchFamily="18" charset="0"/>
                        </a:rPr>
                        <m:t>𝑅𝑅𝑅𝑉</m:t>
                      </m:r>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𝑈</m:t>
                      </m:r>
                    </m:sub>
                  </m:sSub>
                  <m:r>
                    <a:rPr lang="en-US"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𝑈</m:t>
                  </m:r>
                </m:oMath>
              </a14:m>
              <a:r>
                <a:rPr lang="en-US" sz="2000">
                  <a:solidFill>
                    <a:sysClr val="windowText" lastClr="000000"/>
                  </a:solidFill>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18.05</m:t>
                  </m:r>
                </m:oMath>
              </a14:m>
              <a:r>
                <a:rPr lang="en-US" sz="2000">
                  <a:solidFill>
                    <a:sysClr val="windowText" lastClr="000000"/>
                  </a:solidFill>
                </a:rPr>
                <a:t>)</a:t>
              </a:r>
              <a14:m>
                <m:oMath xmlns:m="http://schemas.openxmlformats.org/officeDocument/2006/math">
                  <m:r>
                    <a:rPr lang="de-CH" sz="2000" b="0" i="0">
                      <a:solidFill>
                        <a:sysClr val="windowText" lastClr="000000"/>
                      </a:solidFill>
                      <a:effectLst/>
                      <a:latin typeface="Cambria Math" panose="02040503050406030204" pitchFamily="18" charset="0"/>
                      <a:ea typeface="+mn-ea"/>
                      <a:cs typeface="+mn-cs"/>
                    </a:rPr>
                    <m:t> </m:t>
                  </m:r>
                  <m:r>
                    <a:rPr lang="de-CH" sz="2000" b="0" i="1">
                      <a:solidFill>
                        <a:sysClr val="windowText" lastClr="000000"/>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𝐼</m:t>
                      </m:r>
                    </m:e>
                    <m:sub>
                      <m:r>
                        <a:rPr lang="de-CH" sz="2000" b="0" i="1">
                          <a:solidFill>
                            <a:sysClr val="windowText" lastClr="000000"/>
                          </a:solidFill>
                          <a:effectLst/>
                          <a:latin typeface="Cambria Math" panose="02040503050406030204" pitchFamily="18" charset="0"/>
                          <a:ea typeface="+mn-ea"/>
                          <a:cs typeface="+mn-cs"/>
                        </a:rPr>
                        <m:t>𝑠𝑐</m:t>
                      </m:r>
                    </m:sub>
                  </m:sSub>
                </m:oMath>
              </a14:m>
              <a:r>
                <a:rPr lang="en-US" sz="2000">
                  <a:solidFill>
                    <a:sysClr val="windowText" lastClr="000000"/>
                  </a:solidFill>
                  <a:effectLst/>
                  <a:latin typeface="+mn-lt"/>
                  <a:ea typeface="+mn-ea"/>
                  <a:cs typeface="+mn-cs"/>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65.87)</m:t>
                  </m:r>
                  <m:r>
                    <a:rPr lang="de-CH" sz="20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oMath>
              </a14:m>
              <a:endParaRPr lang="en-US" sz="20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65BDA8F5-0871-4F8E-BD2D-0C44897597EC}"/>
                </a:ext>
              </a:extLst>
            </xdr:cNvPr>
            <xdr:cNvSpPr txBox="1"/>
          </xdr:nvSpPr>
          <xdr:spPr>
            <a:xfrm>
              <a:off x="8870950" y="122647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solidFill>
                    <a:sysClr val="windowText" lastClr="000000"/>
                  </a:solidFill>
                  <a:latin typeface="Cambria Math" panose="02040503050406030204" pitchFamily="18" charset="0"/>
                </a:rPr>
                <a:t>𝑅𝑅𝑅𝑉=〖(𝑅𝑅𝑅𝑉〗_0+</a:t>
              </a:r>
              <a:r>
                <a:rPr lang="de-CH" sz="2000" b="0" i="0">
                  <a:solidFill>
                    <a:srgbClr val="FF0000"/>
                  </a:solidFill>
                  <a:latin typeface="Cambria Math" panose="02040503050406030204" pitchFamily="18" charset="0"/>
                </a:rPr>
                <a:t>𝐾_(𝑅𝑅𝑅𝑉−𝑈)</a:t>
              </a:r>
              <a:r>
                <a:rPr lang="en-US" sz="2000" b="0" i="0">
                  <a:solidFill>
                    <a:sysClr val="windowText" lastClr="000000"/>
                  </a:solidFill>
                  <a:latin typeface="Cambria Math" panose="02040503050406030204" pitchFamily="18" charset="0"/>
                  <a:ea typeface="Cambria Math" panose="02040503050406030204" pitchFamily="18" charset="0"/>
                </a:rPr>
                <a:t>∙</a:t>
              </a:r>
              <a:r>
                <a:rPr lang="de-CH" sz="2000" b="0" i="0">
                  <a:solidFill>
                    <a:sysClr val="windowText" lastClr="000000"/>
                  </a:solidFill>
                  <a:latin typeface="Cambria Math" panose="02040503050406030204" pitchFamily="18" charset="0"/>
                  <a:ea typeface="Cambria Math" panose="02040503050406030204" pitchFamily="18" charset="0"/>
                </a:rPr>
                <a:t>(𝑈</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18.05</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 + 𝐾_(𝑅𝑅𝑅𝑉−𝐼)</a:t>
              </a:r>
              <a:r>
                <a:rPr lang="en-US" sz="2000" b="0" i="0">
                  <a:solidFill>
                    <a:sysClr val="windowText" lastClr="000000"/>
                  </a:solidFill>
                  <a:effectLst/>
                  <a:latin typeface="Cambria Math" panose="02040503050406030204" pitchFamily="18" charset="0"/>
                  <a:ea typeface="+mn-ea"/>
                  <a:cs typeface="+mn-cs"/>
                </a:rPr>
                <a:t>∙</a:t>
              </a:r>
              <a:r>
                <a:rPr lang="de-CH" sz="2000" b="0" i="0">
                  <a:solidFill>
                    <a:sysClr val="windowText" lastClr="000000"/>
                  </a:solidFill>
                  <a:effectLst/>
                  <a:latin typeface="Cambria Math" panose="02040503050406030204" pitchFamily="18" charset="0"/>
                  <a:ea typeface="+mn-ea"/>
                  <a:cs typeface="+mn-cs"/>
                </a:rPr>
                <a:t>(𝐼_𝑠𝑐</a:t>
              </a:r>
              <a:r>
                <a:rPr lang="en-US" sz="2000">
                  <a:solidFill>
                    <a:sysClr val="windowText" lastClr="000000"/>
                  </a:solidFill>
                  <a:effectLst/>
                  <a:latin typeface="+mn-lt"/>
                  <a:ea typeface="+mn-ea"/>
                  <a:cs typeface="+mn-cs"/>
                </a:rPr>
                <a:t>-</a:t>
              </a:r>
              <a:r>
                <a:rPr lang="de-CH" sz="2000" b="0" i="0">
                  <a:solidFill>
                    <a:sysClr val="windowText" lastClr="000000"/>
                  </a:solidFill>
                  <a:effectLst/>
                  <a:latin typeface="Cambria Math" panose="02040503050406030204" pitchFamily="18" charset="0"/>
                  <a:ea typeface="+mn-ea"/>
                  <a:cs typeface="+mn-cs"/>
                </a:rPr>
                <a:t>65.87))</a:t>
              </a:r>
              <a:r>
                <a:rPr lang="en-US" sz="1100" b="0" i="0">
                  <a:solidFill>
                    <a:sysClr val="windowText" lastClr="000000"/>
                  </a:solidFill>
                  <a:effectLst/>
                  <a:latin typeface="Cambria Math" panose="02040503050406030204" pitchFamily="18" charset="0"/>
                  <a:ea typeface="+mn-ea"/>
                  <a:cs typeface="+mn-cs"/>
                </a:rPr>
                <a:t>∙</a:t>
              </a:r>
              <a:endParaRPr lang="en-US" sz="2000">
                <a:solidFill>
                  <a:sysClr val="windowText" lastClr="000000"/>
                </a:solidFill>
              </a:endParaRPr>
            </a:p>
          </xdr:txBody>
        </xdr:sp>
      </mc:Fallback>
    </mc:AlternateContent>
    <xdr:clientData/>
  </xdr:oneCellAnchor>
  <xdr:oneCellAnchor>
    <xdr:from>
      <xdr:col>0</xdr:col>
      <xdr:colOff>0</xdr:colOff>
      <xdr:row>100</xdr:row>
      <xdr:rowOff>110836</xdr:rowOff>
    </xdr:from>
    <xdr:ext cx="7994073" cy="31309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A869E9C1-F8DC-49E0-BD0A-F60E7A303FD2}"/>
                </a:ext>
              </a:extLst>
            </xdr:cNvPr>
            <xdr:cNvSpPr txBox="1"/>
          </xdr:nvSpPr>
          <xdr:spPr>
            <a:xfrm>
              <a:off x="8870950" y="185258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𝑅𝑅𝑅𝑉</m:t>
                      </m:r>
                    </m:e>
                    <m:sub>
                      <m:r>
                        <a:rPr lang="de-CH" sz="2000" b="0" i="1">
                          <a:solidFill>
                            <a:sysClr val="windowText" lastClr="000000"/>
                          </a:solidFill>
                          <a:latin typeface="Cambria Math" panose="02040503050406030204" pitchFamily="18" charset="0"/>
                        </a:rPr>
                        <m:t>0</m:t>
                      </m:r>
                    </m:sub>
                  </m:sSub>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𝐾</m:t>
                      </m:r>
                    </m:e>
                    <m:sub>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𝑈</m:t>
                      </m:r>
                    </m:sub>
                  </m:sSub>
                  <m:r>
                    <a:rPr lang="en-US"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𝑈</m:t>
                  </m:r>
                </m:oMath>
              </a14:m>
              <a:r>
                <a:rPr lang="en-US" sz="2000">
                  <a:solidFill>
                    <a:sysClr val="windowText" lastClr="000000"/>
                  </a:solidFill>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18.05</m:t>
                  </m:r>
                </m:oMath>
              </a14:m>
              <a:r>
                <a:rPr lang="en-US" sz="2000">
                  <a:solidFill>
                    <a:sysClr val="windowText" lastClr="000000"/>
                  </a:solidFill>
                </a:rPr>
                <a:t>)</a:t>
              </a:r>
              <a14:m>
                <m:oMath xmlns:m="http://schemas.openxmlformats.org/officeDocument/2006/math">
                  <m:r>
                    <a:rPr lang="de-CH" sz="2000" b="0" i="0">
                      <a:solidFill>
                        <a:sysClr val="windowText" lastClr="000000"/>
                      </a:solidFill>
                      <a:effectLst/>
                      <a:latin typeface="Cambria Math" panose="02040503050406030204" pitchFamily="18" charset="0"/>
                      <a:ea typeface="+mn-ea"/>
                      <a:cs typeface="+mn-cs"/>
                    </a:rPr>
                    <m:t> </m:t>
                  </m:r>
                  <m:r>
                    <a:rPr lang="de-CH" sz="2000" b="0" i="1">
                      <a:solidFill>
                        <a:sysClr val="windowText" lastClr="000000"/>
                      </a:solidFill>
                      <a:effectLst/>
                      <a:latin typeface="Cambria Math" panose="02040503050406030204" pitchFamily="18" charset="0"/>
                      <a:ea typeface="+mn-ea"/>
                      <a:cs typeface="+mn-cs"/>
                    </a:rPr>
                    <m:t>+ </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𝑅𝑅𝑅𝑉</m:t>
                      </m:r>
                      <m:r>
                        <a:rPr lang="de-CH" sz="2000" b="0" i="1">
                          <a:solidFill>
                            <a:srgbClr val="FF0000"/>
                          </a:solidFill>
                          <a:effectLst/>
                          <a:latin typeface="Cambria Math" panose="02040503050406030204" pitchFamily="18" charset="0"/>
                          <a:ea typeface="+mn-ea"/>
                          <a:cs typeface="+mn-cs"/>
                        </a:rPr>
                        <m:t>−</m:t>
                      </m:r>
                      <m:r>
                        <a:rPr lang="de-CH" sz="2000" b="0" i="1">
                          <a:solidFill>
                            <a:srgbClr val="FF0000"/>
                          </a:solidFill>
                          <a:effectLst/>
                          <a:latin typeface="Cambria Math" panose="02040503050406030204" pitchFamily="18" charset="0"/>
                          <a:ea typeface="+mn-ea"/>
                          <a:cs typeface="+mn-cs"/>
                        </a:rPr>
                        <m:t>𝐼</m:t>
                      </m:r>
                    </m:sub>
                  </m:sSub>
                  <m:r>
                    <a:rPr lang="en-US"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𝐼</m:t>
                      </m:r>
                    </m:e>
                    <m:sub>
                      <m:r>
                        <a:rPr lang="de-CH" sz="2000" b="0" i="1">
                          <a:solidFill>
                            <a:sysClr val="windowText" lastClr="000000"/>
                          </a:solidFill>
                          <a:effectLst/>
                          <a:latin typeface="Cambria Math" panose="02040503050406030204" pitchFamily="18" charset="0"/>
                          <a:ea typeface="+mn-ea"/>
                          <a:cs typeface="+mn-cs"/>
                        </a:rPr>
                        <m:t>𝑠𝑐</m:t>
                      </m:r>
                    </m:sub>
                  </m:sSub>
                </m:oMath>
              </a14:m>
              <a:r>
                <a:rPr lang="en-US" sz="2000">
                  <a:solidFill>
                    <a:sysClr val="windowText" lastClr="000000"/>
                  </a:solidFill>
                  <a:effectLst/>
                  <a:latin typeface="+mn-lt"/>
                  <a:ea typeface="+mn-ea"/>
                  <a:cs typeface="+mn-cs"/>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65.87)</m:t>
                  </m:r>
                  <m:r>
                    <a:rPr lang="de-CH" sz="20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oMath>
              </a14:m>
              <a:endParaRPr lang="en-US" sz="20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A869E9C1-F8DC-49E0-BD0A-F60E7A303FD2}"/>
                </a:ext>
              </a:extLst>
            </xdr:cNvPr>
            <xdr:cNvSpPr txBox="1"/>
          </xdr:nvSpPr>
          <xdr:spPr>
            <a:xfrm>
              <a:off x="8870950" y="185258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solidFill>
                    <a:sysClr val="windowText" lastClr="000000"/>
                  </a:solidFill>
                  <a:latin typeface="Cambria Math" panose="02040503050406030204" pitchFamily="18" charset="0"/>
                </a:rPr>
                <a:t>𝑅𝑅𝑅𝑉=〖(𝑅𝑅𝑅𝑉〗_0+𝐾_(𝑅𝑅𝑅𝑉−𝑈)</a:t>
              </a:r>
              <a:r>
                <a:rPr lang="en-US" sz="2000" b="0" i="0">
                  <a:solidFill>
                    <a:sysClr val="windowText" lastClr="000000"/>
                  </a:solidFill>
                  <a:latin typeface="Cambria Math" panose="02040503050406030204" pitchFamily="18" charset="0"/>
                  <a:ea typeface="Cambria Math" panose="02040503050406030204" pitchFamily="18" charset="0"/>
                </a:rPr>
                <a:t>∙</a:t>
              </a:r>
              <a:r>
                <a:rPr lang="de-CH" sz="2000" b="0" i="0">
                  <a:solidFill>
                    <a:sysClr val="windowText" lastClr="000000"/>
                  </a:solidFill>
                  <a:latin typeface="Cambria Math" panose="02040503050406030204" pitchFamily="18" charset="0"/>
                  <a:ea typeface="Cambria Math" panose="02040503050406030204" pitchFamily="18" charset="0"/>
                </a:rPr>
                <a:t>(𝑈</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18.05</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 + </a:t>
              </a:r>
              <a:r>
                <a:rPr lang="de-CH" sz="2000" b="0" i="0">
                  <a:solidFill>
                    <a:srgbClr val="FF0000"/>
                  </a:solidFill>
                  <a:effectLst/>
                  <a:latin typeface="Cambria Math" panose="02040503050406030204" pitchFamily="18" charset="0"/>
                  <a:ea typeface="+mn-ea"/>
                  <a:cs typeface="+mn-cs"/>
                </a:rPr>
                <a:t>𝐾_(𝑅𝑅𝑅𝑉−𝐼)</a:t>
              </a:r>
              <a:r>
                <a:rPr lang="en-US" sz="2000" b="0" i="0">
                  <a:solidFill>
                    <a:sysClr val="windowText" lastClr="000000"/>
                  </a:solidFill>
                  <a:effectLst/>
                  <a:latin typeface="Cambria Math" panose="02040503050406030204" pitchFamily="18" charset="0"/>
                  <a:ea typeface="+mn-ea"/>
                  <a:cs typeface="+mn-cs"/>
                </a:rPr>
                <a:t>∙</a:t>
              </a:r>
              <a:r>
                <a:rPr lang="de-CH" sz="2000" b="0" i="0">
                  <a:solidFill>
                    <a:sysClr val="windowText" lastClr="000000"/>
                  </a:solidFill>
                  <a:effectLst/>
                  <a:latin typeface="Cambria Math" panose="02040503050406030204" pitchFamily="18" charset="0"/>
                  <a:ea typeface="+mn-ea"/>
                  <a:cs typeface="+mn-cs"/>
                </a:rPr>
                <a:t>(𝐼_𝑠𝑐</a:t>
              </a:r>
              <a:r>
                <a:rPr lang="en-US" sz="2000">
                  <a:solidFill>
                    <a:sysClr val="windowText" lastClr="000000"/>
                  </a:solidFill>
                  <a:effectLst/>
                  <a:latin typeface="+mn-lt"/>
                  <a:ea typeface="+mn-ea"/>
                  <a:cs typeface="+mn-cs"/>
                </a:rPr>
                <a:t>-</a:t>
              </a:r>
              <a:r>
                <a:rPr lang="de-CH" sz="2000" b="0" i="0">
                  <a:solidFill>
                    <a:sysClr val="windowText" lastClr="000000"/>
                  </a:solidFill>
                  <a:effectLst/>
                  <a:latin typeface="Cambria Math" panose="02040503050406030204" pitchFamily="18" charset="0"/>
                  <a:ea typeface="+mn-ea"/>
                  <a:cs typeface="+mn-cs"/>
                </a:rPr>
                <a:t>65.87))</a:t>
              </a:r>
              <a:r>
                <a:rPr lang="en-US" sz="1100" b="0" i="0">
                  <a:solidFill>
                    <a:sysClr val="windowText" lastClr="000000"/>
                  </a:solidFill>
                  <a:effectLst/>
                  <a:latin typeface="Cambria Math" panose="02040503050406030204" pitchFamily="18" charset="0"/>
                  <a:ea typeface="+mn-ea"/>
                  <a:cs typeface="+mn-cs"/>
                </a:rPr>
                <a:t>∙</a:t>
              </a:r>
              <a:endParaRPr lang="en-US" sz="2000">
                <a:solidFill>
                  <a:sysClr val="windowText" lastClr="000000"/>
                </a:solidFill>
              </a:endParaRPr>
            </a:p>
          </xdr:txBody>
        </xdr:sp>
      </mc:Fallback>
    </mc:AlternateContent>
    <xdr:clientData/>
  </xdr:oneCellAnchor>
  <xdr:oneCellAnchor>
    <xdr:from>
      <xdr:col>0</xdr:col>
      <xdr:colOff>0</xdr:colOff>
      <xdr:row>133</xdr:row>
      <xdr:rowOff>138546</xdr:rowOff>
    </xdr:from>
    <xdr:ext cx="7994073" cy="250453"/>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5A8CB16-E6F6-489C-86A3-477A0675CEF0}"/>
                </a:ext>
              </a:extLst>
            </xdr:cNvPr>
            <xdr:cNvSpPr txBox="1"/>
          </xdr:nvSpPr>
          <xdr:spPr>
            <a:xfrm>
              <a:off x="8870950" y="2463049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𝑡𝑑</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rgbClr val="FF0000"/>
                          </a:solidFill>
                          <a:latin typeface="Cambria Math" panose="02040503050406030204" pitchFamily="18" charset="0"/>
                        </a:rPr>
                        <m:t>𝑡𝑑</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𝑡𝑑</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latin typeface="Cambria Math" panose="02040503050406030204" pitchFamily="18" charset="0"/>
                    </a:rPr>
                    <m:t>18.05</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65.87)</m:t>
                  </m:r>
                  <m:r>
                    <a:rPr lang="de-CH" sz="1600" b="0" i="0">
                      <a:solidFill>
                        <a:schemeClr val="tx1"/>
                      </a:solidFill>
                      <a:effectLst/>
                      <a:latin typeface="Cambria Math" panose="02040503050406030204" pitchFamily="18" charset="0"/>
                      <a:ea typeface="+mn-ea"/>
                      <a:cs typeface="+mn-cs"/>
                    </a:rPr>
                    <m:t>)</m:t>
                  </m:r>
                </m:oMath>
              </a14:m>
              <a:endParaRPr lang="en-US" sz="1600"/>
            </a:p>
          </xdr:txBody>
        </xdr:sp>
      </mc:Choice>
      <mc:Fallback xmlns="">
        <xdr:sp macro="" textlink="">
          <xdr:nvSpPr>
            <xdr:cNvPr id="7" name="TextBox 6">
              <a:extLst>
                <a:ext uri="{FF2B5EF4-FFF2-40B4-BE49-F238E27FC236}">
                  <a16:creationId xmlns:a16="http://schemas.microsoft.com/office/drawing/2014/main" id="{05A8CB16-E6F6-489C-86A3-477A0675CEF0}"/>
                </a:ext>
              </a:extLst>
            </xdr:cNvPr>
            <xdr:cNvSpPr txBox="1"/>
          </xdr:nvSpPr>
          <xdr:spPr>
            <a:xfrm>
              <a:off x="8870950" y="2463049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𝑡𝑑=</a:t>
              </a:r>
              <a:r>
                <a:rPr lang="de-CH" sz="1600" b="0" i="0">
                  <a:solidFill>
                    <a:srgbClr val="FF0000"/>
                  </a:solidFill>
                  <a:latin typeface="Cambria Math" panose="02040503050406030204" pitchFamily="18" charset="0"/>
                </a:rPr>
                <a:t>〖</a:t>
              </a:r>
              <a:r>
                <a:rPr lang="de-CH" sz="1600" b="0" i="0">
                  <a:solidFill>
                    <a:sysClr val="windowText" lastClr="000000"/>
                  </a:solidFill>
                  <a:latin typeface="Cambria Math" panose="02040503050406030204" pitchFamily="18" charset="0"/>
                </a:rPr>
                <a:t>(</a:t>
              </a:r>
              <a:r>
                <a:rPr lang="de-CH" sz="1600" b="0" i="0">
                  <a:solidFill>
                    <a:srgbClr val="FF0000"/>
                  </a:solidFill>
                  <a:latin typeface="Cambria Math" panose="02040503050406030204" pitchFamily="18" charset="0"/>
                </a:rPr>
                <a:t>𝑡𝑑〗_0</a:t>
              </a:r>
              <a:r>
                <a:rPr lang="de-CH" sz="1600" b="0" i="0">
                  <a:latin typeface="Cambria Math" panose="02040503050406030204" pitchFamily="18" charset="0"/>
                </a:rPr>
                <a:t>+𝐾_(𝑡𝑑−𝑈)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latin typeface="Cambria Math" panose="02040503050406030204" pitchFamily="18" charset="0"/>
                </a:rPr>
                <a:t>18.05</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𝐾_(𝑡𝑑−𝐼)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65.87))</a:t>
              </a:r>
              <a:endParaRPr lang="en-US" sz="1600"/>
            </a:p>
          </xdr:txBody>
        </xdr:sp>
      </mc:Fallback>
    </mc:AlternateContent>
    <xdr:clientData/>
  </xdr:oneCellAnchor>
  <xdr:oneCellAnchor>
    <xdr:from>
      <xdr:col>0</xdr:col>
      <xdr:colOff>0</xdr:colOff>
      <xdr:row>166</xdr:row>
      <xdr:rowOff>138546</xdr:rowOff>
    </xdr:from>
    <xdr:ext cx="7994073" cy="250453"/>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C6460436-42BE-496A-A1BE-04FCC5C3054A}"/>
                </a:ext>
              </a:extLst>
            </xdr:cNvPr>
            <xdr:cNvSpPr txBox="1"/>
          </xdr:nvSpPr>
          <xdr:spPr>
            <a:xfrm>
              <a:off x="8870950" y="3070744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𝑡𝑑</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18.05</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65.87)</m:t>
                  </m:r>
                  <m:r>
                    <a:rPr lang="de-CH" sz="1600" b="0" i="0">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8" name="TextBox 7">
              <a:extLst>
                <a:ext uri="{FF2B5EF4-FFF2-40B4-BE49-F238E27FC236}">
                  <a16:creationId xmlns:a16="http://schemas.microsoft.com/office/drawing/2014/main" id="{C6460436-42BE-496A-A1BE-04FCC5C3054A}"/>
                </a:ext>
              </a:extLst>
            </xdr:cNvPr>
            <xdr:cNvSpPr txBox="1"/>
          </xdr:nvSpPr>
          <xdr:spPr>
            <a:xfrm>
              <a:off x="8870950" y="3070744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a:t>
              </a:r>
              <a:r>
                <a:rPr lang="de-CH" sz="1600" b="0" i="0">
                  <a:solidFill>
                    <a:srgbClr val="FF0000"/>
                  </a:solidFill>
                  <a:latin typeface="Cambria Math" panose="02040503050406030204" pitchFamily="18" charset="0"/>
                </a:rPr>
                <a:t>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18.05</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65.87))</a:t>
              </a:r>
              <a:endParaRPr lang="en-US" sz="1600">
                <a:solidFill>
                  <a:sysClr val="windowText" lastClr="000000"/>
                </a:solidFill>
              </a:endParaRPr>
            </a:p>
          </xdr:txBody>
        </xdr:sp>
      </mc:Fallback>
    </mc:AlternateContent>
    <xdr:clientData/>
  </xdr:oneCellAnchor>
  <xdr:oneCellAnchor>
    <xdr:from>
      <xdr:col>0</xdr:col>
      <xdr:colOff>0</xdr:colOff>
      <xdr:row>199</xdr:row>
      <xdr:rowOff>138546</xdr:rowOff>
    </xdr:from>
    <xdr:ext cx="7994073" cy="250453"/>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6ECDF36C-5C72-436B-9FBB-58AD581F316C}"/>
                </a:ext>
              </a:extLst>
            </xdr:cNvPr>
            <xdr:cNvSpPr txBox="1"/>
          </xdr:nvSpPr>
          <xdr:spPr>
            <a:xfrm>
              <a:off x="8870950" y="3678439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18.05</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𝑡𝑑</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65.87)</m:t>
                  </m:r>
                  <m:r>
                    <a:rPr lang="de-CH" sz="1600" b="0" i="0">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9" name="TextBox 8">
              <a:extLst>
                <a:ext uri="{FF2B5EF4-FFF2-40B4-BE49-F238E27FC236}">
                  <a16:creationId xmlns:a16="http://schemas.microsoft.com/office/drawing/2014/main" id="{6ECDF36C-5C72-436B-9FBB-58AD581F316C}"/>
                </a:ext>
              </a:extLst>
            </xdr:cNvPr>
            <xdr:cNvSpPr txBox="1"/>
          </xdr:nvSpPr>
          <xdr:spPr>
            <a:xfrm>
              <a:off x="8870950" y="3678439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18.05</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65.87))</a:t>
              </a:r>
              <a:endParaRPr lang="en-US" sz="1600">
                <a:solidFill>
                  <a:sysClr val="windowText" lastClr="000000"/>
                </a:solidFill>
              </a:endParaRPr>
            </a:p>
          </xdr:txBody>
        </xdr:sp>
      </mc:Fallback>
    </mc:AlternateContent>
    <xdr:clientData/>
  </xdr:oneCellAnchor>
  <xdr:oneCellAnchor>
    <xdr:from>
      <xdr:col>0</xdr:col>
      <xdr:colOff>0</xdr:colOff>
      <xdr:row>34</xdr:row>
      <xdr:rowOff>110836</xdr:rowOff>
    </xdr:from>
    <xdr:ext cx="7994073" cy="463781"/>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A93FD973-47BF-45C2-B368-5D2240B46538}"/>
                </a:ext>
              </a:extLst>
            </xdr:cNvPr>
            <xdr:cNvSpPr txBox="1"/>
          </xdr:nvSpPr>
          <xdr:spPr>
            <a:xfrm>
              <a:off x="0" y="63719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𝑅𝑅𝑅𝑉</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𝑅𝑅𝑅𝑉</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𝑅𝑅𝑅𝑉</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solidFill>
                        <a:schemeClr val="tx1"/>
                      </a:solidFill>
                      <a:effectLst/>
                      <a:latin typeface="Cambria Math" panose="02040503050406030204" pitchFamily="18" charset="0"/>
                      <a:ea typeface="+mn-ea"/>
                      <a:cs typeface="+mn-cs"/>
                    </a:rPr>
                    <m:t>18.05</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𝑅𝑅𝑅𝑉</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65.87)</m:t>
                  </m:r>
                  <m:r>
                    <a:rPr lang="de-CH" sz="1600" b="0" i="0">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/(1−</m:t>
                  </m:r>
                  <m:f>
                    <m:fPr>
                      <m:ctrlPr>
                        <a:rPr lang="de-CH" sz="1600" b="0" i="1">
                          <a:solidFill>
                            <a:schemeClr val="tx1"/>
                          </a:solidFill>
                          <a:effectLst/>
                          <a:latin typeface="Cambria Math" panose="02040503050406030204" pitchFamily="18" charset="0"/>
                          <a:ea typeface="+mn-ea"/>
                          <a:cs typeface="+mn-cs"/>
                        </a:rPr>
                      </m:ctrlPr>
                    </m:fPr>
                    <m:num>
                      <m:f>
                        <m:fPr>
                          <m:ctrlPr>
                            <a:rPr lang="de-CH" sz="1600" b="0" i="1">
                              <a:solidFill>
                                <a:schemeClr val="tx1"/>
                              </a:solidFill>
                              <a:effectLst/>
                              <a:latin typeface="Cambria Math" panose="02040503050406030204" pitchFamily="18" charset="0"/>
                              <a:ea typeface="+mn-ea"/>
                              <a:cs typeface="+mn-cs"/>
                            </a:rPr>
                          </m:ctrlPr>
                        </m:fPr>
                        <m:num>
                          <m:r>
                            <a:rPr lang="de-CH" sz="1600" b="0" i="1">
                              <a:solidFill>
                                <a:schemeClr val="tx1"/>
                              </a:solidFill>
                              <a:effectLst/>
                              <a:latin typeface="Cambria Math" panose="02040503050406030204" pitchFamily="18" charset="0"/>
                              <a:ea typeface="+mn-ea"/>
                              <a:cs typeface="+mn-cs"/>
                            </a:rPr>
                            <m:t>𝐼𝑙𝑜𝑎𝑑</m:t>
                          </m:r>
                        </m:num>
                        <m:den>
                          <m:r>
                            <a:rPr lang="de-CH" sz="1600" b="0" i="1">
                              <a:solidFill>
                                <a:schemeClr val="tx1"/>
                              </a:solidFill>
                              <a:effectLst/>
                              <a:latin typeface="Cambria Math" panose="02040503050406030204" pitchFamily="18" charset="0"/>
                              <a:ea typeface="+mn-ea"/>
                              <a:cs typeface="+mn-cs"/>
                            </a:rPr>
                            <m:t>𝐼𝑠𝑐</m:t>
                          </m:r>
                        </m:den>
                      </m:f>
                      <m:r>
                        <a:rPr lang="de-CH" sz="16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chemeClr val="tx1"/>
                          </a:solidFill>
                          <a:effectLst/>
                          <a:latin typeface="Cambria Math" panose="02040503050406030204" pitchFamily="18" charset="0"/>
                          <a:ea typeface="+mn-ea"/>
                          <a:cs typeface="+mn-cs"/>
                        </a:rPr>
                        <m:t>−1</m:t>
                      </m:r>
                    </m:num>
                    <m:den>
                      <m:r>
                        <a:rPr lang="de-CH" sz="1600" b="0" i="1">
                          <a:solidFill>
                            <a:schemeClr val="tx1"/>
                          </a:solidFill>
                          <a:effectLst/>
                          <a:latin typeface="Cambria Math" panose="02040503050406030204" pitchFamily="18" charset="0"/>
                          <a:ea typeface="+mn-ea"/>
                          <a:cs typeface="+mn-cs"/>
                        </a:rPr>
                        <m:t>3</m:t>
                      </m:r>
                    </m:den>
                  </m:f>
                  <m:r>
                    <a:rPr lang="de-CH" sz="1600" b="0" i="1">
                      <a:solidFill>
                        <a:schemeClr val="tx1"/>
                      </a:solidFill>
                      <a:effectLst/>
                      <a:latin typeface="Cambria Math" panose="02040503050406030204" pitchFamily="18" charset="0"/>
                      <a:ea typeface="+mn-ea"/>
                      <a:cs typeface="+mn-cs"/>
                    </a:rPr>
                    <m:t>)</m:t>
                  </m:r>
                </m:oMath>
              </a14:m>
              <a:endParaRPr lang="en-US" sz="1600"/>
            </a:p>
          </xdr:txBody>
        </xdr:sp>
      </mc:Choice>
      <mc:Fallback xmlns="">
        <xdr:sp macro="" textlink="">
          <xdr:nvSpPr>
            <xdr:cNvPr id="10" name="TextBox 9">
              <a:extLst>
                <a:ext uri="{FF2B5EF4-FFF2-40B4-BE49-F238E27FC236}">
                  <a16:creationId xmlns:a16="http://schemas.microsoft.com/office/drawing/2014/main" id="{A93FD973-47BF-45C2-B368-5D2240B46538}"/>
                </a:ext>
              </a:extLst>
            </xdr:cNvPr>
            <xdr:cNvSpPr txBox="1"/>
          </xdr:nvSpPr>
          <xdr:spPr>
            <a:xfrm>
              <a:off x="0" y="63719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𝑅𝑅𝑅𝑉=</a:t>
              </a:r>
              <a:r>
                <a:rPr lang="de-CH" sz="1600" b="0" i="0">
                  <a:solidFill>
                    <a:srgbClr val="FF0000"/>
                  </a:solidFill>
                  <a:latin typeface="Cambria Math" panose="02040503050406030204" pitchFamily="18" charset="0"/>
                </a:rPr>
                <a:t>〖(𝑅𝑅𝑅𝑉〗_0</a:t>
              </a:r>
              <a:r>
                <a:rPr lang="de-CH" sz="1600" b="0" i="0">
                  <a:latin typeface="Cambria Math" panose="02040503050406030204" pitchFamily="18" charset="0"/>
                </a:rPr>
                <a:t>+𝐾_(𝑅𝑅𝑅𝑉−𝑈)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solidFill>
                    <a:schemeClr val="tx1"/>
                  </a:solidFill>
                  <a:effectLst/>
                  <a:latin typeface="Cambria Math" panose="02040503050406030204" pitchFamily="18" charset="0"/>
                  <a:ea typeface="+mn-ea"/>
                  <a:cs typeface="+mn-cs"/>
                </a:rPr>
                <a:t>18.05</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𝐾_(𝑅𝑅𝑅𝑉−𝐼)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65.87))/(1−(𝐼𝑙𝑜𝑎𝑑/𝐼𝑠𝑐∗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chemeClr val="tx1"/>
                  </a:solidFill>
                  <a:effectLst/>
                  <a:latin typeface="Cambria Math" panose="02040503050406030204" pitchFamily="18" charset="0"/>
                  <a:ea typeface="+mn-ea"/>
                  <a:cs typeface="+mn-cs"/>
                </a:rPr>
                <a:t>−1)/3)</a:t>
              </a:r>
              <a:endParaRPr lang="en-US" sz="1600"/>
            </a:p>
          </xdr:txBody>
        </xdr:sp>
      </mc:Fallback>
    </mc:AlternateContent>
    <xdr:clientData/>
  </xdr:oneCellAnchor>
  <xdr:oneCellAnchor>
    <xdr:from>
      <xdr:col>0</xdr:col>
      <xdr:colOff>0</xdr:colOff>
      <xdr:row>133</xdr:row>
      <xdr:rowOff>138546</xdr:rowOff>
    </xdr:from>
    <xdr:ext cx="7994073" cy="354584"/>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C0B52930-0833-4511-9F26-0F30F56B256E}"/>
                </a:ext>
              </a:extLst>
            </xdr:cNvPr>
            <xdr:cNvSpPr txBox="1"/>
          </xdr:nvSpPr>
          <xdr:spPr>
            <a:xfrm>
              <a:off x="0" y="246304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𝑡𝑑</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rgbClr val="FF0000"/>
                          </a:solidFill>
                          <a:latin typeface="Cambria Math" panose="02040503050406030204" pitchFamily="18" charset="0"/>
                        </a:rPr>
                        <m:t>𝑡𝑑</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𝑡𝑑</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latin typeface="Cambria Math" panose="02040503050406030204" pitchFamily="18" charset="0"/>
                    </a:rPr>
                    <m:t>18.05</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65.87)</m:t>
                  </m:r>
                  <m:r>
                    <a:rPr lang="de-CH" sz="1600" b="0" i="0">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(1−(</m:t>
                  </m:r>
                  <m:f>
                    <m:fPr>
                      <m:ctrlPr>
                        <a:rPr lang="de-CH" sz="1600" b="0" i="1">
                          <a:solidFill>
                            <a:schemeClr val="tx1"/>
                          </a:solidFill>
                          <a:effectLst/>
                          <a:latin typeface="Cambria Math" panose="02040503050406030204" pitchFamily="18" charset="0"/>
                          <a:ea typeface="+mn-ea"/>
                          <a:cs typeface="+mn-cs"/>
                        </a:rPr>
                      </m:ctrlPr>
                    </m:fPr>
                    <m:num>
                      <m:r>
                        <a:rPr lang="de-CH" sz="1600" b="0" i="1">
                          <a:solidFill>
                            <a:schemeClr val="tx1"/>
                          </a:solidFill>
                          <a:effectLst/>
                          <a:latin typeface="Cambria Math" panose="02040503050406030204" pitchFamily="18" charset="0"/>
                          <a:ea typeface="+mn-ea"/>
                          <a:cs typeface="+mn-cs"/>
                        </a:rPr>
                        <m:t>𝐼𝑙𝑜𝑎𝑑</m:t>
                      </m:r>
                    </m:num>
                    <m:den>
                      <m:r>
                        <a:rPr lang="de-CH" sz="1600" b="0" i="1">
                          <a:solidFill>
                            <a:schemeClr val="tx1"/>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chemeClr val="tx1"/>
                      </a:solidFill>
                      <a:effectLst/>
                      <a:latin typeface="Cambria Math" panose="02040503050406030204" pitchFamily="18" charset="0"/>
                      <a:ea typeface="+mn-ea"/>
                      <a:cs typeface="+mn-cs"/>
                    </a:rPr>
                    <m:t>−1)</m:t>
                  </m:r>
                </m:oMath>
              </a14:m>
              <a:r>
                <a:rPr lang="en-US" sz="1600"/>
                <a:t>*0.383)</a:t>
              </a:r>
            </a:p>
          </xdr:txBody>
        </xdr:sp>
      </mc:Choice>
      <mc:Fallback xmlns="">
        <xdr:sp macro="" textlink="">
          <xdr:nvSpPr>
            <xdr:cNvPr id="11" name="TextBox 10">
              <a:extLst>
                <a:ext uri="{FF2B5EF4-FFF2-40B4-BE49-F238E27FC236}">
                  <a16:creationId xmlns:a16="http://schemas.microsoft.com/office/drawing/2014/main" id="{C0B52930-0833-4511-9F26-0F30F56B256E}"/>
                </a:ext>
              </a:extLst>
            </xdr:cNvPr>
            <xdr:cNvSpPr txBox="1"/>
          </xdr:nvSpPr>
          <xdr:spPr>
            <a:xfrm>
              <a:off x="0" y="246304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𝑡𝑑=</a:t>
              </a:r>
              <a:r>
                <a:rPr lang="de-CH" sz="1600" b="0" i="0">
                  <a:solidFill>
                    <a:srgbClr val="FF0000"/>
                  </a:solidFill>
                  <a:latin typeface="Cambria Math" panose="02040503050406030204" pitchFamily="18" charset="0"/>
                </a:rPr>
                <a:t>〖</a:t>
              </a:r>
              <a:r>
                <a:rPr lang="de-CH" sz="1600" b="0" i="0">
                  <a:solidFill>
                    <a:sysClr val="windowText" lastClr="000000"/>
                  </a:solidFill>
                  <a:latin typeface="Cambria Math" panose="02040503050406030204" pitchFamily="18" charset="0"/>
                </a:rPr>
                <a:t>(</a:t>
              </a:r>
              <a:r>
                <a:rPr lang="de-CH" sz="1600" b="0" i="0">
                  <a:solidFill>
                    <a:srgbClr val="FF0000"/>
                  </a:solidFill>
                  <a:latin typeface="Cambria Math" panose="02040503050406030204" pitchFamily="18" charset="0"/>
                </a:rPr>
                <a:t>𝑡𝑑〗_0</a:t>
              </a:r>
              <a:r>
                <a:rPr lang="de-CH" sz="1600" b="0" i="0">
                  <a:latin typeface="Cambria Math" panose="02040503050406030204" pitchFamily="18" charset="0"/>
                </a:rPr>
                <a:t>+𝐾_(𝑡𝑑−𝑈)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latin typeface="Cambria Math" panose="02040503050406030204" pitchFamily="18" charset="0"/>
                </a:rPr>
                <a:t>18.05</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𝐾_(𝑡𝑑−𝐼)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65.87))∗(1−(𝐼𝑙𝑜𝑎𝑑/𝐼𝑠𝑐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chemeClr val="tx1"/>
                  </a:solidFill>
                  <a:effectLst/>
                  <a:latin typeface="Cambria Math" panose="02040503050406030204" pitchFamily="18" charset="0"/>
                  <a:ea typeface="+mn-ea"/>
                  <a:cs typeface="+mn-cs"/>
                </a:rPr>
                <a:t>−1)</a:t>
              </a:r>
              <a:r>
                <a:rPr lang="en-US" sz="1600"/>
                <a:t>*0.383)</a:t>
              </a:r>
            </a:p>
          </xdr:txBody>
        </xdr:sp>
      </mc:Fallback>
    </mc:AlternateContent>
    <xdr:clientData/>
  </xdr:oneCellAnchor>
  <xdr:oneCellAnchor>
    <xdr:from>
      <xdr:col>0</xdr:col>
      <xdr:colOff>0</xdr:colOff>
      <xdr:row>66</xdr:row>
      <xdr:rowOff>110836</xdr:rowOff>
    </xdr:from>
    <xdr:ext cx="7994073" cy="463781"/>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507D3907-A4A2-4C52-9A29-0787A8C0D1F3}"/>
                </a:ext>
              </a:extLst>
            </xdr:cNvPr>
            <xdr:cNvSpPr txBox="1"/>
          </xdr:nvSpPr>
          <xdr:spPr>
            <a:xfrm>
              <a:off x="0" y="122647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𝑅𝑅𝑅𝑉</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𝑅𝑅𝑅𝑉</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18.05</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𝑅𝑅𝑅𝑉</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65.87)</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num>
                    <m:den>
                      <m:r>
                        <a:rPr lang="de-CH" sz="1600" b="0" i="1">
                          <a:solidFill>
                            <a:sysClr val="windowText" lastClr="000000"/>
                          </a:solidFill>
                          <a:effectLst/>
                          <a:latin typeface="Cambria Math" panose="02040503050406030204" pitchFamily="18" charset="0"/>
                          <a:ea typeface="+mn-ea"/>
                          <a:cs typeface="+mn-cs"/>
                        </a:rPr>
                        <m:t>3</m:t>
                      </m:r>
                    </m:den>
                  </m:f>
                  <m:r>
                    <a:rPr lang="de-CH" sz="1600" b="0" i="1">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2" name="TextBox 11">
              <a:extLst>
                <a:ext uri="{FF2B5EF4-FFF2-40B4-BE49-F238E27FC236}">
                  <a16:creationId xmlns:a16="http://schemas.microsoft.com/office/drawing/2014/main" id="{507D3907-A4A2-4C52-9A29-0787A8C0D1F3}"/>
                </a:ext>
              </a:extLst>
            </xdr:cNvPr>
            <xdr:cNvSpPr txBox="1"/>
          </xdr:nvSpPr>
          <xdr:spPr>
            <a:xfrm>
              <a:off x="0" y="122647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𝑅𝑅𝑅𝑉=〖(𝑅𝑅𝑅𝑉〗_0+</a:t>
              </a:r>
              <a:r>
                <a:rPr lang="de-CH" sz="1600" b="0" i="0">
                  <a:solidFill>
                    <a:srgbClr val="FF0000"/>
                  </a:solidFill>
                  <a:latin typeface="Cambria Math" panose="02040503050406030204" pitchFamily="18" charset="0"/>
                </a:rPr>
                <a:t>𝐾_(𝑅𝑅𝑅𝑉−𝑈)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18.05</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𝐾_(𝑅𝑅𝑅𝑉−𝐼)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65.87))/(1−(𝐼𝑙𝑜𝑎𝑑/𝐼𝑠𝑐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ysClr val="windowText" lastClr="000000"/>
                  </a:solidFill>
                  <a:effectLst/>
                  <a:latin typeface="Cambria Math" panose="02040503050406030204" pitchFamily="18" charset="0"/>
                  <a:ea typeface="+mn-ea"/>
                  <a:cs typeface="+mn-cs"/>
                </a:rPr>
                <a:t>−1)/3)</a:t>
              </a:r>
              <a:endParaRPr lang="en-US" sz="1600">
                <a:solidFill>
                  <a:sysClr val="windowText" lastClr="000000"/>
                </a:solidFill>
              </a:endParaRPr>
            </a:p>
          </xdr:txBody>
        </xdr:sp>
      </mc:Fallback>
    </mc:AlternateContent>
    <xdr:clientData/>
  </xdr:oneCellAnchor>
  <xdr:oneCellAnchor>
    <xdr:from>
      <xdr:col>0</xdr:col>
      <xdr:colOff>0</xdr:colOff>
      <xdr:row>100</xdr:row>
      <xdr:rowOff>110836</xdr:rowOff>
    </xdr:from>
    <xdr:ext cx="7994073" cy="463781"/>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6177B4F-0FF2-4855-9817-7542F5C16817}"/>
                </a:ext>
              </a:extLst>
            </xdr:cNvPr>
            <xdr:cNvSpPr txBox="1"/>
          </xdr:nvSpPr>
          <xdr:spPr>
            <a:xfrm>
              <a:off x="0" y="185258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𝑅𝑅𝑅𝑉</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18.05</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𝑅𝑅𝑅𝑉</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65.87)</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num>
                    <m:den>
                      <m:r>
                        <a:rPr lang="de-CH" sz="1600" b="0" i="1">
                          <a:solidFill>
                            <a:sysClr val="windowText" lastClr="000000"/>
                          </a:solidFill>
                          <a:effectLst/>
                          <a:latin typeface="Cambria Math" panose="02040503050406030204" pitchFamily="18" charset="0"/>
                          <a:ea typeface="+mn-ea"/>
                          <a:cs typeface="+mn-cs"/>
                        </a:rPr>
                        <m:t>3</m:t>
                      </m:r>
                    </m:den>
                  </m:f>
                  <m:r>
                    <a:rPr lang="de-CH" sz="1600" b="0" i="1">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3" name="TextBox 12">
              <a:extLst>
                <a:ext uri="{FF2B5EF4-FFF2-40B4-BE49-F238E27FC236}">
                  <a16:creationId xmlns:a16="http://schemas.microsoft.com/office/drawing/2014/main" id="{06177B4F-0FF2-4855-9817-7542F5C16817}"/>
                </a:ext>
              </a:extLst>
            </xdr:cNvPr>
            <xdr:cNvSpPr txBox="1"/>
          </xdr:nvSpPr>
          <xdr:spPr>
            <a:xfrm>
              <a:off x="0" y="185258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𝑅𝑅𝑅𝑉=〖(𝑅𝑅𝑅𝑉〗_0+𝐾_(𝑅𝑅𝑅𝑉−𝑈)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18.05</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𝐾_(𝑅𝑅𝑅𝑉−𝐼)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65.87))/(1−(𝐼𝑙𝑜𝑎𝑑/𝐼𝑠𝑐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ysClr val="windowText" lastClr="000000"/>
                  </a:solidFill>
                  <a:effectLst/>
                  <a:latin typeface="Cambria Math" panose="02040503050406030204" pitchFamily="18" charset="0"/>
                  <a:ea typeface="+mn-ea"/>
                  <a:cs typeface="+mn-cs"/>
                </a:rPr>
                <a:t>−1)/3)</a:t>
              </a:r>
              <a:endParaRPr lang="en-US" sz="1600">
                <a:solidFill>
                  <a:sysClr val="windowText" lastClr="000000"/>
                </a:solidFill>
              </a:endParaRPr>
            </a:p>
          </xdr:txBody>
        </xdr:sp>
      </mc:Fallback>
    </mc:AlternateContent>
    <xdr:clientData/>
  </xdr:oneCellAnchor>
  <xdr:oneCellAnchor>
    <xdr:from>
      <xdr:col>0</xdr:col>
      <xdr:colOff>0</xdr:colOff>
      <xdr:row>166</xdr:row>
      <xdr:rowOff>138546</xdr:rowOff>
    </xdr:from>
    <xdr:ext cx="7994073" cy="354584"/>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4990AE16-D8F9-4E8D-BF9A-135101654946}"/>
                </a:ext>
              </a:extLst>
            </xdr:cNvPr>
            <xdr:cNvSpPr txBox="1"/>
          </xdr:nvSpPr>
          <xdr:spPr>
            <a:xfrm>
              <a:off x="0" y="3070744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𝑡𝑑</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18.05</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65.87)</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oMath>
              </a14:m>
              <a:r>
                <a:rPr lang="en-US" sz="1600">
                  <a:solidFill>
                    <a:sysClr val="windowText" lastClr="000000"/>
                  </a:solidFill>
                </a:rPr>
                <a:t>*0.383)</a:t>
              </a:r>
            </a:p>
          </xdr:txBody>
        </xdr:sp>
      </mc:Choice>
      <mc:Fallback xmlns="">
        <xdr:sp macro="" textlink="">
          <xdr:nvSpPr>
            <xdr:cNvPr id="14" name="TextBox 13">
              <a:extLst>
                <a:ext uri="{FF2B5EF4-FFF2-40B4-BE49-F238E27FC236}">
                  <a16:creationId xmlns:a16="http://schemas.microsoft.com/office/drawing/2014/main" id="{4990AE16-D8F9-4E8D-BF9A-135101654946}"/>
                </a:ext>
              </a:extLst>
            </xdr:cNvPr>
            <xdr:cNvSpPr txBox="1"/>
          </xdr:nvSpPr>
          <xdr:spPr>
            <a:xfrm>
              <a:off x="0" y="3070744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a:t>
              </a:r>
              <a:r>
                <a:rPr lang="de-CH" sz="1600" b="0" i="0">
                  <a:solidFill>
                    <a:srgbClr val="FF0000"/>
                  </a:solidFill>
                  <a:latin typeface="Cambria Math" panose="02040503050406030204" pitchFamily="18" charset="0"/>
                </a:rPr>
                <a:t>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18.05</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65.87))∗(1−(𝐼𝑙𝑜𝑎𝑑/𝐼𝑠𝑐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ysClr val="windowText" lastClr="000000"/>
                  </a:solidFill>
                  <a:effectLst/>
                  <a:latin typeface="Cambria Math" panose="02040503050406030204" pitchFamily="18" charset="0"/>
                  <a:ea typeface="+mn-ea"/>
                  <a:cs typeface="+mn-cs"/>
                </a:rPr>
                <a:t>−1)</a:t>
              </a:r>
              <a:r>
                <a:rPr lang="en-US" sz="1600">
                  <a:solidFill>
                    <a:sysClr val="windowText" lastClr="000000"/>
                  </a:solidFill>
                </a:rPr>
                <a:t>*0.383)</a:t>
              </a:r>
            </a:p>
          </xdr:txBody>
        </xdr:sp>
      </mc:Fallback>
    </mc:AlternateContent>
    <xdr:clientData/>
  </xdr:oneCellAnchor>
  <xdr:oneCellAnchor>
    <xdr:from>
      <xdr:col>0</xdr:col>
      <xdr:colOff>0</xdr:colOff>
      <xdr:row>199</xdr:row>
      <xdr:rowOff>138546</xdr:rowOff>
    </xdr:from>
    <xdr:ext cx="7994073" cy="354584"/>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319A3234-3DCE-49C3-B399-E62379581B14}"/>
                </a:ext>
              </a:extLst>
            </xdr:cNvPr>
            <xdr:cNvSpPr txBox="1"/>
          </xdr:nvSpPr>
          <xdr:spPr>
            <a:xfrm>
              <a:off x="0" y="367843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18.05</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𝑡𝑑</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65.87)</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oMath>
              </a14:m>
              <a:r>
                <a:rPr lang="en-US" sz="1600">
                  <a:solidFill>
                    <a:sysClr val="windowText" lastClr="000000"/>
                  </a:solidFill>
                </a:rPr>
                <a:t>*0.383)</a:t>
              </a:r>
            </a:p>
          </xdr:txBody>
        </xdr:sp>
      </mc:Choice>
      <mc:Fallback xmlns="">
        <xdr:sp macro="" textlink="">
          <xdr:nvSpPr>
            <xdr:cNvPr id="15" name="TextBox 14">
              <a:extLst>
                <a:ext uri="{FF2B5EF4-FFF2-40B4-BE49-F238E27FC236}">
                  <a16:creationId xmlns:a16="http://schemas.microsoft.com/office/drawing/2014/main" id="{319A3234-3DCE-49C3-B399-E62379581B14}"/>
                </a:ext>
              </a:extLst>
            </xdr:cNvPr>
            <xdr:cNvSpPr txBox="1"/>
          </xdr:nvSpPr>
          <xdr:spPr>
            <a:xfrm>
              <a:off x="0" y="367843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18.05</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65.87))∗(1−(𝐼𝑙𝑜𝑎𝑑/𝐼𝑠𝑐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ysClr val="windowText" lastClr="000000"/>
                  </a:solidFill>
                  <a:effectLst/>
                  <a:latin typeface="Cambria Math" panose="02040503050406030204" pitchFamily="18" charset="0"/>
                  <a:ea typeface="+mn-ea"/>
                  <a:cs typeface="+mn-cs"/>
                </a:rPr>
                <a:t>−1)</a:t>
              </a:r>
              <a:r>
                <a:rPr lang="en-US" sz="1600">
                  <a:solidFill>
                    <a:sysClr val="windowText" lastClr="000000"/>
                  </a:solidFill>
                </a:rPr>
                <a:t>*0.383)</a:t>
              </a:r>
            </a:p>
          </xdr:txBody>
        </xdr:sp>
      </mc:Fallback>
    </mc:AlternateContent>
    <xdr:clientData/>
  </xdr:oneCellAnchor>
</xdr:wsDr>
</file>

<file path=xl/drawings/drawing16.xml><?xml version="1.0" encoding="utf-8"?>
<xdr:wsDr xmlns:xdr="http://schemas.openxmlformats.org/drawingml/2006/spreadsheetDrawing" xmlns:a="http://schemas.openxmlformats.org/drawingml/2006/main">
  <xdr:oneCellAnchor>
    <xdr:from>
      <xdr:col>2</xdr:col>
      <xdr:colOff>0</xdr:colOff>
      <xdr:row>1</xdr:row>
      <xdr:rowOff>95251</xdr:rowOff>
    </xdr:from>
    <xdr:ext cx="7208520" cy="313099"/>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B8C78A06-791B-4436-9325-D2CA00BBDBAF}"/>
                </a:ext>
              </a:extLst>
            </xdr:cNvPr>
            <xdr:cNvSpPr txBox="1"/>
          </xdr:nvSpPr>
          <xdr:spPr>
            <a:xfrm>
              <a:off x="9921240" y="278131"/>
              <a:ext cx="720852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9" name="TextBox 8">
              <a:extLst>
                <a:ext uri="{FF2B5EF4-FFF2-40B4-BE49-F238E27FC236}">
                  <a16:creationId xmlns:a16="http://schemas.microsoft.com/office/drawing/2014/main" id="{B8C78A06-791B-4436-9325-D2CA00BBDBAF}"/>
                </a:ext>
              </a:extLst>
            </xdr:cNvPr>
            <xdr:cNvSpPr txBox="1"/>
          </xdr:nvSpPr>
          <xdr:spPr>
            <a:xfrm>
              <a:off x="9921240" y="278131"/>
              <a:ext cx="720852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2</xdr:col>
      <xdr:colOff>0</xdr:colOff>
      <xdr:row>1</xdr:row>
      <xdr:rowOff>95250</xdr:rowOff>
    </xdr:from>
    <xdr:ext cx="7301346" cy="313099"/>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2F869817-EEE5-4BF2-8D3E-6FB205A05E29}"/>
                </a:ext>
              </a:extLst>
            </xdr:cNvPr>
            <xdr:cNvSpPr txBox="1"/>
          </xdr:nvSpPr>
          <xdr:spPr>
            <a:xfrm>
              <a:off x="9906000" y="278130"/>
              <a:ext cx="7301346"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10" name="TextBox 9">
              <a:extLst>
                <a:ext uri="{FF2B5EF4-FFF2-40B4-BE49-F238E27FC236}">
                  <a16:creationId xmlns:a16="http://schemas.microsoft.com/office/drawing/2014/main" id="{2F869817-EEE5-4BF2-8D3E-6FB205A05E29}"/>
                </a:ext>
              </a:extLst>
            </xdr:cNvPr>
            <xdr:cNvSpPr txBox="1"/>
          </xdr:nvSpPr>
          <xdr:spPr>
            <a:xfrm>
              <a:off x="9906000" y="278130"/>
              <a:ext cx="7301346"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15</xdr:col>
      <xdr:colOff>0</xdr:colOff>
      <xdr:row>1</xdr:row>
      <xdr:rowOff>95250</xdr:rowOff>
    </xdr:from>
    <xdr:ext cx="7980218" cy="313099"/>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7C165FE-10AE-44EF-8C0D-0A15D9AED166}"/>
                </a:ext>
              </a:extLst>
            </xdr:cNvPr>
            <xdr:cNvSpPr txBox="1"/>
          </xdr:nvSpPr>
          <xdr:spPr>
            <a:xfrm>
              <a:off x="17830800" y="278130"/>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11" name="TextBox 10">
              <a:extLst>
                <a:ext uri="{FF2B5EF4-FFF2-40B4-BE49-F238E27FC236}">
                  <a16:creationId xmlns:a16="http://schemas.microsoft.com/office/drawing/2014/main" id="{07C165FE-10AE-44EF-8C0D-0A15D9AED166}"/>
                </a:ext>
              </a:extLst>
            </xdr:cNvPr>
            <xdr:cNvSpPr txBox="1"/>
          </xdr:nvSpPr>
          <xdr:spPr>
            <a:xfrm>
              <a:off x="17830800" y="278130"/>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15</xdr:col>
      <xdr:colOff>0</xdr:colOff>
      <xdr:row>34</xdr:row>
      <xdr:rowOff>110836</xdr:rowOff>
    </xdr:from>
    <xdr:ext cx="7994073" cy="313099"/>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ADDC9146-EDE0-4A83-AF62-1B390117264F}"/>
                </a:ext>
              </a:extLst>
            </xdr:cNvPr>
            <xdr:cNvSpPr txBox="1"/>
          </xdr:nvSpPr>
          <xdr:spPr>
            <a:xfrm>
              <a:off x="17830800" y="632875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𝑅𝑅𝑅𝑉</m:t>
                      </m:r>
                    </m:e>
                    <m:sub>
                      <m:r>
                        <a:rPr lang="de-CH" sz="2000" b="0" i="1">
                          <a:solidFill>
                            <a:srgbClr val="FF0000"/>
                          </a:solidFill>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𝑅𝑅𝑅𝑉</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solidFill>
                        <a:schemeClr val="tx1"/>
                      </a:solidFill>
                      <a:effectLst/>
                      <a:latin typeface="Cambria Math" panose="02040503050406030204" pitchFamily="18" charset="0"/>
                      <a:ea typeface="+mn-ea"/>
                      <a:cs typeface="+mn-cs"/>
                    </a:rPr>
                    <m:t>21.52</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92.41)</m:t>
                  </m:r>
                  <m:r>
                    <a:rPr lang="de-CH" sz="2000" b="0" i="0">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m:t>
                  </m:r>
                </m:oMath>
              </a14:m>
              <a:endParaRPr lang="en-US" sz="2000"/>
            </a:p>
          </xdr:txBody>
        </xdr:sp>
      </mc:Choice>
      <mc:Fallback xmlns="">
        <xdr:sp macro="" textlink="">
          <xdr:nvSpPr>
            <xdr:cNvPr id="12" name="TextBox 11">
              <a:extLst>
                <a:ext uri="{FF2B5EF4-FFF2-40B4-BE49-F238E27FC236}">
                  <a16:creationId xmlns:a16="http://schemas.microsoft.com/office/drawing/2014/main" id="{ADDC9146-EDE0-4A83-AF62-1B390117264F}"/>
                </a:ext>
              </a:extLst>
            </xdr:cNvPr>
            <xdr:cNvSpPr txBox="1"/>
          </xdr:nvSpPr>
          <xdr:spPr>
            <a:xfrm>
              <a:off x="17830800" y="632875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a:t>
              </a:r>
              <a:r>
                <a:rPr lang="de-CH" sz="2000" b="0" i="0">
                  <a:solidFill>
                    <a:srgbClr val="FF0000"/>
                  </a:solidFill>
                  <a:latin typeface="Cambria Math" panose="02040503050406030204" pitchFamily="18" charset="0"/>
                </a:rPr>
                <a:t>〖(𝑅𝑅𝑅𝑉〗_0</a:t>
              </a:r>
              <a:r>
                <a:rPr lang="de-CH" sz="2000" b="0" i="0">
                  <a:latin typeface="Cambria Math" panose="02040503050406030204" pitchFamily="18" charset="0"/>
                </a:rPr>
                <a:t>+𝐾_(𝑅𝑅𝑅𝑉−𝑈)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solidFill>
                    <a:schemeClr val="tx1"/>
                  </a:solidFill>
                  <a:effectLst/>
                  <a:latin typeface="Cambria Math" panose="02040503050406030204" pitchFamily="18" charset="0"/>
                  <a:ea typeface="+mn-ea"/>
                  <a:cs typeface="+mn-cs"/>
                </a:rPr>
                <a:t>21.52</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92.41))</a:t>
              </a:r>
              <a:r>
                <a:rPr lang="en-US" sz="1100" b="0" i="0">
                  <a:solidFill>
                    <a:schemeClr val="tx1"/>
                  </a:solidFill>
                  <a:effectLst/>
                  <a:latin typeface="+mn-lt"/>
                  <a:ea typeface="+mn-ea"/>
                  <a:cs typeface="+mn-cs"/>
                </a:rPr>
                <a:t>∙</a:t>
              </a:r>
              <a:endParaRPr lang="en-US" sz="2000"/>
            </a:p>
          </xdr:txBody>
        </xdr:sp>
      </mc:Fallback>
    </mc:AlternateContent>
    <xdr:clientData/>
  </xdr:oneCellAnchor>
  <xdr:oneCellAnchor>
    <xdr:from>
      <xdr:col>15</xdr:col>
      <xdr:colOff>0</xdr:colOff>
      <xdr:row>66</xdr:row>
      <xdr:rowOff>110836</xdr:rowOff>
    </xdr:from>
    <xdr:ext cx="7994073" cy="313099"/>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766BF66F-60AA-4543-8946-574F408CCA71}"/>
                </a:ext>
              </a:extLst>
            </xdr:cNvPr>
            <xdr:cNvSpPr txBox="1"/>
          </xdr:nvSpPr>
          <xdr:spPr>
            <a:xfrm>
              <a:off x="17830800" y="1218091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𝑅𝑅𝑅𝑉</m:t>
                      </m:r>
                    </m:e>
                    <m:sub>
                      <m:r>
                        <a:rPr lang="de-CH" sz="2000" b="0" i="1">
                          <a:solidFill>
                            <a:sysClr val="windowText" lastClr="000000"/>
                          </a:solidFill>
                          <a:latin typeface="Cambria Math" panose="02040503050406030204" pitchFamily="18" charset="0"/>
                        </a:rPr>
                        <m:t>0</m:t>
                      </m:r>
                    </m:sub>
                  </m:sSub>
                  <m:r>
                    <a:rPr lang="de-CH" sz="2000" b="0" i="1">
                      <a:solidFill>
                        <a:sysClr val="windowText" lastClr="000000"/>
                      </a:solidFill>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𝐾</m:t>
                      </m:r>
                    </m:e>
                    <m:sub>
                      <m:r>
                        <a:rPr lang="de-CH" sz="2000" b="0" i="1">
                          <a:solidFill>
                            <a:srgbClr val="FF0000"/>
                          </a:solidFill>
                          <a:latin typeface="Cambria Math" panose="02040503050406030204" pitchFamily="18" charset="0"/>
                        </a:rPr>
                        <m:t>𝑅𝑅𝑅𝑉</m:t>
                      </m:r>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𝑈</m:t>
                      </m:r>
                    </m:sub>
                  </m:sSub>
                  <m:r>
                    <a:rPr lang="en-US"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𝑈</m:t>
                  </m:r>
                </m:oMath>
              </a14:m>
              <a:r>
                <a:rPr lang="en-US" sz="2000">
                  <a:solidFill>
                    <a:sysClr val="windowText" lastClr="000000"/>
                  </a:solidFill>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21.52</m:t>
                  </m:r>
                </m:oMath>
              </a14:m>
              <a:r>
                <a:rPr lang="en-US" sz="2000">
                  <a:solidFill>
                    <a:sysClr val="windowText" lastClr="000000"/>
                  </a:solidFill>
                </a:rPr>
                <a:t>)</a:t>
              </a:r>
              <a14:m>
                <m:oMath xmlns:m="http://schemas.openxmlformats.org/officeDocument/2006/math">
                  <m:r>
                    <a:rPr lang="de-CH" sz="2000" b="0" i="0">
                      <a:solidFill>
                        <a:sysClr val="windowText" lastClr="000000"/>
                      </a:solidFill>
                      <a:effectLst/>
                      <a:latin typeface="Cambria Math" panose="02040503050406030204" pitchFamily="18" charset="0"/>
                      <a:ea typeface="+mn-ea"/>
                      <a:cs typeface="+mn-cs"/>
                    </a:rPr>
                    <m:t> </m:t>
                  </m:r>
                  <m:r>
                    <a:rPr lang="de-CH" sz="2000" b="0" i="1">
                      <a:solidFill>
                        <a:sysClr val="windowText" lastClr="000000"/>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𝐼</m:t>
                      </m:r>
                    </m:e>
                    <m:sub>
                      <m:r>
                        <a:rPr lang="de-CH" sz="2000" b="0" i="1">
                          <a:solidFill>
                            <a:sysClr val="windowText" lastClr="000000"/>
                          </a:solidFill>
                          <a:effectLst/>
                          <a:latin typeface="Cambria Math" panose="02040503050406030204" pitchFamily="18" charset="0"/>
                          <a:ea typeface="+mn-ea"/>
                          <a:cs typeface="+mn-cs"/>
                        </a:rPr>
                        <m:t>𝑠𝑐</m:t>
                      </m:r>
                    </m:sub>
                  </m:sSub>
                </m:oMath>
              </a14:m>
              <a:r>
                <a:rPr lang="en-US" sz="2000">
                  <a:solidFill>
                    <a:sysClr val="windowText" lastClr="000000"/>
                  </a:solidFill>
                  <a:effectLst/>
                  <a:latin typeface="+mn-lt"/>
                  <a:ea typeface="+mn-ea"/>
                  <a:cs typeface="+mn-cs"/>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92.41)</m:t>
                  </m:r>
                  <m:r>
                    <a:rPr lang="de-CH" sz="20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oMath>
              </a14:m>
              <a:endParaRPr lang="en-US" sz="2000">
                <a:solidFill>
                  <a:sysClr val="windowText" lastClr="000000"/>
                </a:solidFill>
              </a:endParaRPr>
            </a:p>
          </xdr:txBody>
        </xdr:sp>
      </mc:Choice>
      <mc:Fallback xmlns="">
        <xdr:sp macro="" textlink="">
          <xdr:nvSpPr>
            <xdr:cNvPr id="13" name="TextBox 12">
              <a:extLst>
                <a:ext uri="{FF2B5EF4-FFF2-40B4-BE49-F238E27FC236}">
                  <a16:creationId xmlns:a16="http://schemas.microsoft.com/office/drawing/2014/main" id="{766BF66F-60AA-4543-8946-574F408CCA71}"/>
                </a:ext>
              </a:extLst>
            </xdr:cNvPr>
            <xdr:cNvSpPr txBox="1"/>
          </xdr:nvSpPr>
          <xdr:spPr>
            <a:xfrm>
              <a:off x="17830800" y="1218091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solidFill>
                    <a:sysClr val="windowText" lastClr="000000"/>
                  </a:solidFill>
                  <a:latin typeface="Cambria Math" panose="02040503050406030204" pitchFamily="18" charset="0"/>
                </a:rPr>
                <a:t>𝑅𝑅𝑅𝑉=〖(𝑅𝑅𝑅𝑉〗_0+</a:t>
              </a:r>
              <a:r>
                <a:rPr lang="de-CH" sz="2000" b="0" i="0">
                  <a:solidFill>
                    <a:srgbClr val="FF0000"/>
                  </a:solidFill>
                  <a:latin typeface="Cambria Math" panose="02040503050406030204" pitchFamily="18" charset="0"/>
                </a:rPr>
                <a:t>𝐾_(𝑅𝑅𝑅𝑉−𝑈)</a:t>
              </a:r>
              <a:r>
                <a:rPr lang="en-US" sz="2000" b="0" i="0">
                  <a:solidFill>
                    <a:sysClr val="windowText" lastClr="000000"/>
                  </a:solidFill>
                  <a:latin typeface="Cambria Math" panose="02040503050406030204" pitchFamily="18" charset="0"/>
                  <a:ea typeface="Cambria Math" panose="02040503050406030204" pitchFamily="18" charset="0"/>
                </a:rPr>
                <a:t>∙</a:t>
              </a:r>
              <a:r>
                <a:rPr lang="de-CH" sz="2000" b="0" i="0">
                  <a:solidFill>
                    <a:sysClr val="windowText" lastClr="000000"/>
                  </a:solidFill>
                  <a:latin typeface="Cambria Math" panose="02040503050406030204" pitchFamily="18" charset="0"/>
                  <a:ea typeface="Cambria Math" panose="02040503050406030204" pitchFamily="18" charset="0"/>
                </a:rPr>
                <a:t>(𝑈</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21.52</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 + 𝐾_(𝑅𝑅𝑅𝑉−𝐼)</a:t>
              </a:r>
              <a:r>
                <a:rPr lang="en-US" sz="2000" b="0" i="0">
                  <a:solidFill>
                    <a:sysClr val="windowText" lastClr="000000"/>
                  </a:solidFill>
                  <a:effectLst/>
                  <a:latin typeface="Cambria Math" panose="02040503050406030204" pitchFamily="18" charset="0"/>
                  <a:ea typeface="+mn-ea"/>
                  <a:cs typeface="+mn-cs"/>
                </a:rPr>
                <a:t>∙</a:t>
              </a:r>
              <a:r>
                <a:rPr lang="de-CH" sz="2000" b="0" i="0">
                  <a:solidFill>
                    <a:sysClr val="windowText" lastClr="000000"/>
                  </a:solidFill>
                  <a:effectLst/>
                  <a:latin typeface="Cambria Math" panose="02040503050406030204" pitchFamily="18" charset="0"/>
                  <a:ea typeface="+mn-ea"/>
                  <a:cs typeface="+mn-cs"/>
                </a:rPr>
                <a:t>(𝐼_𝑠𝑐</a:t>
              </a:r>
              <a:r>
                <a:rPr lang="en-US" sz="2000">
                  <a:solidFill>
                    <a:sysClr val="windowText" lastClr="000000"/>
                  </a:solidFill>
                  <a:effectLst/>
                  <a:latin typeface="+mn-lt"/>
                  <a:ea typeface="+mn-ea"/>
                  <a:cs typeface="+mn-cs"/>
                </a:rPr>
                <a:t>-</a:t>
              </a:r>
              <a:r>
                <a:rPr lang="de-CH" sz="2000" b="0" i="0">
                  <a:solidFill>
                    <a:sysClr val="windowText" lastClr="000000"/>
                  </a:solidFill>
                  <a:effectLst/>
                  <a:latin typeface="Cambria Math" panose="02040503050406030204" pitchFamily="18" charset="0"/>
                  <a:ea typeface="+mn-ea"/>
                  <a:cs typeface="+mn-cs"/>
                </a:rPr>
                <a:t>92.41))</a:t>
              </a:r>
              <a:r>
                <a:rPr lang="en-US" sz="1100" b="0" i="0">
                  <a:solidFill>
                    <a:sysClr val="windowText" lastClr="000000"/>
                  </a:solidFill>
                  <a:effectLst/>
                  <a:latin typeface="+mn-lt"/>
                  <a:ea typeface="+mn-ea"/>
                  <a:cs typeface="+mn-cs"/>
                </a:rPr>
                <a:t>∙</a:t>
              </a:r>
              <a:endParaRPr lang="en-US" sz="2000">
                <a:solidFill>
                  <a:sysClr val="windowText" lastClr="000000"/>
                </a:solidFill>
              </a:endParaRPr>
            </a:p>
          </xdr:txBody>
        </xdr:sp>
      </mc:Fallback>
    </mc:AlternateContent>
    <xdr:clientData/>
  </xdr:oneCellAnchor>
  <xdr:oneCellAnchor>
    <xdr:from>
      <xdr:col>15</xdr:col>
      <xdr:colOff>0</xdr:colOff>
      <xdr:row>100</xdr:row>
      <xdr:rowOff>110836</xdr:rowOff>
    </xdr:from>
    <xdr:ext cx="7994073" cy="313099"/>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6480E096-0FC8-4682-A696-AEF104A58D65}"/>
                </a:ext>
              </a:extLst>
            </xdr:cNvPr>
            <xdr:cNvSpPr txBox="1"/>
          </xdr:nvSpPr>
          <xdr:spPr>
            <a:xfrm>
              <a:off x="17830800" y="183988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𝑅𝑅𝑅𝑉</m:t>
                      </m:r>
                    </m:e>
                    <m:sub>
                      <m:r>
                        <a:rPr lang="de-CH" sz="2000" b="0" i="1">
                          <a:solidFill>
                            <a:sysClr val="windowText" lastClr="000000"/>
                          </a:solidFill>
                          <a:latin typeface="Cambria Math" panose="02040503050406030204" pitchFamily="18" charset="0"/>
                        </a:rPr>
                        <m:t>0</m:t>
                      </m:r>
                    </m:sub>
                  </m:sSub>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𝐾</m:t>
                      </m:r>
                    </m:e>
                    <m:sub>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𝑈</m:t>
                      </m:r>
                    </m:sub>
                  </m:sSub>
                  <m:r>
                    <a:rPr lang="en-US"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𝑈</m:t>
                  </m:r>
                </m:oMath>
              </a14:m>
              <a:r>
                <a:rPr lang="en-US" sz="2000">
                  <a:solidFill>
                    <a:sysClr val="windowText" lastClr="000000"/>
                  </a:solidFill>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21.52</m:t>
                  </m:r>
                </m:oMath>
              </a14:m>
              <a:r>
                <a:rPr lang="en-US" sz="2000">
                  <a:solidFill>
                    <a:sysClr val="windowText" lastClr="000000"/>
                  </a:solidFill>
                </a:rPr>
                <a:t>)</a:t>
              </a:r>
              <a14:m>
                <m:oMath xmlns:m="http://schemas.openxmlformats.org/officeDocument/2006/math">
                  <m:r>
                    <a:rPr lang="de-CH" sz="2000" b="0" i="0">
                      <a:solidFill>
                        <a:sysClr val="windowText" lastClr="000000"/>
                      </a:solidFill>
                      <a:effectLst/>
                      <a:latin typeface="Cambria Math" panose="02040503050406030204" pitchFamily="18" charset="0"/>
                      <a:ea typeface="+mn-ea"/>
                      <a:cs typeface="+mn-cs"/>
                    </a:rPr>
                    <m:t> </m:t>
                  </m:r>
                  <m:r>
                    <a:rPr lang="de-CH" sz="2000" b="0" i="1">
                      <a:solidFill>
                        <a:sysClr val="windowText" lastClr="000000"/>
                      </a:solidFill>
                      <a:effectLst/>
                      <a:latin typeface="Cambria Math" panose="02040503050406030204" pitchFamily="18" charset="0"/>
                      <a:ea typeface="+mn-ea"/>
                      <a:cs typeface="+mn-cs"/>
                    </a:rPr>
                    <m:t>+ </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𝑅𝑅𝑅𝑉</m:t>
                      </m:r>
                      <m:r>
                        <a:rPr lang="de-CH" sz="2000" b="0" i="1">
                          <a:solidFill>
                            <a:srgbClr val="FF0000"/>
                          </a:solidFill>
                          <a:effectLst/>
                          <a:latin typeface="Cambria Math" panose="02040503050406030204" pitchFamily="18" charset="0"/>
                          <a:ea typeface="+mn-ea"/>
                          <a:cs typeface="+mn-cs"/>
                        </a:rPr>
                        <m:t>−</m:t>
                      </m:r>
                      <m:r>
                        <a:rPr lang="de-CH" sz="2000" b="0" i="1">
                          <a:solidFill>
                            <a:srgbClr val="FF0000"/>
                          </a:solidFill>
                          <a:effectLst/>
                          <a:latin typeface="Cambria Math" panose="02040503050406030204" pitchFamily="18" charset="0"/>
                          <a:ea typeface="+mn-ea"/>
                          <a:cs typeface="+mn-cs"/>
                        </a:rPr>
                        <m:t>𝐼</m:t>
                      </m:r>
                    </m:sub>
                  </m:sSub>
                  <m:r>
                    <a:rPr lang="en-US"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𝐼</m:t>
                      </m:r>
                    </m:e>
                    <m:sub>
                      <m:r>
                        <a:rPr lang="de-CH" sz="2000" b="0" i="1">
                          <a:solidFill>
                            <a:sysClr val="windowText" lastClr="000000"/>
                          </a:solidFill>
                          <a:effectLst/>
                          <a:latin typeface="Cambria Math" panose="02040503050406030204" pitchFamily="18" charset="0"/>
                          <a:ea typeface="+mn-ea"/>
                          <a:cs typeface="+mn-cs"/>
                        </a:rPr>
                        <m:t>𝑠𝑐</m:t>
                      </m:r>
                    </m:sub>
                  </m:sSub>
                </m:oMath>
              </a14:m>
              <a:r>
                <a:rPr lang="en-US" sz="2000">
                  <a:solidFill>
                    <a:sysClr val="windowText" lastClr="000000"/>
                  </a:solidFill>
                  <a:effectLst/>
                  <a:latin typeface="+mn-lt"/>
                  <a:ea typeface="+mn-ea"/>
                  <a:cs typeface="+mn-cs"/>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92.41)</m:t>
                  </m:r>
                  <m:r>
                    <a:rPr lang="de-CH" sz="20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oMath>
              </a14:m>
              <a:endParaRPr lang="en-US" sz="2000">
                <a:solidFill>
                  <a:sysClr val="windowText" lastClr="000000"/>
                </a:solidFill>
              </a:endParaRPr>
            </a:p>
          </xdr:txBody>
        </xdr:sp>
      </mc:Choice>
      <mc:Fallback xmlns="">
        <xdr:sp macro="" textlink="">
          <xdr:nvSpPr>
            <xdr:cNvPr id="14" name="TextBox 13">
              <a:extLst>
                <a:ext uri="{FF2B5EF4-FFF2-40B4-BE49-F238E27FC236}">
                  <a16:creationId xmlns:a16="http://schemas.microsoft.com/office/drawing/2014/main" id="{6480E096-0FC8-4682-A696-AEF104A58D65}"/>
                </a:ext>
              </a:extLst>
            </xdr:cNvPr>
            <xdr:cNvSpPr txBox="1"/>
          </xdr:nvSpPr>
          <xdr:spPr>
            <a:xfrm>
              <a:off x="17830800" y="183988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solidFill>
                    <a:sysClr val="windowText" lastClr="000000"/>
                  </a:solidFill>
                  <a:latin typeface="Cambria Math" panose="02040503050406030204" pitchFamily="18" charset="0"/>
                </a:rPr>
                <a:t>𝑅𝑅𝑅𝑉=〖(𝑅𝑅𝑅𝑉〗_0+𝐾_(𝑅𝑅𝑅𝑉−𝑈)</a:t>
              </a:r>
              <a:r>
                <a:rPr lang="en-US" sz="2000" b="0" i="0">
                  <a:solidFill>
                    <a:sysClr val="windowText" lastClr="000000"/>
                  </a:solidFill>
                  <a:latin typeface="Cambria Math" panose="02040503050406030204" pitchFamily="18" charset="0"/>
                  <a:ea typeface="Cambria Math" panose="02040503050406030204" pitchFamily="18" charset="0"/>
                </a:rPr>
                <a:t>∙</a:t>
              </a:r>
              <a:r>
                <a:rPr lang="de-CH" sz="2000" b="0" i="0">
                  <a:solidFill>
                    <a:sysClr val="windowText" lastClr="000000"/>
                  </a:solidFill>
                  <a:latin typeface="Cambria Math" panose="02040503050406030204" pitchFamily="18" charset="0"/>
                  <a:ea typeface="Cambria Math" panose="02040503050406030204" pitchFamily="18" charset="0"/>
                </a:rPr>
                <a:t>(𝑈</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21.52</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 + </a:t>
              </a:r>
              <a:r>
                <a:rPr lang="de-CH" sz="2000" b="0" i="0">
                  <a:solidFill>
                    <a:srgbClr val="FF0000"/>
                  </a:solidFill>
                  <a:effectLst/>
                  <a:latin typeface="Cambria Math" panose="02040503050406030204" pitchFamily="18" charset="0"/>
                  <a:ea typeface="+mn-ea"/>
                  <a:cs typeface="+mn-cs"/>
                </a:rPr>
                <a:t>𝐾_(𝑅𝑅𝑅𝑉−𝐼)</a:t>
              </a:r>
              <a:r>
                <a:rPr lang="en-US" sz="2000" b="0" i="0">
                  <a:solidFill>
                    <a:sysClr val="windowText" lastClr="000000"/>
                  </a:solidFill>
                  <a:effectLst/>
                  <a:latin typeface="Cambria Math" panose="02040503050406030204" pitchFamily="18" charset="0"/>
                  <a:ea typeface="+mn-ea"/>
                  <a:cs typeface="+mn-cs"/>
                </a:rPr>
                <a:t>∙</a:t>
              </a:r>
              <a:r>
                <a:rPr lang="de-CH" sz="2000" b="0" i="0">
                  <a:solidFill>
                    <a:sysClr val="windowText" lastClr="000000"/>
                  </a:solidFill>
                  <a:effectLst/>
                  <a:latin typeface="Cambria Math" panose="02040503050406030204" pitchFamily="18" charset="0"/>
                  <a:ea typeface="+mn-ea"/>
                  <a:cs typeface="+mn-cs"/>
                </a:rPr>
                <a:t>(𝐼_𝑠𝑐</a:t>
              </a:r>
              <a:r>
                <a:rPr lang="en-US" sz="2000">
                  <a:solidFill>
                    <a:sysClr val="windowText" lastClr="000000"/>
                  </a:solidFill>
                  <a:effectLst/>
                  <a:latin typeface="+mn-lt"/>
                  <a:ea typeface="+mn-ea"/>
                  <a:cs typeface="+mn-cs"/>
                </a:rPr>
                <a:t>-</a:t>
              </a:r>
              <a:r>
                <a:rPr lang="de-CH" sz="2000" b="0" i="0">
                  <a:solidFill>
                    <a:sysClr val="windowText" lastClr="000000"/>
                  </a:solidFill>
                  <a:effectLst/>
                  <a:latin typeface="Cambria Math" panose="02040503050406030204" pitchFamily="18" charset="0"/>
                  <a:ea typeface="+mn-ea"/>
                  <a:cs typeface="+mn-cs"/>
                </a:rPr>
                <a:t>92.41))</a:t>
              </a:r>
              <a:r>
                <a:rPr lang="en-US" sz="1100" b="0" i="0">
                  <a:solidFill>
                    <a:sysClr val="windowText" lastClr="000000"/>
                  </a:solidFill>
                  <a:effectLst/>
                  <a:latin typeface="+mn-lt"/>
                  <a:ea typeface="+mn-ea"/>
                  <a:cs typeface="+mn-cs"/>
                </a:rPr>
                <a:t>∙</a:t>
              </a:r>
              <a:endParaRPr lang="en-US" sz="2000">
                <a:solidFill>
                  <a:sysClr val="windowText" lastClr="000000"/>
                </a:solidFill>
              </a:endParaRPr>
            </a:p>
          </xdr:txBody>
        </xdr:sp>
      </mc:Fallback>
    </mc:AlternateContent>
    <xdr:clientData/>
  </xdr:oneCellAnchor>
  <xdr:oneCellAnchor>
    <xdr:from>
      <xdr:col>15</xdr:col>
      <xdr:colOff>0</xdr:colOff>
      <xdr:row>133</xdr:row>
      <xdr:rowOff>138546</xdr:rowOff>
    </xdr:from>
    <xdr:ext cx="7994073" cy="250453"/>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66516F5D-2778-4683-8B98-90DC3C6FD8FF}"/>
                </a:ext>
              </a:extLst>
            </xdr:cNvPr>
            <xdr:cNvSpPr txBox="1"/>
          </xdr:nvSpPr>
          <xdr:spPr>
            <a:xfrm>
              <a:off x="17830800" y="2446158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𝑡𝑑</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rgbClr val="FF0000"/>
                          </a:solidFill>
                          <a:latin typeface="Cambria Math" panose="02040503050406030204" pitchFamily="18" charset="0"/>
                        </a:rPr>
                        <m:t>𝑡𝑑</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𝑡𝑑</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latin typeface="Cambria Math" panose="02040503050406030204" pitchFamily="18" charset="0"/>
                    </a:rPr>
                    <m:t>21.52</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92.41)</m:t>
                  </m:r>
                  <m:r>
                    <a:rPr lang="de-CH" sz="1600" b="0" i="0">
                      <a:solidFill>
                        <a:schemeClr val="tx1"/>
                      </a:solidFill>
                      <a:effectLst/>
                      <a:latin typeface="Cambria Math" panose="02040503050406030204" pitchFamily="18" charset="0"/>
                      <a:ea typeface="+mn-ea"/>
                      <a:cs typeface="+mn-cs"/>
                    </a:rPr>
                    <m:t>)</m:t>
                  </m:r>
                </m:oMath>
              </a14:m>
              <a:endParaRPr lang="en-US" sz="1600"/>
            </a:p>
          </xdr:txBody>
        </xdr:sp>
      </mc:Choice>
      <mc:Fallback xmlns="">
        <xdr:sp macro="" textlink="">
          <xdr:nvSpPr>
            <xdr:cNvPr id="15" name="TextBox 14">
              <a:extLst>
                <a:ext uri="{FF2B5EF4-FFF2-40B4-BE49-F238E27FC236}">
                  <a16:creationId xmlns:a16="http://schemas.microsoft.com/office/drawing/2014/main" id="{66516F5D-2778-4683-8B98-90DC3C6FD8FF}"/>
                </a:ext>
              </a:extLst>
            </xdr:cNvPr>
            <xdr:cNvSpPr txBox="1"/>
          </xdr:nvSpPr>
          <xdr:spPr>
            <a:xfrm>
              <a:off x="17830800" y="2446158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𝑡𝑑=</a:t>
              </a:r>
              <a:r>
                <a:rPr lang="de-CH" sz="1600" b="0" i="0">
                  <a:solidFill>
                    <a:srgbClr val="FF0000"/>
                  </a:solidFill>
                  <a:latin typeface="Cambria Math" panose="02040503050406030204" pitchFamily="18" charset="0"/>
                </a:rPr>
                <a:t>〖</a:t>
              </a:r>
              <a:r>
                <a:rPr lang="de-CH" sz="1600" b="0" i="0">
                  <a:solidFill>
                    <a:sysClr val="windowText" lastClr="000000"/>
                  </a:solidFill>
                  <a:latin typeface="Cambria Math" panose="02040503050406030204" pitchFamily="18" charset="0"/>
                </a:rPr>
                <a:t>(</a:t>
              </a:r>
              <a:r>
                <a:rPr lang="de-CH" sz="1600" b="0" i="0">
                  <a:solidFill>
                    <a:srgbClr val="FF0000"/>
                  </a:solidFill>
                  <a:latin typeface="Cambria Math" panose="02040503050406030204" pitchFamily="18" charset="0"/>
                </a:rPr>
                <a:t>𝑡𝑑〗_0</a:t>
              </a:r>
              <a:r>
                <a:rPr lang="de-CH" sz="1600" b="0" i="0">
                  <a:latin typeface="Cambria Math" panose="02040503050406030204" pitchFamily="18" charset="0"/>
                </a:rPr>
                <a:t>+𝐾_(𝑡𝑑−𝑈)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latin typeface="Cambria Math" panose="02040503050406030204" pitchFamily="18" charset="0"/>
                </a:rPr>
                <a:t>21.52</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𝐾_(𝑡𝑑−𝐼)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92.41))</a:t>
              </a:r>
              <a:endParaRPr lang="en-US" sz="1600"/>
            </a:p>
          </xdr:txBody>
        </xdr:sp>
      </mc:Fallback>
    </mc:AlternateContent>
    <xdr:clientData/>
  </xdr:oneCellAnchor>
  <xdr:oneCellAnchor>
    <xdr:from>
      <xdr:col>15</xdr:col>
      <xdr:colOff>0</xdr:colOff>
      <xdr:row>166</xdr:row>
      <xdr:rowOff>138546</xdr:rowOff>
    </xdr:from>
    <xdr:ext cx="7994073" cy="250453"/>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C34B32EB-5C7C-4515-86CE-117D8ED7CB75}"/>
                </a:ext>
              </a:extLst>
            </xdr:cNvPr>
            <xdr:cNvSpPr txBox="1"/>
          </xdr:nvSpPr>
          <xdr:spPr>
            <a:xfrm>
              <a:off x="17830800" y="3049662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𝑡𝑑</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21.52</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92.41)</m:t>
                  </m:r>
                  <m:r>
                    <a:rPr lang="de-CH" sz="1600" b="0" i="0">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6" name="TextBox 15">
              <a:extLst>
                <a:ext uri="{FF2B5EF4-FFF2-40B4-BE49-F238E27FC236}">
                  <a16:creationId xmlns:a16="http://schemas.microsoft.com/office/drawing/2014/main" id="{C34B32EB-5C7C-4515-86CE-117D8ED7CB75}"/>
                </a:ext>
              </a:extLst>
            </xdr:cNvPr>
            <xdr:cNvSpPr txBox="1"/>
          </xdr:nvSpPr>
          <xdr:spPr>
            <a:xfrm>
              <a:off x="17830800" y="3049662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a:t>
              </a:r>
              <a:r>
                <a:rPr lang="de-CH" sz="1600" b="0" i="0">
                  <a:solidFill>
                    <a:srgbClr val="FF0000"/>
                  </a:solidFill>
                  <a:latin typeface="Cambria Math" panose="02040503050406030204" pitchFamily="18" charset="0"/>
                </a:rPr>
                <a:t>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21.52</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92.41))</a:t>
              </a:r>
              <a:endParaRPr lang="en-US" sz="1600">
                <a:solidFill>
                  <a:sysClr val="windowText" lastClr="000000"/>
                </a:solidFill>
              </a:endParaRPr>
            </a:p>
          </xdr:txBody>
        </xdr:sp>
      </mc:Fallback>
    </mc:AlternateContent>
    <xdr:clientData/>
  </xdr:oneCellAnchor>
  <xdr:oneCellAnchor>
    <xdr:from>
      <xdr:col>15</xdr:col>
      <xdr:colOff>0</xdr:colOff>
      <xdr:row>199</xdr:row>
      <xdr:rowOff>138546</xdr:rowOff>
    </xdr:from>
    <xdr:ext cx="7994073" cy="250453"/>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571C1A37-F51B-4AD6-B959-0DFB016F82DC}"/>
                </a:ext>
              </a:extLst>
            </xdr:cNvPr>
            <xdr:cNvSpPr txBox="1"/>
          </xdr:nvSpPr>
          <xdr:spPr>
            <a:xfrm>
              <a:off x="17830800" y="3653166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21.52</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𝑡𝑑</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92.41)</m:t>
                  </m:r>
                  <m:r>
                    <a:rPr lang="de-CH" sz="1600" b="0" i="0">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7" name="TextBox 16">
              <a:extLst>
                <a:ext uri="{FF2B5EF4-FFF2-40B4-BE49-F238E27FC236}">
                  <a16:creationId xmlns:a16="http://schemas.microsoft.com/office/drawing/2014/main" id="{571C1A37-F51B-4AD6-B959-0DFB016F82DC}"/>
                </a:ext>
              </a:extLst>
            </xdr:cNvPr>
            <xdr:cNvSpPr txBox="1"/>
          </xdr:nvSpPr>
          <xdr:spPr>
            <a:xfrm>
              <a:off x="17830800" y="3653166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21.52</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92.41))</a:t>
              </a:r>
              <a:endParaRPr lang="en-US" sz="1600">
                <a:solidFill>
                  <a:sysClr val="windowText" lastClr="000000"/>
                </a:solidFill>
              </a:endParaRPr>
            </a:p>
          </xdr:txBody>
        </xdr:sp>
      </mc:Fallback>
    </mc:AlternateContent>
    <xdr:clientData/>
  </xdr:oneCellAnchor>
  <xdr:oneCellAnchor>
    <xdr:from>
      <xdr:col>1</xdr:col>
      <xdr:colOff>0</xdr:colOff>
      <xdr:row>34</xdr:row>
      <xdr:rowOff>110836</xdr:rowOff>
    </xdr:from>
    <xdr:ext cx="7994073" cy="463781"/>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47BCA697-54CC-439D-9B43-B820A1B33399}"/>
                </a:ext>
              </a:extLst>
            </xdr:cNvPr>
            <xdr:cNvSpPr txBox="1"/>
          </xdr:nvSpPr>
          <xdr:spPr>
            <a:xfrm>
              <a:off x="0" y="6402779"/>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𝑅𝑅𝑅𝑉</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𝑅𝑅𝑅𝑉</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𝑅𝑅𝑅𝑉</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solidFill>
                        <a:schemeClr val="tx1"/>
                      </a:solidFill>
                      <a:effectLst/>
                      <a:latin typeface="Cambria Math" panose="02040503050406030204" pitchFamily="18" charset="0"/>
                      <a:ea typeface="+mn-ea"/>
                      <a:cs typeface="+mn-cs"/>
                    </a:rPr>
                    <m:t>21.52</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𝑅𝑅𝑅𝑉</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92.41)</m:t>
                  </m:r>
                  <m:r>
                    <a:rPr lang="de-CH" sz="1600" b="0" i="0">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/(1−</m:t>
                  </m:r>
                  <m:f>
                    <m:fPr>
                      <m:ctrlPr>
                        <a:rPr lang="de-CH" sz="1600" b="0" i="1">
                          <a:solidFill>
                            <a:schemeClr val="tx1"/>
                          </a:solidFill>
                          <a:effectLst/>
                          <a:latin typeface="Cambria Math" panose="02040503050406030204" pitchFamily="18" charset="0"/>
                          <a:ea typeface="+mn-ea"/>
                          <a:cs typeface="+mn-cs"/>
                        </a:rPr>
                      </m:ctrlPr>
                    </m:fPr>
                    <m:num>
                      <m:f>
                        <m:fPr>
                          <m:ctrlPr>
                            <a:rPr lang="de-CH" sz="1600" b="0" i="1">
                              <a:solidFill>
                                <a:schemeClr val="tx1"/>
                              </a:solidFill>
                              <a:effectLst/>
                              <a:latin typeface="Cambria Math" panose="02040503050406030204" pitchFamily="18" charset="0"/>
                              <a:ea typeface="+mn-ea"/>
                              <a:cs typeface="+mn-cs"/>
                            </a:rPr>
                          </m:ctrlPr>
                        </m:fPr>
                        <m:num>
                          <m:r>
                            <a:rPr lang="de-CH" sz="1600" b="0" i="1">
                              <a:solidFill>
                                <a:schemeClr val="tx1"/>
                              </a:solidFill>
                              <a:effectLst/>
                              <a:latin typeface="Cambria Math" panose="02040503050406030204" pitchFamily="18" charset="0"/>
                              <a:ea typeface="+mn-ea"/>
                              <a:cs typeface="+mn-cs"/>
                            </a:rPr>
                            <m:t>𝐼𝑙𝑜𝑎𝑑</m:t>
                          </m:r>
                        </m:num>
                        <m:den>
                          <m:r>
                            <a:rPr lang="de-CH" sz="1600" b="0" i="1">
                              <a:solidFill>
                                <a:schemeClr val="tx1"/>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chemeClr val="tx1"/>
                          </a:solidFill>
                          <a:effectLst/>
                          <a:latin typeface="Cambria Math" panose="02040503050406030204" pitchFamily="18" charset="0"/>
                          <a:ea typeface="+mn-ea"/>
                          <a:cs typeface="+mn-cs"/>
                        </a:rPr>
                        <m:t>−1</m:t>
                      </m:r>
                    </m:num>
                    <m:den>
                      <m:r>
                        <a:rPr lang="de-CH" sz="1600" b="0" i="1">
                          <a:solidFill>
                            <a:schemeClr val="tx1"/>
                          </a:solidFill>
                          <a:effectLst/>
                          <a:latin typeface="Cambria Math" panose="02040503050406030204" pitchFamily="18" charset="0"/>
                          <a:ea typeface="+mn-ea"/>
                          <a:cs typeface="+mn-cs"/>
                        </a:rPr>
                        <m:t>3</m:t>
                      </m:r>
                    </m:den>
                  </m:f>
                  <m:r>
                    <a:rPr lang="de-CH" sz="1600" b="0" i="1">
                      <a:solidFill>
                        <a:schemeClr val="tx1"/>
                      </a:solidFill>
                      <a:effectLst/>
                      <a:latin typeface="Cambria Math" panose="02040503050406030204" pitchFamily="18" charset="0"/>
                      <a:ea typeface="+mn-ea"/>
                      <a:cs typeface="+mn-cs"/>
                    </a:rPr>
                    <m:t>)</m:t>
                  </m:r>
                </m:oMath>
              </a14:m>
              <a:endParaRPr lang="en-US" sz="1600"/>
            </a:p>
          </xdr:txBody>
        </xdr:sp>
      </mc:Choice>
      <mc:Fallback xmlns="">
        <xdr:sp macro="" textlink="">
          <xdr:nvSpPr>
            <xdr:cNvPr id="18" name="TextBox 17">
              <a:extLst>
                <a:ext uri="{FF2B5EF4-FFF2-40B4-BE49-F238E27FC236}">
                  <a16:creationId xmlns:a16="http://schemas.microsoft.com/office/drawing/2014/main" id="{47BCA697-54CC-439D-9B43-B820A1B33399}"/>
                </a:ext>
              </a:extLst>
            </xdr:cNvPr>
            <xdr:cNvSpPr txBox="1"/>
          </xdr:nvSpPr>
          <xdr:spPr>
            <a:xfrm>
              <a:off x="0" y="6402779"/>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𝑅𝑅𝑅𝑉=</a:t>
              </a:r>
              <a:r>
                <a:rPr lang="de-CH" sz="1600" b="0" i="0">
                  <a:solidFill>
                    <a:srgbClr val="FF0000"/>
                  </a:solidFill>
                  <a:latin typeface="Cambria Math" panose="02040503050406030204" pitchFamily="18" charset="0"/>
                </a:rPr>
                <a:t>〖(𝑅𝑅𝑅𝑉〗_0</a:t>
              </a:r>
              <a:r>
                <a:rPr lang="de-CH" sz="1600" b="0" i="0">
                  <a:latin typeface="Cambria Math" panose="02040503050406030204" pitchFamily="18" charset="0"/>
                </a:rPr>
                <a:t>+𝐾_(𝑅𝑅𝑅𝑉−𝑈)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solidFill>
                    <a:schemeClr val="tx1"/>
                  </a:solidFill>
                  <a:effectLst/>
                  <a:latin typeface="Cambria Math" panose="02040503050406030204" pitchFamily="18" charset="0"/>
                  <a:ea typeface="+mn-ea"/>
                  <a:cs typeface="+mn-cs"/>
                </a:rPr>
                <a:t>21.52</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𝐾_(𝑅𝑅𝑅𝑉−𝐼)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92.41))/(1−(𝐼𝑙𝑜𝑎𝑑/𝐼𝑠𝑐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chemeClr val="tx1"/>
                  </a:solidFill>
                  <a:effectLst/>
                  <a:latin typeface="Cambria Math" panose="02040503050406030204" pitchFamily="18" charset="0"/>
                  <a:ea typeface="+mn-ea"/>
                  <a:cs typeface="+mn-cs"/>
                </a:rPr>
                <a:t>−1)/3)</a:t>
              </a:r>
              <a:endParaRPr lang="en-US" sz="1600"/>
            </a:p>
          </xdr:txBody>
        </xdr:sp>
      </mc:Fallback>
    </mc:AlternateContent>
    <xdr:clientData/>
  </xdr:oneCellAnchor>
  <xdr:oneCellAnchor>
    <xdr:from>
      <xdr:col>1</xdr:col>
      <xdr:colOff>0</xdr:colOff>
      <xdr:row>133</xdr:row>
      <xdr:rowOff>138546</xdr:rowOff>
    </xdr:from>
    <xdr:ext cx="7994073" cy="354584"/>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1B93F1FE-F6F0-42A6-9C9B-C694AC970297}"/>
                </a:ext>
              </a:extLst>
            </xdr:cNvPr>
            <xdr:cNvSpPr txBox="1"/>
          </xdr:nvSpPr>
          <xdr:spPr>
            <a:xfrm>
              <a:off x="0" y="2475114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𝑡𝑑</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rgbClr val="FF0000"/>
                          </a:solidFill>
                          <a:latin typeface="Cambria Math" panose="02040503050406030204" pitchFamily="18" charset="0"/>
                        </a:rPr>
                        <m:t>𝑡𝑑</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𝑡𝑑</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latin typeface="Cambria Math" panose="02040503050406030204" pitchFamily="18" charset="0"/>
                    </a:rPr>
                    <m:t>21.52</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92.41)</m:t>
                  </m:r>
                  <m:r>
                    <a:rPr lang="de-CH" sz="1600" b="0" i="0">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(1−(</m:t>
                  </m:r>
                  <m:f>
                    <m:fPr>
                      <m:ctrlPr>
                        <a:rPr lang="de-CH" sz="1600" b="0" i="1">
                          <a:solidFill>
                            <a:schemeClr val="tx1"/>
                          </a:solidFill>
                          <a:effectLst/>
                          <a:latin typeface="Cambria Math" panose="02040503050406030204" pitchFamily="18" charset="0"/>
                          <a:ea typeface="+mn-ea"/>
                          <a:cs typeface="+mn-cs"/>
                        </a:rPr>
                      </m:ctrlPr>
                    </m:fPr>
                    <m:num>
                      <m:r>
                        <a:rPr lang="de-CH" sz="1600" b="0" i="1">
                          <a:solidFill>
                            <a:schemeClr val="tx1"/>
                          </a:solidFill>
                          <a:effectLst/>
                          <a:latin typeface="Cambria Math" panose="02040503050406030204" pitchFamily="18" charset="0"/>
                          <a:ea typeface="+mn-ea"/>
                          <a:cs typeface="+mn-cs"/>
                        </a:rPr>
                        <m:t>𝐼𝑙𝑜𝑎𝑑</m:t>
                      </m:r>
                    </m:num>
                    <m:den>
                      <m:r>
                        <a:rPr lang="de-CH" sz="1600" b="0" i="1">
                          <a:solidFill>
                            <a:schemeClr val="tx1"/>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chemeClr val="tx1"/>
                      </a:solidFill>
                      <a:effectLst/>
                      <a:latin typeface="Cambria Math" panose="02040503050406030204" pitchFamily="18" charset="0"/>
                      <a:ea typeface="+mn-ea"/>
                      <a:cs typeface="+mn-cs"/>
                    </a:rPr>
                    <m:t>−1)</m:t>
                  </m:r>
                </m:oMath>
              </a14:m>
              <a:r>
                <a:rPr lang="en-US" sz="1600"/>
                <a:t>*0.383)</a:t>
              </a:r>
            </a:p>
          </xdr:txBody>
        </xdr:sp>
      </mc:Choice>
      <mc:Fallback xmlns="">
        <xdr:sp macro="" textlink="">
          <xdr:nvSpPr>
            <xdr:cNvPr id="19" name="TextBox 18">
              <a:extLst>
                <a:ext uri="{FF2B5EF4-FFF2-40B4-BE49-F238E27FC236}">
                  <a16:creationId xmlns:a16="http://schemas.microsoft.com/office/drawing/2014/main" id="{1B93F1FE-F6F0-42A6-9C9B-C694AC970297}"/>
                </a:ext>
              </a:extLst>
            </xdr:cNvPr>
            <xdr:cNvSpPr txBox="1"/>
          </xdr:nvSpPr>
          <xdr:spPr>
            <a:xfrm>
              <a:off x="0" y="2475114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𝑡𝑑=</a:t>
              </a:r>
              <a:r>
                <a:rPr lang="de-CH" sz="1600" b="0" i="0">
                  <a:solidFill>
                    <a:srgbClr val="FF0000"/>
                  </a:solidFill>
                  <a:latin typeface="Cambria Math" panose="02040503050406030204" pitchFamily="18" charset="0"/>
                </a:rPr>
                <a:t>〖</a:t>
              </a:r>
              <a:r>
                <a:rPr lang="de-CH" sz="1600" b="0" i="0">
                  <a:solidFill>
                    <a:sysClr val="windowText" lastClr="000000"/>
                  </a:solidFill>
                  <a:latin typeface="Cambria Math" panose="02040503050406030204" pitchFamily="18" charset="0"/>
                </a:rPr>
                <a:t>(</a:t>
              </a:r>
              <a:r>
                <a:rPr lang="de-CH" sz="1600" b="0" i="0">
                  <a:solidFill>
                    <a:srgbClr val="FF0000"/>
                  </a:solidFill>
                  <a:latin typeface="Cambria Math" panose="02040503050406030204" pitchFamily="18" charset="0"/>
                </a:rPr>
                <a:t>𝑡𝑑〗_0</a:t>
              </a:r>
              <a:r>
                <a:rPr lang="de-CH" sz="1600" b="0" i="0">
                  <a:latin typeface="Cambria Math" panose="02040503050406030204" pitchFamily="18" charset="0"/>
                </a:rPr>
                <a:t>+𝐾_(𝑡𝑑−𝑈)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latin typeface="Cambria Math" panose="02040503050406030204" pitchFamily="18" charset="0"/>
                </a:rPr>
                <a:t>21.52</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𝐾_(𝑡𝑑−𝐼)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92.41))∗(1−(𝐼𝑙𝑜𝑎𝑑/𝐼𝑠𝑐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chemeClr val="tx1"/>
                  </a:solidFill>
                  <a:effectLst/>
                  <a:latin typeface="Cambria Math" panose="02040503050406030204" pitchFamily="18" charset="0"/>
                  <a:ea typeface="+mn-ea"/>
                  <a:cs typeface="+mn-cs"/>
                </a:rPr>
                <a:t>−1)</a:t>
              </a:r>
              <a:r>
                <a:rPr lang="en-US" sz="1600"/>
                <a:t>*0.383)</a:t>
              </a:r>
            </a:p>
          </xdr:txBody>
        </xdr:sp>
      </mc:Fallback>
    </mc:AlternateContent>
    <xdr:clientData/>
  </xdr:oneCellAnchor>
  <xdr:oneCellAnchor>
    <xdr:from>
      <xdr:col>1</xdr:col>
      <xdr:colOff>0</xdr:colOff>
      <xdr:row>66</xdr:row>
      <xdr:rowOff>110836</xdr:rowOff>
    </xdr:from>
    <xdr:ext cx="7994073" cy="463781"/>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D3EA90A8-9D8A-4BD5-B864-24E499E98BB9}"/>
                </a:ext>
              </a:extLst>
            </xdr:cNvPr>
            <xdr:cNvSpPr txBox="1"/>
          </xdr:nvSpPr>
          <xdr:spPr>
            <a:xfrm>
              <a:off x="0" y="12324607"/>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𝑅𝑅𝑅𝑉</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𝑅𝑅𝑅𝑉</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21.52</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𝑅𝑅𝑅𝑉</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92.41)</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num>
                    <m:den>
                      <m:r>
                        <a:rPr lang="de-CH" sz="1600" b="0" i="1">
                          <a:solidFill>
                            <a:sysClr val="windowText" lastClr="000000"/>
                          </a:solidFill>
                          <a:effectLst/>
                          <a:latin typeface="Cambria Math" panose="02040503050406030204" pitchFamily="18" charset="0"/>
                          <a:ea typeface="+mn-ea"/>
                          <a:cs typeface="+mn-cs"/>
                        </a:rPr>
                        <m:t>3</m:t>
                      </m:r>
                    </m:den>
                  </m:f>
                  <m:r>
                    <a:rPr lang="de-CH" sz="1600" b="0" i="1">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20" name="TextBox 19">
              <a:extLst>
                <a:ext uri="{FF2B5EF4-FFF2-40B4-BE49-F238E27FC236}">
                  <a16:creationId xmlns:a16="http://schemas.microsoft.com/office/drawing/2014/main" id="{D3EA90A8-9D8A-4BD5-B864-24E499E98BB9}"/>
                </a:ext>
              </a:extLst>
            </xdr:cNvPr>
            <xdr:cNvSpPr txBox="1"/>
          </xdr:nvSpPr>
          <xdr:spPr>
            <a:xfrm>
              <a:off x="0" y="12324607"/>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𝑅𝑅𝑅𝑉=〖(𝑅𝑅𝑅𝑉〗_0+</a:t>
              </a:r>
              <a:r>
                <a:rPr lang="de-CH" sz="1600" b="0" i="0">
                  <a:solidFill>
                    <a:srgbClr val="FF0000"/>
                  </a:solidFill>
                  <a:latin typeface="Cambria Math" panose="02040503050406030204" pitchFamily="18" charset="0"/>
                </a:rPr>
                <a:t>𝐾_(𝑅𝑅𝑅𝑉−𝑈)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21.52</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𝐾_(𝑅𝑅𝑅𝑉−𝐼)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92.41))/(1−(𝐼𝑙𝑜𝑎𝑑/𝐼𝑠𝑐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ysClr val="windowText" lastClr="000000"/>
                  </a:solidFill>
                  <a:effectLst/>
                  <a:latin typeface="Cambria Math" panose="02040503050406030204" pitchFamily="18" charset="0"/>
                  <a:ea typeface="+mn-ea"/>
                  <a:cs typeface="+mn-cs"/>
                </a:rPr>
                <a:t>−1)/3)</a:t>
              </a:r>
              <a:endParaRPr lang="en-US" sz="1600">
                <a:solidFill>
                  <a:sysClr val="windowText" lastClr="000000"/>
                </a:solidFill>
              </a:endParaRPr>
            </a:p>
          </xdr:txBody>
        </xdr:sp>
      </mc:Fallback>
    </mc:AlternateContent>
    <xdr:clientData/>
  </xdr:oneCellAnchor>
  <xdr:oneCellAnchor>
    <xdr:from>
      <xdr:col>1</xdr:col>
      <xdr:colOff>0</xdr:colOff>
      <xdr:row>100</xdr:row>
      <xdr:rowOff>110836</xdr:rowOff>
    </xdr:from>
    <xdr:ext cx="7994073" cy="463781"/>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6A6181BA-5B9A-4D28-86A7-3C706A9A52C8}"/>
                </a:ext>
              </a:extLst>
            </xdr:cNvPr>
            <xdr:cNvSpPr txBox="1"/>
          </xdr:nvSpPr>
          <xdr:spPr>
            <a:xfrm>
              <a:off x="0" y="18616550"/>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𝑅𝑅𝑅𝑉</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21.52</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𝑅𝑅𝑅𝑉</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92.41)</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num>
                    <m:den>
                      <m:r>
                        <a:rPr lang="de-CH" sz="1600" b="0" i="1">
                          <a:solidFill>
                            <a:sysClr val="windowText" lastClr="000000"/>
                          </a:solidFill>
                          <a:effectLst/>
                          <a:latin typeface="Cambria Math" panose="02040503050406030204" pitchFamily="18" charset="0"/>
                          <a:ea typeface="+mn-ea"/>
                          <a:cs typeface="+mn-cs"/>
                        </a:rPr>
                        <m:t>3</m:t>
                      </m:r>
                    </m:den>
                  </m:f>
                  <m:r>
                    <a:rPr lang="de-CH" sz="1600" b="0" i="1">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21" name="TextBox 20">
              <a:extLst>
                <a:ext uri="{FF2B5EF4-FFF2-40B4-BE49-F238E27FC236}">
                  <a16:creationId xmlns:a16="http://schemas.microsoft.com/office/drawing/2014/main" id="{6A6181BA-5B9A-4D28-86A7-3C706A9A52C8}"/>
                </a:ext>
              </a:extLst>
            </xdr:cNvPr>
            <xdr:cNvSpPr txBox="1"/>
          </xdr:nvSpPr>
          <xdr:spPr>
            <a:xfrm>
              <a:off x="0" y="18616550"/>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𝑅𝑅𝑅𝑉=〖(𝑅𝑅𝑅𝑉〗_0+𝐾_(𝑅𝑅𝑅𝑉−𝑈)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21.52</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𝐾_(𝑅𝑅𝑅𝑉−𝐼)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92.41))/(1−(𝐼𝑙𝑜𝑎𝑑/𝐼𝑠𝑐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ysClr val="windowText" lastClr="000000"/>
                  </a:solidFill>
                  <a:effectLst/>
                  <a:latin typeface="Cambria Math" panose="02040503050406030204" pitchFamily="18" charset="0"/>
                  <a:ea typeface="+mn-ea"/>
                  <a:cs typeface="+mn-cs"/>
                </a:rPr>
                <a:t>−1)/3)</a:t>
              </a:r>
              <a:endParaRPr lang="en-US" sz="1600">
                <a:solidFill>
                  <a:sysClr val="windowText" lastClr="000000"/>
                </a:solidFill>
              </a:endParaRPr>
            </a:p>
          </xdr:txBody>
        </xdr:sp>
      </mc:Fallback>
    </mc:AlternateContent>
    <xdr:clientData/>
  </xdr:oneCellAnchor>
  <xdr:oneCellAnchor>
    <xdr:from>
      <xdr:col>1</xdr:col>
      <xdr:colOff>0</xdr:colOff>
      <xdr:row>166</xdr:row>
      <xdr:rowOff>138546</xdr:rowOff>
    </xdr:from>
    <xdr:ext cx="7994073" cy="354584"/>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8F9866B5-CFB4-4B85-9112-A3870C3B5D87}"/>
                </a:ext>
              </a:extLst>
            </xdr:cNvPr>
            <xdr:cNvSpPr txBox="1"/>
          </xdr:nvSpPr>
          <xdr:spPr>
            <a:xfrm>
              <a:off x="0" y="30858032"/>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𝑡𝑑</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21.52</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92.41)</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oMath>
              </a14:m>
              <a:r>
                <a:rPr lang="en-US" sz="1600">
                  <a:solidFill>
                    <a:sysClr val="windowText" lastClr="000000"/>
                  </a:solidFill>
                </a:rPr>
                <a:t>*0.383)</a:t>
              </a:r>
            </a:p>
          </xdr:txBody>
        </xdr:sp>
      </mc:Choice>
      <mc:Fallback xmlns="">
        <xdr:sp macro="" textlink="">
          <xdr:nvSpPr>
            <xdr:cNvPr id="22" name="TextBox 21">
              <a:extLst>
                <a:ext uri="{FF2B5EF4-FFF2-40B4-BE49-F238E27FC236}">
                  <a16:creationId xmlns:a16="http://schemas.microsoft.com/office/drawing/2014/main" id="{8F9866B5-CFB4-4B85-9112-A3870C3B5D87}"/>
                </a:ext>
              </a:extLst>
            </xdr:cNvPr>
            <xdr:cNvSpPr txBox="1"/>
          </xdr:nvSpPr>
          <xdr:spPr>
            <a:xfrm>
              <a:off x="0" y="30858032"/>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a:t>
              </a:r>
              <a:r>
                <a:rPr lang="de-CH" sz="1600" b="0" i="0">
                  <a:solidFill>
                    <a:srgbClr val="FF0000"/>
                  </a:solidFill>
                  <a:latin typeface="Cambria Math" panose="02040503050406030204" pitchFamily="18" charset="0"/>
                </a:rPr>
                <a:t>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21.52</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92.41))∗(1−(𝐼𝑙𝑜𝑎𝑑/𝐼𝑠𝑐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ysClr val="windowText" lastClr="000000"/>
                  </a:solidFill>
                  <a:effectLst/>
                  <a:latin typeface="Cambria Math" panose="02040503050406030204" pitchFamily="18" charset="0"/>
                  <a:ea typeface="+mn-ea"/>
                  <a:cs typeface="+mn-cs"/>
                </a:rPr>
                <a:t>−1)</a:t>
              </a:r>
              <a:r>
                <a:rPr lang="en-US" sz="1600">
                  <a:solidFill>
                    <a:sysClr val="windowText" lastClr="000000"/>
                  </a:solidFill>
                </a:rPr>
                <a:t>*0.383)</a:t>
              </a:r>
            </a:p>
          </xdr:txBody>
        </xdr:sp>
      </mc:Fallback>
    </mc:AlternateContent>
    <xdr:clientData/>
  </xdr:oneCellAnchor>
  <xdr:oneCellAnchor>
    <xdr:from>
      <xdr:col>1</xdr:col>
      <xdr:colOff>0</xdr:colOff>
      <xdr:row>199</xdr:row>
      <xdr:rowOff>138546</xdr:rowOff>
    </xdr:from>
    <xdr:ext cx="7994073" cy="354584"/>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8D6FBBC6-B084-42EC-820C-B4876A6875E9}"/>
                </a:ext>
              </a:extLst>
            </xdr:cNvPr>
            <xdr:cNvSpPr txBox="1"/>
          </xdr:nvSpPr>
          <xdr:spPr>
            <a:xfrm>
              <a:off x="0" y="36964917"/>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21.52</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𝑡𝑑</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92.41)</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oMath>
              </a14:m>
              <a:r>
                <a:rPr lang="en-US" sz="1600">
                  <a:solidFill>
                    <a:sysClr val="windowText" lastClr="000000"/>
                  </a:solidFill>
                </a:rPr>
                <a:t>*0.383)</a:t>
              </a:r>
            </a:p>
          </xdr:txBody>
        </xdr:sp>
      </mc:Choice>
      <mc:Fallback xmlns="">
        <xdr:sp macro="" textlink="">
          <xdr:nvSpPr>
            <xdr:cNvPr id="23" name="TextBox 22">
              <a:extLst>
                <a:ext uri="{FF2B5EF4-FFF2-40B4-BE49-F238E27FC236}">
                  <a16:creationId xmlns:a16="http://schemas.microsoft.com/office/drawing/2014/main" id="{8D6FBBC6-B084-42EC-820C-B4876A6875E9}"/>
                </a:ext>
              </a:extLst>
            </xdr:cNvPr>
            <xdr:cNvSpPr txBox="1"/>
          </xdr:nvSpPr>
          <xdr:spPr>
            <a:xfrm>
              <a:off x="0" y="36964917"/>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21.52</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92.41))∗(1−(𝐼𝑙𝑜𝑎𝑑/𝐼𝑠𝑐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ysClr val="windowText" lastClr="000000"/>
                  </a:solidFill>
                  <a:effectLst/>
                  <a:latin typeface="Cambria Math" panose="02040503050406030204" pitchFamily="18" charset="0"/>
                  <a:ea typeface="+mn-ea"/>
                  <a:cs typeface="+mn-cs"/>
                </a:rPr>
                <a:t>−1)</a:t>
              </a:r>
              <a:r>
                <a:rPr lang="en-US" sz="1600">
                  <a:solidFill>
                    <a:sysClr val="windowText" lastClr="000000"/>
                  </a:solidFill>
                </a:rPr>
                <a:t>*0.383)</a:t>
              </a:r>
            </a:p>
          </xdr:txBody>
        </xdr:sp>
      </mc:Fallback>
    </mc:AlternateContent>
    <xdr:clientData/>
  </xdr:oneCellAnchor>
</xdr:wsDr>
</file>

<file path=xl/drawings/drawing17.xml><?xml version="1.0" encoding="utf-8"?>
<xdr:wsDr xmlns:xdr="http://schemas.openxmlformats.org/drawingml/2006/spreadsheetDrawing" xmlns:a="http://schemas.openxmlformats.org/drawingml/2006/main">
  <xdr:oneCellAnchor>
    <xdr:from>
      <xdr:col>1</xdr:col>
      <xdr:colOff>0</xdr:colOff>
      <xdr:row>1</xdr:row>
      <xdr:rowOff>95251</xdr:rowOff>
    </xdr:from>
    <xdr:ext cx="7208520" cy="31309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507E544F-1A3C-4ACB-884C-95C47A302F7C}"/>
                </a:ext>
              </a:extLst>
            </xdr:cNvPr>
            <xdr:cNvSpPr txBox="1"/>
          </xdr:nvSpPr>
          <xdr:spPr>
            <a:xfrm>
              <a:off x="1403350" y="279401"/>
              <a:ext cx="720852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2" name="TextBox 1">
              <a:extLst>
                <a:ext uri="{FF2B5EF4-FFF2-40B4-BE49-F238E27FC236}">
                  <a16:creationId xmlns:a16="http://schemas.microsoft.com/office/drawing/2014/main" id="{507E544F-1A3C-4ACB-884C-95C47A302F7C}"/>
                </a:ext>
              </a:extLst>
            </xdr:cNvPr>
            <xdr:cNvSpPr txBox="1"/>
          </xdr:nvSpPr>
          <xdr:spPr>
            <a:xfrm>
              <a:off x="1403350" y="279401"/>
              <a:ext cx="720852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1</xdr:col>
      <xdr:colOff>0</xdr:colOff>
      <xdr:row>1</xdr:row>
      <xdr:rowOff>95250</xdr:rowOff>
    </xdr:from>
    <xdr:ext cx="7301346" cy="31309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AD1D2CBA-969F-4AA2-966E-8402668499D2}"/>
                </a:ext>
              </a:extLst>
            </xdr:cNvPr>
            <xdr:cNvSpPr txBox="1"/>
          </xdr:nvSpPr>
          <xdr:spPr>
            <a:xfrm>
              <a:off x="1403350" y="279400"/>
              <a:ext cx="7301346"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3" name="TextBox 2">
              <a:extLst>
                <a:ext uri="{FF2B5EF4-FFF2-40B4-BE49-F238E27FC236}">
                  <a16:creationId xmlns:a16="http://schemas.microsoft.com/office/drawing/2014/main" id="{AD1D2CBA-969F-4AA2-966E-8402668499D2}"/>
                </a:ext>
              </a:extLst>
            </xdr:cNvPr>
            <xdr:cNvSpPr txBox="1"/>
          </xdr:nvSpPr>
          <xdr:spPr>
            <a:xfrm>
              <a:off x="1403350" y="279400"/>
              <a:ext cx="7301346"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1</xdr:col>
      <xdr:colOff>0</xdr:colOff>
      <xdr:row>1</xdr:row>
      <xdr:rowOff>95250</xdr:rowOff>
    </xdr:from>
    <xdr:ext cx="7980218" cy="31309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AFF8DBD3-CB12-469C-86AD-2AF6A614E922}"/>
                </a:ext>
              </a:extLst>
            </xdr:cNvPr>
            <xdr:cNvSpPr txBox="1"/>
          </xdr:nvSpPr>
          <xdr:spPr>
            <a:xfrm>
              <a:off x="9493250" y="279400"/>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4" name="TextBox 3">
              <a:extLst>
                <a:ext uri="{FF2B5EF4-FFF2-40B4-BE49-F238E27FC236}">
                  <a16:creationId xmlns:a16="http://schemas.microsoft.com/office/drawing/2014/main" id="{AFF8DBD3-CB12-469C-86AD-2AF6A614E922}"/>
                </a:ext>
              </a:extLst>
            </xdr:cNvPr>
            <xdr:cNvSpPr txBox="1"/>
          </xdr:nvSpPr>
          <xdr:spPr>
            <a:xfrm>
              <a:off x="9493250" y="279400"/>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1</xdr:col>
      <xdr:colOff>0</xdr:colOff>
      <xdr:row>34</xdr:row>
      <xdr:rowOff>110836</xdr:rowOff>
    </xdr:from>
    <xdr:ext cx="7994073" cy="313099"/>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5B2904D0-59F6-4F8B-B574-9716473FF748}"/>
                </a:ext>
              </a:extLst>
            </xdr:cNvPr>
            <xdr:cNvSpPr txBox="1"/>
          </xdr:nvSpPr>
          <xdr:spPr>
            <a:xfrm>
              <a:off x="9493250" y="63719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𝑅𝑅𝑅𝑉</m:t>
                      </m:r>
                    </m:e>
                    <m:sub>
                      <m:r>
                        <a:rPr lang="de-CH" sz="2000" b="0" i="1">
                          <a:solidFill>
                            <a:srgbClr val="FF0000"/>
                          </a:solidFill>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𝑅𝑅𝑅𝑉</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solidFill>
                        <a:schemeClr val="tx1"/>
                      </a:solidFill>
                      <a:effectLst/>
                      <a:latin typeface="Cambria Math" panose="02040503050406030204" pitchFamily="18" charset="0"/>
                      <a:ea typeface="+mn-ea"/>
                      <a:cs typeface="+mn-cs"/>
                    </a:rPr>
                    <m:t>21.52</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92.41)</m:t>
                  </m:r>
                  <m:r>
                    <a:rPr lang="de-CH" sz="2000" b="0" i="0">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m:t>
                  </m:r>
                </m:oMath>
              </a14:m>
              <a:endParaRPr lang="en-US" sz="2000"/>
            </a:p>
          </xdr:txBody>
        </xdr:sp>
      </mc:Choice>
      <mc:Fallback xmlns="">
        <xdr:sp macro="" textlink="">
          <xdr:nvSpPr>
            <xdr:cNvPr id="5" name="TextBox 4">
              <a:extLst>
                <a:ext uri="{FF2B5EF4-FFF2-40B4-BE49-F238E27FC236}">
                  <a16:creationId xmlns:a16="http://schemas.microsoft.com/office/drawing/2014/main" id="{5B2904D0-59F6-4F8B-B574-9716473FF748}"/>
                </a:ext>
              </a:extLst>
            </xdr:cNvPr>
            <xdr:cNvSpPr txBox="1"/>
          </xdr:nvSpPr>
          <xdr:spPr>
            <a:xfrm>
              <a:off x="9493250" y="63719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a:t>
              </a:r>
              <a:r>
                <a:rPr lang="de-CH" sz="2000" b="0" i="0">
                  <a:solidFill>
                    <a:srgbClr val="FF0000"/>
                  </a:solidFill>
                  <a:latin typeface="Cambria Math" panose="02040503050406030204" pitchFamily="18" charset="0"/>
                </a:rPr>
                <a:t>〖(𝑅𝑅𝑅𝑉〗_0</a:t>
              </a:r>
              <a:r>
                <a:rPr lang="de-CH" sz="2000" b="0" i="0">
                  <a:latin typeface="Cambria Math" panose="02040503050406030204" pitchFamily="18" charset="0"/>
                </a:rPr>
                <a:t>+𝐾_(𝑅𝑅𝑅𝑉−𝑈)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solidFill>
                    <a:schemeClr val="tx1"/>
                  </a:solidFill>
                  <a:effectLst/>
                  <a:latin typeface="Cambria Math" panose="02040503050406030204" pitchFamily="18" charset="0"/>
                  <a:ea typeface="+mn-ea"/>
                  <a:cs typeface="+mn-cs"/>
                </a:rPr>
                <a:t>21.52</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92.41))</a:t>
              </a:r>
              <a:r>
                <a:rPr lang="en-US" sz="1100" b="0" i="0">
                  <a:solidFill>
                    <a:schemeClr val="tx1"/>
                  </a:solidFill>
                  <a:effectLst/>
                  <a:latin typeface="Cambria Math" panose="02040503050406030204" pitchFamily="18" charset="0"/>
                  <a:ea typeface="+mn-ea"/>
                  <a:cs typeface="+mn-cs"/>
                </a:rPr>
                <a:t>∙</a:t>
              </a:r>
              <a:endParaRPr lang="en-US" sz="2000"/>
            </a:p>
          </xdr:txBody>
        </xdr:sp>
      </mc:Fallback>
    </mc:AlternateContent>
    <xdr:clientData/>
  </xdr:oneCellAnchor>
  <xdr:oneCellAnchor>
    <xdr:from>
      <xdr:col>1</xdr:col>
      <xdr:colOff>0</xdr:colOff>
      <xdr:row>66</xdr:row>
      <xdr:rowOff>110836</xdr:rowOff>
    </xdr:from>
    <xdr:ext cx="7994073" cy="31309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76180EDA-5CDC-4EF1-8A2A-7E2B2CA6CC00}"/>
                </a:ext>
              </a:extLst>
            </xdr:cNvPr>
            <xdr:cNvSpPr txBox="1"/>
          </xdr:nvSpPr>
          <xdr:spPr>
            <a:xfrm>
              <a:off x="9493250" y="122647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𝑅𝑅𝑅𝑉</m:t>
                      </m:r>
                    </m:e>
                    <m:sub>
                      <m:r>
                        <a:rPr lang="de-CH" sz="2000" b="0" i="1">
                          <a:solidFill>
                            <a:sysClr val="windowText" lastClr="000000"/>
                          </a:solidFill>
                          <a:latin typeface="Cambria Math" panose="02040503050406030204" pitchFamily="18" charset="0"/>
                        </a:rPr>
                        <m:t>0</m:t>
                      </m:r>
                    </m:sub>
                  </m:sSub>
                  <m:r>
                    <a:rPr lang="de-CH" sz="2000" b="0" i="1">
                      <a:solidFill>
                        <a:sysClr val="windowText" lastClr="000000"/>
                      </a:solidFill>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𝐾</m:t>
                      </m:r>
                    </m:e>
                    <m:sub>
                      <m:r>
                        <a:rPr lang="de-CH" sz="2000" b="0" i="1">
                          <a:solidFill>
                            <a:srgbClr val="FF0000"/>
                          </a:solidFill>
                          <a:latin typeface="Cambria Math" panose="02040503050406030204" pitchFamily="18" charset="0"/>
                        </a:rPr>
                        <m:t>𝑅𝑅𝑅𝑉</m:t>
                      </m:r>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𝑈</m:t>
                      </m:r>
                    </m:sub>
                  </m:sSub>
                  <m:r>
                    <a:rPr lang="en-US"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𝑈</m:t>
                  </m:r>
                </m:oMath>
              </a14:m>
              <a:r>
                <a:rPr lang="en-US" sz="2000">
                  <a:solidFill>
                    <a:sysClr val="windowText" lastClr="000000"/>
                  </a:solidFill>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21.52</m:t>
                  </m:r>
                </m:oMath>
              </a14:m>
              <a:r>
                <a:rPr lang="en-US" sz="2000">
                  <a:solidFill>
                    <a:sysClr val="windowText" lastClr="000000"/>
                  </a:solidFill>
                </a:rPr>
                <a:t>)</a:t>
              </a:r>
              <a14:m>
                <m:oMath xmlns:m="http://schemas.openxmlformats.org/officeDocument/2006/math">
                  <m:r>
                    <a:rPr lang="de-CH" sz="2000" b="0" i="0">
                      <a:solidFill>
                        <a:sysClr val="windowText" lastClr="000000"/>
                      </a:solidFill>
                      <a:effectLst/>
                      <a:latin typeface="Cambria Math" panose="02040503050406030204" pitchFamily="18" charset="0"/>
                      <a:ea typeface="+mn-ea"/>
                      <a:cs typeface="+mn-cs"/>
                    </a:rPr>
                    <m:t> </m:t>
                  </m:r>
                  <m:r>
                    <a:rPr lang="de-CH" sz="2000" b="0" i="1">
                      <a:solidFill>
                        <a:sysClr val="windowText" lastClr="000000"/>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𝐼</m:t>
                      </m:r>
                    </m:e>
                    <m:sub>
                      <m:r>
                        <a:rPr lang="de-CH" sz="2000" b="0" i="1">
                          <a:solidFill>
                            <a:sysClr val="windowText" lastClr="000000"/>
                          </a:solidFill>
                          <a:effectLst/>
                          <a:latin typeface="Cambria Math" panose="02040503050406030204" pitchFamily="18" charset="0"/>
                          <a:ea typeface="+mn-ea"/>
                          <a:cs typeface="+mn-cs"/>
                        </a:rPr>
                        <m:t>𝑠𝑐</m:t>
                      </m:r>
                    </m:sub>
                  </m:sSub>
                </m:oMath>
              </a14:m>
              <a:r>
                <a:rPr lang="en-US" sz="2000">
                  <a:solidFill>
                    <a:sysClr val="windowText" lastClr="000000"/>
                  </a:solidFill>
                  <a:effectLst/>
                  <a:latin typeface="+mn-lt"/>
                  <a:ea typeface="+mn-ea"/>
                  <a:cs typeface="+mn-cs"/>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92.41)</m:t>
                  </m:r>
                  <m:r>
                    <a:rPr lang="de-CH" sz="20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oMath>
              </a14:m>
              <a:endParaRPr lang="en-US" sz="20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76180EDA-5CDC-4EF1-8A2A-7E2B2CA6CC00}"/>
                </a:ext>
              </a:extLst>
            </xdr:cNvPr>
            <xdr:cNvSpPr txBox="1"/>
          </xdr:nvSpPr>
          <xdr:spPr>
            <a:xfrm>
              <a:off x="9493250" y="122647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solidFill>
                    <a:sysClr val="windowText" lastClr="000000"/>
                  </a:solidFill>
                  <a:latin typeface="Cambria Math" panose="02040503050406030204" pitchFamily="18" charset="0"/>
                </a:rPr>
                <a:t>𝑅𝑅𝑅𝑉=〖(𝑅𝑅𝑅𝑉〗_0+</a:t>
              </a:r>
              <a:r>
                <a:rPr lang="de-CH" sz="2000" b="0" i="0">
                  <a:solidFill>
                    <a:srgbClr val="FF0000"/>
                  </a:solidFill>
                  <a:latin typeface="Cambria Math" panose="02040503050406030204" pitchFamily="18" charset="0"/>
                </a:rPr>
                <a:t>𝐾_(𝑅𝑅𝑅𝑉−𝑈)</a:t>
              </a:r>
              <a:r>
                <a:rPr lang="en-US" sz="2000" b="0" i="0">
                  <a:solidFill>
                    <a:sysClr val="windowText" lastClr="000000"/>
                  </a:solidFill>
                  <a:latin typeface="Cambria Math" panose="02040503050406030204" pitchFamily="18" charset="0"/>
                  <a:ea typeface="Cambria Math" panose="02040503050406030204" pitchFamily="18" charset="0"/>
                </a:rPr>
                <a:t>∙</a:t>
              </a:r>
              <a:r>
                <a:rPr lang="de-CH" sz="2000" b="0" i="0">
                  <a:solidFill>
                    <a:sysClr val="windowText" lastClr="000000"/>
                  </a:solidFill>
                  <a:latin typeface="Cambria Math" panose="02040503050406030204" pitchFamily="18" charset="0"/>
                  <a:ea typeface="Cambria Math" panose="02040503050406030204" pitchFamily="18" charset="0"/>
                </a:rPr>
                <a:t>(𝑈</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21.52</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 + 𝐾_(𝑅𝑅𝑅𝑉−𝐼)</a:t>
              </a:r>
              <a:r>
                <a:rPr lang="en-US" sz="2000" b="0" i="0">
                  <a:solidFill>
                    <a:sysClr val="windowText" lastClr="000000"/>
                  </a:solidFill>
                  <a:effectLst/>
                  <a:latin typeface="Cambria Math" panose="02040503050406030204" pitchFamily="18" charset="0"/>
                  <a:ea typeface="+mn-ea"/>
                  <a:cs typeface="+mn-cs"/>
                </a:rPr>
                <a:t>∙</a:t>
              </a:r>
              <a:r>
                <a:rPr lang="de-CH" sz="2000" b="0" i="0">
                  <a:solidFill>
                    <a:sysClr val="windowText" lastClr="000000"/>
                  </a:solidFill>
                  <a:effectLst/>
                  <a:latin typeface="Cambria Math" panose="02040503050406030204" pitchFamily="18" charset="0"/>
                  <a:ea typeface="+mn-ea"/>
                  <a:cs typeface="+mn-cs"/>
                </a:rPr>
                <a:t>(𝐼_𝑠𝑐</a:t>
              </a:r>
              <a:r>
                <a:rPr lang="en-US" sz="2000">
                  <a:solidFill>
                    <a:sysClr val="windowText" lastClr="000000"/>
                  </a:solidFill>
                  <a:effectLst/>
                  <a:latin typeface="+mn-lt"/>
                  <a:ea typeface="+mn-ea"/>
                  <a:cs typeface="+mn-cs"/>
                </a:rPr>
                <a:t>-</a:t>
              </a:r>
              <a:r>
                <a:rPr lang="de-CH" sz="2000" b="0" i="0">
                  <a:solidFill>
                    <a:sysClr val="windowText" lastClr="000000"/>
                  </a:solidFill>
                  <a:effectLst/>
                  <a:latin typeface="Cambria Math" panose="02040503050406030204" pitchFamily="18" charset="0"/>
                  <a:ea typeface="+mn-ea"/>
                  <a:cs typeface="+mn-cs"/>
                </a:rPr>
                <a:t>92.41))</a:t>
              </a:r>
              <a:r>
                <a:rPr lang="en-US" sz="1100" b="0" i="0">
                  <a:solidFill>
                    <a:sysClr val="windowText" lastClr="000000"/>
                  </a:solidFill>
                  <a:effectLst/>
                  <a:latin typeface="Cambria Math" panose="02040503050406030204" pitchFamily="18" charset="0"/>
                  <a:ea typeface="+mn-ea"/>
                  <a:cs typeface="+mn-cs"/>
                </a:rPr>
                <a:t>∙</a:t>
              </a:r>
              <a:endParaRPr lang="en-US" sz="2000">
                <a:solidFill>
                  <a:sysClr val="windowText" lastClr="000000"/>
                </a:solidFill>
              </a:endParaRPr>
            </a:p>
          </xdr:txBody>
        </xdr:sp>
      </mc:Fallback>
    </mc:AlternateContent>
    <xdr:clientData/>
  </xdr:oneCellAnchor>
  <xdr:oneCellAnchor>
    <xdr:from>
      <xdr:col>1</xdr:col>
      <xdr:colOff>0</xdr:colOff>
      <xdr:row>100</xdr:row>
      <xdr:rowOff>110836</xdr:rowOff>
    </xdr:from>
    <xdr:ext cx="7994073" cy="313099"/>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4F5E9FB8-4212-45A0-8367-832AF2B5AD71}"/>
                </a:ext>
              </a:extLst>
            </xdr:cNvPr>
            <xdr:cNvSpPr txBox="1"/>
          </xdr:nvSpPr>
          <xdr:spPr>
            <a:xfrm>
              <a:off x="9493250" y="185258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𝑅𝑅𝑅𝑉</m:t>
                      </m:r>
                    </m:e>
                    <m:sub>
                      <m:r>
                        <a:rPr lang="de-CH" sz="2000" b="0" i="1">
                          <a:solidFill>
                            <a:sysClr val="windowText" lastClr="000000"/>
                          </a:solidFill>
                          <a:latin typeface="Cambria Math" panose="02040503050406030204" pitchFamily="18" charset="0"/>
                        </a:rPr>
                        <m:t>0</m:t>
                      </m:r>
                    </m:sub>
                  </m:sSub>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𝐾</m:t>
                      </m:r>
                    </m:e>
                    <m:sub>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𝑈</m:t>
                      </m:r>
                    </m:sub>
                  </m:sSub>
                  <m:r>
                    <a:rPr lang="en-US"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𝑈</m:t>
                  </m:r>
                </m:oMath>
              </a14:m>
              <a:r>
                <a:rPr lang="en-US" sz="2000">
                  <a:solidFill>
                    <a:sysClr val="windowText" lastClr="000000"/>
                  </a:solidFill>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21.52</m:t>
                  </m:r>
                </m:oMath>
              </a14:m>
              <a:r>
                <a:rPr lang="en-US" sz="2000">
                  <a:solidFill>
                    <a:sysClr val="windowText" lastClr="000000"/>
                  </a:solidFill>
                </a:rPr>
                <a:t>)</a:t>
              </a:r>
              <a14:m>
                <m:oMath xmlns:m="http://schemas.openxmlformats.org/officeDocument/2006/math">
                  <m:r>
                    <a:rPr lang="de-CH" sz="2000" b="0" i="0">
                      <a:solidFill>
                        <a:sysClr val="windowText" lastClr="000000"/>
                      </a:solidFill>
                      <a:effectLst/>
                      <a:latin typeface="Cambria Math" panose="02040503050406030204" pitchFamily="18" charset="0"/>
                      <a:ea typeface="+mn-ea"/>
                      <a:cs typeface="+mn-cs"/>
                    </a:rPr>
                    <m:t> </m:t>
                  </m:r>
                  <m:r>
                    <a:rPr lang="de-CH" sz="2000" b="0" i="1">
                      <a:solidFill>
                        <a:sysClr val="windowText" lastClr="000000"/>
                      </a:solidFill>
                      <a:effectLst/>
                      <a:latin typeface="Cambria Math" panose="02040503050406030204" pitchFamily="18" charset="0"/>
                      <a:ea typeface="+mn-ea"/>
                      <a:cs typeface="+mn-cs"/>
                    </a:rPr>
                    <m:t>+ </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𝑅𝑅𝑅𝑉</m:t>
                      </m:r>
                      <m:r>
                        <a:rPr lang="de-CH" sz="2000" b="0" i="1">
                          <a:solidFill>
                            <a:srgbClr val="FF0000"/>
                          </a:solidFill>
                          <a:effectLst/>
                          <a:latin typeface="Cambria Math" panose="02040503050406030204" pitchFamily="18" charset="0"/>
                          <a:ea typeface="+mn-ea"/>
                          <a:cs typeface="+mn-cs"/>
                        </a:rPr>
                        <m:t>−</m:t>
                      </m:r>
                      <m:r>
                        <a:rPr lang="de-CH" sz="2000" b="0" i="1">
                          <a:solidFill>
                            <a:srgbClr val="FF0000"/>
                          </a:solidFill>
                          <a:effectLst/>
                          <a:latin typeface="Cambria Math" panose="02040503050406030204" pitchFamily="18" charset="0"/>
                          <a:ea typeface="+mn-ea"/>
                          <a:cs typeface="+mn-cs"/>
                        </a:rPr>
                        <m:t>𝐼</m:t>
                      </m:r>
                    </m:sub>
                  </m:sSub>
                  <m:r>
                    <a:rPr lang="en-US"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𝐼</m:t>
                      </m:r>
                    </m:e>
                    <m:sub>
                      <m:r>
                        <a:rPr lang="de-CH" sz="2000" b="0" i="1">
                          <a:solidFill>
                            <a:sysClr val="windowText" lastClr="000000"/>
                          </a:solidFill>
                          <a:effectLst/>
                          <a:latin typeface="Cambria Math" panose="02040503050406030204" pitchFamily="18" charset="0"/>
                          <a:ea typeface="+mn-ea"/>
                          <a:cs typeface="+mn-cs"/>
                        </a:rPr>
                        <m:t>𝑠𝑐</m:t>
                      </m:r>
                    </m:sub>
                  </m:sSub>
                </m:oMath>
              </a14:m>
              <a:r>
                <a:rPr lang="en-US" sz="2000">
                  <a:solidFill>
                    <a:sysClr val="windowText" lastClr="000000"/>
                  </a:solidFill>
                  <a:effectLst/>
                  <a:latin typeface="+mn-lt"/>
                  <a:ea typeface="+mn-ea"/>
                  <a:cs typeface="+mn-cs"/>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92.41)</m:t>
                  </m:r>
                  <m:r>
                    <a:rPr lang="de-CH" sz="20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oMath>
              </a14:m>
              <a:endParaRPr lang="en-US" sz="20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4F5E9FB8-4212-45A0-8367-832AF2B5AD71}"/>
                </a:ext>
              </a:extLst>
            </xdr:cNvPr>
            <xdr:cNvSpPr txBox="1"/>
          </xdr:nvSpPr>
          <xdr:spPr>
            <a:xfrm>
              <a:off x="9493250" y="185258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solidFill>
                    <a:sysClr val="windowText" lastClr="000000"/>
                  </a:solidFill>
                  <a:latin typeface="Cambria Math" panose="02040503050406030204" pitchFamily="18" charset="0"/>
                </a:rPr>
                <a:t>𝑅𝑅𝑅𝑉=〖(𝑅𝑅𝑅𝑉〗_0+𝐾_(𝑅𝑅𝑅𝑉−𝑈)</a:t>
              </a:r>
              <a:r>
                <a:rPr lang="en-US" sz="2000" b="0" i="0">
                  <a:solidFill>
                    <a:sysClr val="windowText" lastClr="000000"/>
                  </a:solidFill>
                  <a:latin typeface="Cambria Math" panose="02040503050406030204" pitchFamily="18" charset="0"/>
                  <a:ea typeface="Cambria Math" panose="02040503050406030204" pitchFamily="18" charset="0"/>
                </a:rPr>
                <a:t>∙</a:t>
              </a:r>
              <a:r>
                <a:rPr lang="de-CH" sz="2000" b="0" i="0">
                  <a:solidFill>
                    <a:sysClr val="windowText" lastClr="000000"/>
                  </a:solidFill>
                  <a:latin typeface="Cambria Math" panose="02040503050406030204" pitchFamily="18" charset="0"/>
                  <a:ea typeface="Cambria Math" panose="02040503050406030204" pitchFamily="18" charset="0"/>
                </a:rPr>
                <a:t>(𝑈</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21.52</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 + </a:t>
              </a:r>
              <a:r>
                <a:rPr lang="de-CH" sz="2000" b="0" i="0">
                  <a:solidFill>
                    <a:srgbClr val="FF0000"/>
                  </a:solidFill>
                  <a:effectLst/>
                  <a:latin typeface="Cambria Math" panose="02040503050406030204" pitchFamily="18" charset="0"/>
                  <a:ea typeface="+mn-ea"/>
                  <a:cs typeface="+mn-cs"/>
                </a:rPr>
                <a:t>𝐾_(𝑅𝑅𝑅𝑉−𝐼)</a:t>
              </a:r>
              <a:r>
                <a:rPr lang="en-US" sz="2000" b="0" i="0">
                  <a:solidFill>
                    <a:sysClr val="windowText" lastClr="000000"/>
                  </a:solidFill>
                  <a:effectLst/>
                  <a:latin typeface="Cambria Math" panose="02040503050406030204" pitchFamily="18" charset="0"/>
                  <a:ea typeface="+mn-ea"/>
                  <a:cs typeface="+mn-cs"/>
                </a:rPr>
                <a:t>∙</a:t>
              </a:r>
              <a:r>
                <a:rPr lang="de-CH" sz="2000" b="0" i="0">
                  <a:solidFill>
                    <a:sysClr val="windowText" lastClr="000000"/>
                  </a:solidFill>
                  <a:effectLst/>
                  <a:latin typeface="Cambria Math" panose="02040503050406030204" pitchFamily="18" charset="0"/>
                  <a:ea typeface="+mn-ea"/>
                  <a:cs typeface="+mn-cs"/>
                </a:rPr>
                <a:t>(𝐼_𝑠𝑐</a:t>
              </a:r>
              <a:r>
                <a:rPr lang="en-US" sz="2000">
                  <a:solidFill>
                    <a:sysClr val="windowText" lastClr="000000"/>
                  </a:solidFill>
                  <a:effectLst/>
                  <a:latin typeface="+mn-lt"/>
                  <a:ea typeface="+mn-ea"/>
                  <a:cs typeface="+mn-cs"/>
                </a:rPr>
                <a:t>-</a:t>
              </a:r>
              <a:r>
                <a:rPr lang="de-CH" sz="2000" b="0" i="0">
                  <a:solidFill>
                    <a:sysClr val="windowText" lastClr="000000"/>
                  </a:solidFill>
                  <a:effectLst/>
                  <a:latin typeface="Cambria Math" panose="02040503050406030204" pitchFamily="18" charset="0"/>
                  <a:ea typeface="+mn-ea"/>
                  <a:cs typeface="+mn-cs"/>
                </a:rPr>
                <a:t>92.41))</a:t>
              </a:r>
              <a:r>
                <a:rPr lang="en-US" sz="1100" b="0" i="0">
                  <a:solidFill>
                    <a:sysClr val="windowText" lastClr="000000"/>
                  </a:solidFill>
                  <a:effectLst/>
                  <a:latin typeface="Cambria Math" panose="02040503050406030204" pitchFamily="18" charset="0"/>
                  <a:ea typeface="+mn-ea"/>
                  <a:cs typeface="+mn-cs"/>
                </a:rPr>
                <a:t>∙</a:t>
              </a:r>
              <a:endParaRPr lang="en-US" sz="2000">
                <a:solidFill>
                  <a:sysClr val="windowText" lastClr="000000"/>
                </a:solidFill>
              </a:endParaRPr>
            </a:p>
          </xdr:txBody>
        </xdr:sp>
      </mc:Fallback>
    </mc:AlternateContent>
    <xdr:clientData/>
  </xdr:oneCellAnchor>
  <xdr:oneCellAnchor>
    <xdr:from>
      <xdr:col>1</xdr:col>
      <xdr:colOff>0</xdr:colOff>
      <xdr:row>133</xdr:row>
      <xdr:rowOff>138546</xdr:rowOff>
    </xdr:from>
    <xdr:ext cx="7994073" cy="250453"/>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6C88AFD9-1E9A-4FDA-B72F-0D3D2BA57D25}"/>
                </a:ext>
              </a:extLst>
            </xdr:cNvPr>
            <xdr:cNvSpPr txBox="1"/>
          </xdr:nvSpPr>
          <xdr:spPr>
            <a:xfrm>
              <a:off x="9493250" y="2463049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𝑡𝑑</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rgbClr val="FF0000"/>
                          </a:solidFill>
                          <a:latin typeface="Cambria Math" panose="02040503050406030204" pitchFamily="18" charset="0"/>
                        </a:rPr>
                        <m:t>𝑡𝑑</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𝑡𝑑</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latin typeface="Cambria Math" panose="02040503050406030204" pitchFamily="18" charset="0"/>
                    </a:rPr>
                    <m:t>21.52</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92.41)</m:t>
                  </m:r>
                  <m:r>
                    <a:rPr lang="de-CH" sz="1600" b="0" i="0">
                      <a:solidFill>
                        <a:schemeClr val="tx1"/>
                      </a:solidFill>
                      <a:effectLst/>
                      <a:latin typeface="Cambria Math" panose="02040503050406030204" pitchFamily="18" charset="0"/>
                      <a:ea typeface="+mn-ea"/>
                      <a:cs typeface="+mn-cs"/>
                    </a:rPr>
                    <m:t>)</m:t>
                  </m:r>
                </m:oMath>
              </a14:m>
              <a:endParaRPr lang="en-US" sz="1600"/>
            </a:p>
          </xdr:txBody>
        </xdr:sp>
      </mc:Choice>
      <mc:Fallback xmlns="">
        <xdr:sp macro="" textlink="">
          <xdr:nvSpPr>
            <xdr:cNvPr id="8" name="TextBox 7">
              <a:extLst>
                <a:ext uri="{FF2B5EF4-FFF2-40B4-BE49-F238E27FC236}">
                  <a16:creationId xmlns:a16="http://schemas.microsoft.com/office/drawing/2014/main" id="{6C88AFD9-1E9A-4FDA-B72F-0D3D2BA57D25}"/>
                </a:ext>
              </a:extLst>
            </xdr:cNvPr>
            <xdr:cNvSpPr txBox="1"/>
          </xdr:nvSpPr>
          <xdr:spPr>
            <a:xfrm>
              <a:off x="9493250" y="2463049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𝑡𝑑=</a:t>
              </a:r>
              <a:r>
                <a:rPr lang="de-CH" sz="1600" b="0" i="0">
                  <a:solidFill>
                    <a:srgbClr val="FF0000"/>
                  </a:solidFill>
                  <a:latin typeface="Cambria Math" panose="02040503050406030204" pitchFamily="18" charset="0"/>
                </a:rPr>
                <a:t>〖</a:t>
              </a:r>
              <a:r>
                <a:rPr lang="de-CH" sz="1600" b="0" i="0">
                  <a:solidFill>
                    <a:sysClr val="windowText" lastClr="000000"/>
                  </a:solidFill>
                  <a:latin typeface="Cambria Math" panose="02040503050406030204" pitchFamily="18" charset="0"/>
                </a:rPr>
                <a:t>(</a:t>
              </a:r>
              <a:r>
                <a:rPr lang="de-CH" sz="1600" b="0" i="0">
                  <a:solidFill>
                    <a:srgbClr val="FF0000"/>
                  </a:solidFill>
                  <a:latin typeface="Cambria Math" panose="02040503050406030204" pitchFamily="18" charset="0"/>
                </a:rPr>
                <a:t>𝑡𝑑〗_0</a:t>
              </a:r>
              <a:r>
                <a:rPr lang="de-CH" sz="1600" b="0" i="0">
                  <a:latin typeface="Cambria Math" panose="02040503050406030204" pitchFamily="18" charset="0"/>
                </a:rPr>
                <a:t>+𝐾_(𝑡𝑑−𝑈)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latin typeface="Cambria Math" panose="02040503050406030204" pitchFamily="18" charset="0"/>
                </a:rPr>
                <a:t>21.52</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𝐾_(𝑡𝑑−𝐼)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92.41))</a:t>
              </a:r>
              <a:endParaRPr lang="en-US" sz="1600"/>
            </a:p>
          </xdr:txBody>
        </xdr:sp>
      </mc:Fallback>
    </mc:AlternateContent>
    <xdr:clientData/>
  </xdr:oneCellAnchor>
  <xdr:oneCellAnchor>
    <xdr:from>
      <xdr:col>1</xdr:col>
      <xdr:colOff>0</xdr:colOff>
      <xdr:row>166</xdr:row>
      <xdr:rowOff>138546</xdr:rowOff>
    </xdr:from>
    <xdr:ext cx="7994073" cy="250453"/>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68B163BD-3CB0-41AC-B79E-324148CE32FB}"/>
                </a:ext>
              </a:extLst>
            </xdr:cNvPr>
            <xdr:cNvSpPr txBox="1"/>
          </xdr:nvSpPr>
          <xdr:spPr>
            <a:xfrm>
              <a:off x="9493250" y="3070744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𝑡𝑑</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21.52</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92.41)</m:t>
                  </m:r>
                  <m:r>
                    <a:rPr lang="de-CH" sz="1600" b="0" i="0">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9" name="TextBox 8">
              <a:extLst>
                <a:ext uri="{FF2B5EF4-FFF2-40B4-BE49-F238E27FC236}">
                  <a16:creationId xmlns:a16="http://schemas.microsoft.com/office/drawing/2014/main" id="{68B163BD-3CB0-41AC-B79E-324148CE32FB}"/>
                </a:ext>
              </a:extLst>
            </xdr:cNvPr>
            <xdr:cNvSpPr txBox="1"/>
          </xdr:nvSpPr>
          <xdr:spPr>
            <a:xfrm>
              <a:off x="9493250" y="3070744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a:t>
              </a:r>
              <a:r>
                <a:rPr lang="de-CH" sz="1600" b="0" i="0">
                  <a:solidFill>
                    <a:srgbClr val="FF0000"/>
                  </a:solidFill>
                  <a:latin typeface="Cambria Math" panose="02040503050406030204" pitchFamily="18" charset="0"/>
                </a:rPr>
                <a:t>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21.52</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92.41))</a:t>
              </a:r>
              <a:endParaRPr lang="en-US" sz="1600">
                <a:solidFill>
                  <a:sysClr val="windowText" lastClr="000000"/>
                </a:solidFill>
              </a:endParaRPr>
            </a:p>
          </xdr:txBody>
        </xdr:sp>
      </mc:Fallback>
    </mc:AlternateContent>
    <xdr:clientData/>
  </xdr:oneCellAnchor>
  <xdr:oneCellAnchor>
    <xdr:from>
      <xdr:col>1</xdr:col>
      <xdr:colOff>0</xdr:colOff>
      <xdr:row>199</xdr:row>
      <xdr:rowOff>138546</xdr:rowOff>
    </xdr:from>
    <xdr:ext cx="7994073" cy="250453"/>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CDFB7F38-33F6-4A1B-BF2C-6D89C7F06446}"/>
                </a:ext>
              </a:extLst>
            </xdr:cNvPr>
            <xdr:cNvSpPr txBox="1"/>
          </xdr:nvSpPr>
          <xdr:spPr>
            <a:xfrm>
              <a:off x="9493250" y="3678439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21.52</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𝑡𝑑</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92.41)</m:t>
                  </m:r>
                  <m:r>
                    <a:rPr lang="de-CH" sz="1600" b="0" i="0">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0" name="TextBox 9">
              <a:extLst>
                <a:ext uri="{FF2B5EF4-FFF2-40B4-BE49-F238E27FC236}">
                  <a16:creationId xmlns:a16="http://schemas.microsoft.com/office/drawing/2014/main" id="{CDFB7F38-33F6-4A1B-BF2C-6D89C7F06446}"/>
                </a:ext>
              </a:extLst>
            </xdr:cNvPr>
            <xdr:cNvSpPr txBox="1"/>
          </xdr:nvSpPr>
          <xdr:spPr>
            <a:xfrm>
              <a:off x="9493250" y="3678439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21.52</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92.41))</a:t>
              </a:r>
              <a:endParaRPr lang="en-US" sz="1600">
                <a:solidFill>
                  <a:sysClr val="windowText" lastClr="000000"/>
                </a:solidFill>
              </a:endParaRPr>
            </a:p>
          </xdr:txBody>
        </xdr:sp>
      </mc:Fallback>
    </mc:AlternateContent>
    <xdr:clientData/>
  </xdr:oneCellAnchor>
  <xdr:oneCellAnchor>
    <xdr:from>
      <xdr:col>1</xdr:col>
      <xdr:colOff>0</xdr:colOff>
      <xdr:row>34</xdr:row>
      <xdr:rowOff>110836</xdr:rowOff>
    </xdr:from>
    <xdr:ext cx="7994073" cy="463781"/>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E5879B62-8B3B-46B1-B9B3-C37E225BD531}"/>
                </a:ext>
              </a:extLst>
            </xdr:cNvPr>
            <xdr:cNvSpPr txBox="1"/>
          </xdr:nvSpPr>
          <xdr:spPr>
            <a:xfrm>
              <a:off x="622300" y="63719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𝑅𝑅𝑅𝑉</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𝑅𝑅𝑅𝑉</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𝑅𝑅𝑅𝑉</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solidFill>
                        <a:schemeClr val="tx1"/>
                      </a:solidFill>
                      <a:effectLst/>
                      <a:latin typeface="Cambria Math" panose="02040503050406030204" pitchFamily="18" charset="0"/>
                      <a:ea typeface="+mn-ea"/>
                      <a:cs typeface="+mn-cs"/>
                    </a:rPr>
                    <m:t>21.52</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𝑅𝑅𝑅𝑉</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92.41)</m:t>
                  </m:r>
                  <m:r>
                    <a:rPr lang="de-CH" sz="1600" b="0" i="0">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/(1−</m:t>
                  </m:r>
                  <m:f>
                    <m:fPr>
                      <m:ctrlPr>
                        <a:rPr lang="de-CH" sz="1600" b="0" i="1">
                          <a:solidFill>
                            <a:schemeClr val="tx1"/>
                          </a:solidFill>
                          <a:effectLst/>
                          <a:latin typeface="Cambria Math" panose="02040503050406030204" pitchFamily="18" charset="0"/>
                          <a:ea typeface="+mn-ea"/>
                          <a:cs typeface="+mn-cs"/>
                        </a:rPr>
                      </m:ctrlPr>
                    </m:fPr>
                    <m:num>
                      <m:f>
                        <m:fPr>
                          <m:ctrlPr>
                            <a:rPr lang="de-CH" sz="1600" b="0" i="1">
                              <a:solidFill>
                                <a:schemeClr val="tx1"/>
                              </a:solidFill>
                              <a:effectLst/>
                              <a:latin typeface="Cambria Math" panose="02040503050406030204" pitchFamily="18" charset="0"/>
                              <a:ea typeface="+mn-ea"/>
                              <a:cs typeface="+mn-cs"/>
                            </a:rPr>
                          </m:ctrlPr>
                        </m:fPr>
                        <m:num>
                          <m:r>
                            <a:rPr lang="de-CH" sz="1600" b="0" i="1">
                              <a:solidFill>
                                <a:schemeClr val="tx1"/>
                              </a:solidFill>
                              <a:effectLst/>
                              <a:latin typeface="Cambria Math" panose="02040503050406030204" pitchFamily="18" charset="0"/>
                              <a:ea typeface="+mn-ea"/>
                              <a:cs typeface="+mn-cs"/>
                            </a:rPr>
                            <m:t>𝐼𝑙𝑜𝑎𝑑</m:t>
                          </m:r>
                        </m:num>
                        <m:den>
                          <m:r>
                            <a:rPr lang="de-CH" sz="1600" b="0" i="1">
                              <a:solidFill>
                                <a:schemeClr val="tx1"/>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chemeClr val="tx1"/>
                          </a:solidFill>
                          <a:effectLst/>
                          <a:latin typeface="Cambria Math" panose="02040503050406030204" pitchFamily="18" charset="0"/>
                          <a:ea typeface="+mn-ea"/>
                          <a:cs typeface="+mn-cs"/>
                        </a:rPr>
                        <m:t>−1</m:t>
                      </m:r>
                    </m:num>
                    <m:den>
                      <m:r>
                        <a:rPr lang="de-CH" sz="1600" b="0" i="1">
                          <a:solidFill>
                            <a:schemeClr val="tx1"/>
                          </a:solidFill>
                          <a:effectLst/>
                          <a:latin typeface="Cambria Math" panose="02040503050406030204" pitchFamily="18" charset="0"/>
                          <a:ea typeface="+mn-ea"/>
                          <a:cs typeface="+mn-cs"/>
                        </a:rPr>
                        <m:t>3</m:t>
                      </m:r>
                    </m:den>
                  </m:f>
                  <m:r>
                    <a:rPr lang="de-CH" sz="1600" b="0" i="1">
                      <a:solidFill>
                        <a:schemeClr val="tx1"/>
                      </a:solidFill>
                      <a:effectLst/>
                      <a:latin typeface="Cambria Math" panose="02040503050406030204" pitchFamily="18" charset="0"/>
                      <a:ea typeface="+mn-ea"/>
                      <a:cs typeface="+mn-cs"/>
                    </a:rPr>
                    <m:t>)</m:t>
                  </m:r>
                </m:oMath>
              </a14:m>
              <a:endParaRPr lang="en-US" sz="1600"/>
            </a:p>
          </xdr:txBody>
        </xdr:sp>
      </mc:Choice>
      <mc:Fallback xmlns="">
        <xdr:sp macro="" textlink="">
          <xdr:nvSpPr>
            <xdr:cNvPr id="11" name="TextBox 10">
              <a:extLst>
                <a:ext uri="{FF2B5EF4-FFF2-40B4-BE49-F238E27FC236}">
                  <a16:creationId xmlns:a16="http://schemas.microsoft.com/office/drawing/2014/main" id="{E5879B62-8B3B-46B1-B9B3-C37E225BD531}"/>
                </a:ext>
              </a:extLst>
            </xdr:cNvPr>
            <xdr:cNvSpPr txBox="1"/>
          </xdr:nvSpPr>
          <xdr:spPr>
            <a:xfrm>
              <a:off x="622300" y="63719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𝑅𝑅𝑅𝑉=</a:t>
              </a:r>
              <a:r>
                <a:rPr lang="de-CH" sz="1600" b="0" i="0">
                  <a:solidFill>
                    <a:srgbClr val="FF0000"/>
                  </a:solidFill>
                  <a:latin typeface="Cambria Math" panose="02040503050406030204" pitchFamily="18" charset="0"/>
                </a:rPr>
                <a:t>〖(𝑅𝑅𝑅𝑉〗_0</a:t>
              </a:r>
              <a:r>
                <a:rPr lang="de-CH" sz="1600" b="0" i="0">
                  <a:latin typeface="Cambria Math" panose="02040503050406030204" pitchFamily="18" charset="0"/>
                </a:rPr>
                <a:t>+𝐾_(𝑅𝑅𝑅𝑉−𝑈)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solidFill>
                    <a:schemeClr val="tx1"/>
                  </a:solidFill>
                  <a:effectLst/>
                  <a:latin typeface="Cambria Math" panose="02040503050406030204" pitchFamily="18" charset="0"/>
                  <a:ea typeface="+mn-ea"/>
                  <a:cs typeface="+mn-cs"/>
                </a:rPr>
                <a:t>21.52</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𝐾_(𝑅𝑅𝑅𝑉−𝐼)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92.41))/(1−(𝐼𝑙𝑜𝑎𝑑/𝐼𝑠𝑐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chemeClr val="tx1"/>
                  </a:solidFill>
                  <a:effectLst/>
                  <a:latin typeface="Cambria Math" panose="02040503050406030204" pitchFamily="18" charset="0"/>
                  <a:ea typeface="+mn-ea"/>
                  <a:cs typeface="+mn-cs"/>
                </a:rPr>
                <a:t>−1)/3)</a:t>
              </a:r>
              <a:endParaRPr lang="en-US" sz="1600"/>
            </a:p>
          </xdr:txBody>
        </xdr:sp>
      </mc:Fallback>
    </mc:AlternateContent>
    <xdr:clientData/>
  </xdr:oneCellAnchor>
  <xdr:oneCellAnchor>
    <xdr:from>
      <xdr:col>1</xdr:col>
      <xdr:colOff>0</xdr:colOff>
      <xdr:row>133</xdr:row>
      <xdr:rowOff>138546</xdr:rowOff>
    </xdr:from>
    <xdr:ext cx="7994073" cy="354584"/>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85A2EF76-F6CF-4550-9329-56A4BE9B1668}"/>
                </a:ext>
              </a:extLst>
            </xdr:cNvPr>
            <xdr:cNvSpPr txBox="1"/>
          </xdr:nvSpPr>
          <xdr:spPr>
            <a:xfrm>
              <a:off x="622300" y="246304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𝑡𝑑</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rgbClr val="FF0000"/>
                          </a:solidFill>
                          <a:latin typeface="Cambria Math" panose="02040503050406030204" pitchFamily="18" charset="0"/>
                        </a:rPr>
                        <m:t>𝑡𝑑</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𝑡𝑑</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latin typeface="Cambria Math" panose="02040503050406030204" pitchFamily="18" charset="0"/>
                    </a:rPr>
                    <m:t>21.52</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92.41)</m:t>
                  </m:r>
                  <m:r>
                    <a:rPr lang="de-CH" sz="1600" b="0" i="0">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(1−(</m:t>
                  </m:r>
                  <m:f>
                    <m:fPr>
                      <m:ctrlPr>
                        <a:rPr lang="de-CH" sz="1600" b="0" i="1">
                          <a:solidFill>
                            <a:schemeClr val="tx1"/>
                          </a:solidFill>
                          <a:effectLst/>
                          <a:latin typeface="Cambria Math" panose="02040503050406030204" pitchFamily="18" charset="0"/>
                          <a:ea typeface="+mn-ea"/>
                          <a:cs typeface="+mn-cs"/>
                        </a:rPr>
                      </m:ctrlPr>
                    </m:fPr>
                    <m:num>
                      <m:r>
                        <a:rPr lang="de-CH" sz="1600" b="0" i="1">
                          <a:solidFill>
                            <a:schemeClr val="tx1"/>
                          </a:solidFill>
                          <a:effectLst/>
                          <a:latin typeface="Cambria Math" panose="02040503050406030204" pitchFamily="18" charset="0"/>
                          <a:ea typeface="+mn-ea"/>
                          <a:cs typeface="+mn-cs"/>
                        </a:rPr>
                        <m:t>𝐼𝑙𝑜𝑎𝑑</m:t>
                      </m:r>
                    </m:num>
                    <m:den>
                      <m:r>
                        <a:rPr lang="de-CH" sz="1600" b="0" i="1">
                          <a:solidFill>
                            <a:schemeClr val="tx1"/>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chemeClr val="tx1"/>
                      </a:solidFill>
                      <a:effectLst/>
                      <a:latin typeface="Cambria Math" panose="02040503050406030204" pitchFamily="18" charset="0"/>
                      <a:ea typeface="+mn-ea"/>
                      <a:cs typeface="+mn-cs"/>
                    </a:rPr>
                    <m:t>−1)</m:t>
                  </m:r>
                </m:oMath>
              </a14:m>
              <a:r>
                <a:rPr lang="en-US" sz="1600"/>
                <a:t>*0.383)</a:t>
              </a:r>
            </a:p>
          </xdr:txBody>
        </xdr:sp>
      </mc:Choice>
      <mc:Fallback xmlns="">
        <xdr:sp macro="" textlink="">
          <xdr:nvSpPr>
            <xdr:cNvPr id="12" name="TextBox 11">
              <a:extLst>
                <a:ext uri="{FF2B5EF4-FFF2-40B4-BE49-F238E27FC236}">
                  <a16:creationId xmlns:a16="http://schemas.microsoft.com/office/drawing/2014/main" id="{85A2EF76-F6CF-4550-9329-56A4BE9B1668}"/>
                </a:ext>
              </a:extLst>
            </xdr:cNvPr>
            <xdr:cNvSpPr txBox="1"/>
          </xdr:nvSpPr>
          <xdr:spPr>
            <a:xfrm>
              <a:off x="622300" y="246304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𝑡𝑑=</a:t>
              </a:r>
              <a:r>
                <a:rPr lang="de-CH" sz="1600" b="0" i="0">
                  <a:solidFill>
                    <a:srgbClr val="FF0000"/>
                  </a:solidFill>
                  <a:latin typeface="Cambria Math" panose="02040503050406030204" pitchFamily="18" charset="0"/>
                </a:rPr>
                <a:t>〖</a:t>
              </a:r>
              <a:r>
                <a:rPr lang="de-CH" sz="1600" b="0" i="0">
                  <a:solidFill>
                    <a:sysClr val="windowText" lastClr="000000"/>
                  </a:solidFill>
                  <a:latin typeface="Cambria Math" panose="02040503050406030204" pitchFamily="18" charset="0"/>
                </a:rPr>
                <a:t>(</a:t>
              </a:r>
              <a:r>
                <a:rPr lang="de-CH" sz="1600" b="0" i="0">
                  <a:solidFill>
                    <a:srgbClr val="FF0000"/>
                  </a:solidFill>
                  <a:latin typeface="Cambria Math" panose="02040503050406030204" pitchFamily="18" charset="0"/>
                </a:rPr>
                <a:t>𝑡𝑑〗_0</a:t>
              </a:r>
              <a:r>
                <a:rPr lang="de-CH" sz="1600" b="0" i="0">
                  <a:latin typeface="Cambria Math" panose="02040503050406030204" pitchFamily="18" charset="0"/>
                </a:rPr>
                <a:t>+𝐾_(𝑡𝑑−𝑈)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latin typeface="Cambria Math" panose="02040503050406030204" pitchFamily="18" charset="0"/>
                </a:rPr>
                <a:t>21.52</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𝐾_(𝑡𝑑−𝐼)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92.41))∗(1−(𝐼𝑙𝑜𝑎𝑑/𝐼𝑠𝑐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chemeClr val="tx1"/>
                  </a:solidFill>
                  <a:effectLst/>
                  <a:latin typeface="Cambria Math" panose="02040503050406030204" pitchFamily="18" charset="0"/>
                  <a:ea typeface="+mn-ea"/>
                  <a:cs typeface="+mn-cs"/>
                </a:rPr>
                <a:t>−1)</a:t>
              </a:r>
              <a:r>
                <a:rPr lang="en-US" sz="1600"/>
                <a:t>*0.383)</a:t>
              </a:r>
            </a:p>
          </xdr:txBody>
        </xdr:sp>
      </mc:Fallback>
    </mc:AlternateContent>
    <xdr:clientData/>
  </xdr:oneCellAnchor>
  <xdr:oneCellAnchor>
    <xdr:from>
      <xdr:col>1</xdr:col>
      <xdr:colOff>0</xdr:colOff>
      <xdr:row>66</xdr:row>
      <xdr:rowOff>110836</xdr:rowOff>
    </xdr:from>
    <xdr:ext cx="7994073" cy="463781"/>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364A2F6E-4D25-4864-8D1A-428779EE8B82}"/>
                </a:ext>
              </a:extLst>
            </xdr:cNvPr>
            <xdr:cNvSpPr txBox="1"/>
          </xdr:nvSpPr>
          <xdr:spPr>
            <a:xfrm>
              <a:off x="622300" y="122647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𝑅𝑅𝑅𝑉</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𝑅𝑅𝑅𝑉</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21.52</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𝑅𝑅𝑅𝑉</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92.41)</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num>
                    <m:den>
                      <m:r>
                        <a:rPr lang="de-CH" sz="1600" b="0" i="1">
                          <a:solidFill>
                            <a:sysClr val="windowText" lastClr="000000"/>
                          </a:solidFill>
                          <a:effectLst/>
                          <a:latin typeface="Cambria Math" panose="02040503050406030204" pitchFamily="18" charset="0"/>
                          <a:ea typeface="+mn-ea"/>
                          <a:cs typeface="+mn-cs"/>
                        </a:rPr>
                        <m:t>3</m:t>
                      </m:r>
                    </m:den>
                  </m:f>
                  <m:r>
                    <a:rPr lang="de-CH" sz="1600" b="0" i="1">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3" name="TextBox 12">
              <a:extLst>
                <a:ext uri="{FF2B5EF4-FFF2-40B4-BE49-F238E27FC236}">
                  <a16:creationId xmlns:a16="http://schemas.microsoft.com/office/drawing/2014/main" id="{364A2F6E-4D25-4864-8D1A-428779EE8B82}"/>
                </a:ext>
              </a:extLst>
            </xdr:cNvPr>
            <xdr:cNvSpPr txBox="1"/>
          </xdr:nvSpPr>
          <xdr:spPr>
            <a:xfrm>
              <a:off x="622300" y="122647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𝑅𝑅𝑅𝑉=〖(𝑅𝑅𝑅𝑉〗_0+</a:t>
              </a:r>
              <a:r>
                <a:rPr lang="de-CH" sz="1600" b="0" i="0">
                  <a:solidFill>
                    <a:srgbClr val="FF0000"/>
                  </a:solidFill>
                  <a:latin typeface="Cambria Math" panose="02040503050406030204" pitchFamily="18" charset="0"/>
                </a:rPr>
                <a:t>𝐾_(𝑅𝑅𝑅𝑉−𝑈)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21.52</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𝐾_(𝑅𝑅𝑅𝑉−𝐼)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92.41))/(1−(𝐼𝑙𝑜𝑎𝑑/𝐼𝑠𝑐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ysClr val="windowText" lastClr="000000"/>
                  </a:solidFill>
                  <a:effectLst/>
                  <a:latin typeface="Cambria Math" panose="02040503050406030204" pitchFamily="18" charset="0"/>
                  <a:ea typeface="+mn-ea"/>
                  <a:cs typeface="+mn-cs"/>
                </a:rPr>
                <a:t>−1)/3)</a:t>
              </a:r>
              <a:endParaRPr lang="en-US" sz="1600">
                <a:solidFill>
                  <a:sysClr val="windowText" lastClr="000000"/>
                </a:solidFill>
              </a:endParaRPr>
            </a:p>
          </xdr:txBody>
        </xdr:sp>
      </mc:Fallback>
    </mc:AlternateContent>
    <xdr:clientData/>
  </xdr:oneCellAnchor>
  <xdr:oneCellAnchor>
    <xdr:from>
      <xdr:col>1</xdr:col>
      <xdr:colOff>0</xdr:colOff>
      <xdr:row>100</xdr:row>
      <xdr:rowOff>110836</xdr:rowOff>
    </xdr:from>
    <xdr:ext cx="7994073" cy="463781"/>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A35FE40C-64DB-494F-9CBF-5CAF446DC13A}"/>
                </a:ext>
              </a:extLst>
            </xdr:cNvPr>
            <xdr:cNvSpPr txBox="1"/>
          </xdr:nvSpPr>
          <xdr:spPr>
            <a:xfrm>
              <a:off x="622300" y="185258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𝑅𝑅𝑅𝑉</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21.52</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𝑅𝑅𝑅𝑉</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92.41)</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num>
                    <m:den>
                      <m:r>
                        <a:rPr lang="de-CH" sz="1600" b="0" i="1">
                          <a:solidFill>
                            <a:sysClr val="windowText" lastClr="000000"/>
                          </a:solidFill>
                          <a:effectLst/>
                          <a:latin typeface="Cambria Math" panose="02040503050406030204" pitchFamily="18" charset="0"/>
                          <a:ea typeface="+mn-ea"/>
                          <a:cs typeface="+mn-cs"/>
                        </a:rPr>
                        <m:t>3</m:t>
                      </m:r>
                    </m:den>
                  </m:f>
                  <m:r>
                    <a:rPr lang="de-CH" sz="1600" b="0" i="1">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4" name="TextBox 13">
              <a:extLst>
                <a:ext uri="{FF2B5EF4-FFF2-40B4-BE49-F238E27FC236}">
                  <a16:creationId xmlns:a16="http://schemas.microsoft.com/office/drawing/2014/main" id="{A35FE40C-64DB-494F-9CBF-5CAF446DC13A}"/>
                </a:ext>
              </a:extLst>
            </xdr:cNvPr>
            <xdr:cNvSpPr txBox="1"/>
          </xdr:nvSpPr>
          <xdr:spPr>
            <a:xfrm>
              <a:off x="622300" y="185258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𝑅𝑅𝑅𝑉=〖(𝑅𝑅𝑅𝑉〗_0+𝐾_(𝑅𝑅𝑅𝑉−𝑈)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21.52</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𝐾_(𝑅𝑅𝑅𝑉−𝐼)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92.41))/(1−(𝐼𝑙𝑜𝑎𝑑/𝐼𝑠𝑐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ysClr val="windowText" lastClr="000000"/>
                  </a:solidFill>
                  <a:effectLst/>
                  <a:latin typeface="Cambria Math" panose="02040503050406030204" pitchFamily="18" charset="0"/>
                  <a:ea typeface="+mn-ea"/>
                  <a:cs typeface="+mn-cs"/>
                </a:rPr>
                <a:t>−1)/3)</a:t>
              </a:r>
              <a:endParaRPr lang="en-US" sz="1600">
                <a:solidFill>
                  <a:sysClr val="windowText" lastClr="000000"/>
                </a:solidFill>
              </a:endParaRPr>
            </a:p>
          </xdr:txBody>
        </xdr:sp>
      </mc:Fallback>
    </mc:AlternateContent>
    <xdr:clientData/>
  </xdr:oneCellAnchor>
  <xdr:oneCellAnchor>
    <xdr:from>
      <xdr:col>1</xdr:col>
      <xdr:colOff>0</xdr:colOff>
      <xdr:row>166</xdr:row>
      <xdr:rowOff>138546</xdr:rowOff>
    </xdr:from>
    <xdr:ext cx="7994073" cy="354584"/>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AAFF5A10-52BE-405E-AF75-5547BBBC2541}"/>
                </a:ext>
              </a:extLst>
            </xdr:cNvPr>
            <xdr:cNvSpPr txBox="1"/>
          </xdr:nvSpPr>
          <xdr:spPr>
            <a:xfrm>
              <a:off x="622300" y="3070744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𝑡𝑑</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21.52</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92.41)</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oMath>
              </a14:m>
              <a:r>
                <a:rPr lang="en-US" sz="1600">
                  <a:solidFill>
                    <a:sysClr val="windowText" lastClr="000000"/>
                  </a:solidFill>
                </a:rPr>
                <a:t>*0.383)</a:t>
              </a:r>
            </a:p>
          </xdr:txBody>
        </xdr:sp>
      </mc:Choice>
      <mc:Fallback xmlns="">
        <xdr:sp macro="" textlink="">
          <xdr:nvSpPr>
            <xdr:cNvPr id="15" name="TextBox 14">
              <a:extLst>
                <a:ext uri="{FF2B5EF4-FFF2-40B4-BE49-F238E27FC236}">
                  <a16:creationId xmlns:a16="http://schemas.microsoft.com/office/drawing/2014/main" id="{AAFF5A10-52BE-405E-AF75-5547BBBC2541}"/>
                </a:ext>
              </a:extLst>
            </xdr:cNvPr>
            <xdr:cNvSpPr txBox="1"/>
          </xdr:nvSpPr>
          <xdr:spPr>
            <a:xfrm>
              <a:off x="622300" y="3070744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a:t>
              </a:r>
              <a:r>
                <a:rPr lang="de-CH" sz="1600" b="0" i="0">
                  <a:solidFill>
                    <a:srgbClr val="FF0000"/>
                  </a:solidFill>
                  <a:latin typeface="Cambria Math" panose="02040503050406030204" pitchFamily="18" charset="0"/>
                </a:rPr>
                <a:t>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21.52</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92.41))∗(1−(𝐼𝑙𝑜𝑎𝑑/𝐼𝑠𝑐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ysClr val="windowText" lastClr="000000"/>
                  </a:solidFill>
                  <a:effectLst/>
                  <a:latin typeface="Cambria Math" panose="02040503050406030204" pitchFamily="18" charset="0"/>
                  <a:ea typeface="+mn-ea"/>
                  <a:cs typeface="+mn-cs"/>
                </a:rPr>
                <a:t>−1)</a:t>
              </a:r>
              <a:r>
                <a:rPr lang="en-US" sz="1600">
                  <a:solidFill>
                    <a:sysClr val="windowText" lastClr="000000"/>
                  </a:solidFill>
                </a:rPr>
                <a:t>*0.383)</a:t>
              </a:r>
            </a:p>
          </xdr:txBody>
        </xdr:sp>
      </mc:Fallback>
    </mc:AlternateContent>
    <xdr:clientData/>
  </xdr:oneCellAnchor>
  <xdr:oneCellAnchor>
    <xdr:from>
      <xdr:col>1</xdr:col>
      <xdr:colOff>0</xdr:colOff>
      <xdr:row>199</xdr:row>
      <xdr:rowOff>138546</xdr:rowOff>
    </xdr:from>
    <xdr:ext cx="7994073" cy="354584"/>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9531881B-3CC4-4870-8B13-9254D8B3D9C7}"/>
                </a:ext>
              </a:extLst>
            </xdr:cNvPr>
            <xdr:cNvSpPr txBox="1"/>
          </xdr:nvSpPr>
          <xdr:spPr>
            <a:xfrm>
              <a:off x="622300" y="367843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21.52</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𝑡𝑑</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92.41)</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oMath>
              </a14:m>
              <a:r>
                <a:rPr lang="en-US" sz="1600">
                  <a:solidFill>
                    <a:sysClr val="windowText" lastClr="000000"/>
                  </a:solidFill>
                </a:rPr>
                <a:t>*0.383)</a:t>
              </a:r>
            </a:p>
          </xdr:txBody>
        </xdr:sp>
      </mc:Choice>
      <mc:Fallback xmlns="">
        <xdr:sp macro="" textlink="">
          <xdr:nvSpPr>
            <xdr:cNvPr id="16" name="TextBox 15">
              <a:extLst>
                <a:ext uri="{FF2B5EF4-FFF2-40B4-BE49-F238E27FC236}">
                  <a16:creationId xmlns:a16="http://schemas.microsoft.com/office/drawing/2014/main" id="{9531881B-3CC4-4870-8B13-9254D8B3D9C7}"/>
                </a:ext>
              </a:extLst>
            </xdr:cNvPr>
            <xdr:cNvSpPr txBox="1"/>
          </xdr:nvSpPr>
          <xdr:spPr>
            <a:xfrm>
              <a:off x="622300" y="367843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21.52</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92.41))∗(1−(𝐼𝑙𝑜𝑎𝑑/𝐼𝑠𝑐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ysClr val="windowText" lastClr="000000"/>
                  </a:solidFill>
                  <a:effectLst/>
                  <a:latin typeface="Cambria Math" panose="02040503050406030204" pitchFamily="18" charset="0"/>
                  <a:ea typeface="+mn-ea"/>
                  <a:cs typeface="+mn-cs"/>
                </a:rPr>
                <a:t>−1)</a:t>
              </a:r>
              <a:r>
                <a:rPr lang="en-US" sz="1600">
                  <a:solidFill>
                    <a:sysClr val="windowText" lastClr="000000"/>
                  </a:solidFill>
                </a:rPr>
                <a:t>*0.383)</a:t>
              </a:r>
            </a:p>
          </xdr:txBody>
        </xdr:sp>
      </mc:Fallback>
    </mc:AlternateContent>
    <xdr:clientData/>
  </xdr:oneCellAnchor>
</xdr:wsDr>
</file>

<file path=xl/drawings/drawing18.xml><?xml version="1.0" encoding="utf-8"?>
<xdr:wsDr xmlns:xdr="http://schemas.openxmlformats.org/drawingml/2006/spreadsheetDrawing" xmlns:a="http://schemas.openxmlformats.org/drawingml/2006/main">
  <xdr:oneCellAnchor>
    <xdr:from>
      <xdr:col>1</xdr:col>
      <xdr:colOff>0</xdr:colOff>
      <xdr:row>1</xdr:row>
      <xdr:rowOff>95251</xdr:rowOff>
    </xdr:from>
    <xdr:ext cx="7208520" cy="313099"/>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DE75C60B-A1E7-4C62-9006-F95453A438F7}"/>
                </a:ext>
              </a:extLst>
            </xdr:cNvPr>
            <xdr:cNvSpPr txBox="1"/>
          </xdr:nvSpPr>
          <xdr:spPr>
            <a:xfrm>
              <a:off x="9906000" y="278131"/>
              <a:ext cx="720852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10" name="TextBox 9">
              <a:extLst>
                <a:ext uri="{FF2B5EF4-FFF2-40B4-BE49-F238E27FC236}">
                  <a16:creationId xmlns:a16="http://schemas.microsoft.com/office/drawing/2014/main" id="{DE75C60B-A1E7-4C62-9006-F95453A438F7}"/>
                </a:ext>
              </a:extLst>
            </xdr:cNvPr>
            <xdr:cNvSpPr txBox="1"/>
          </xdr:nvSpPr>
          <xdr:spPr>
            <a:xfrm>
              <a:off x="9906000" y="278131"/>
              <a:ext cx="720852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1</xdr:col>
      <xdr:colOff>0</xdr:colOff>
      <xdr:row>1</xdr:row>
      <xdr:rowOff>95250</xdr:rowOff>
    </xdr:from>
    <xdr:ext cx="7301346" cy="313099"/>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F07F3AF8-FC2D-4E8C-86F1-8C919371CA3C}"/>
                </a:ext>
              </a:extLst>
            </xdr:cNvPr>
            <xdr:cNvSpPr txBox="1"/>
          </xdr:nvSpPr>
          <xdr:spPr>
            <a:xfrm>
              <a:off x="9906000" y="278130"/>
              <a:ext cx="7301346"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11" name="TextBox 10">
              <a:extLst>
                <a:ext uri="{FF2B5EF4-FFF2-40B4-BE49-F238E27FC236}">
                  <a16:creationId xmlns:a16="http://schemas.microsoft.com/office/drawing/2014/main" id="{F07F3AF8-FC2D-4E8C-86F1-8C919371CA3C}"/>
                </a:ext>
              </a:extLst>
            </xdr:cNvPr>
            <xdr:cNvSpPr txBox="1"/>
          </xdr:nvSpPr>
          <xdr:spPr>
            <a:xfrm>
              <a:off x="9906000" y="278130"/>
              <a:ext cx="7301346"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14</xdr:col>
      <xdr:colOff>0</xdr:colOff>
      <xdr:row>1</xdr:row>
      <xdr:rowOff>95250</xdr:rowOff>
    </xdr:from>
    <xdr:ext cx="7980218" cy="313099"/>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5526E467-E99E-4DB5-844C-74C628329836}"/>
                </a:ext>
              </a:extLst>
            </xdr:cNvPr>
            <xdr:cNvSpPr txBox="1"/>
          </xdr:nvSpPr>
          <xdr:spPr>
            <a:xfrm>
              <a:off x="17830800" y="278130"/>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12" name="TextBox 11">
              <a:extLst>
                <a:ext uri="{FF2B5EF4-FFF2-40B4-BE49-F238E27FC236}">
                  <a16:creationId xmlns:a16="http://schemas.microsoft.com/office/drawing/2014/main" id="{5526E467-E99E-4DB5-844C-74C628329836}"/>
                </a:ext>
              </a:extLst>
            </xdr:cNvPr>
            <xdr:cNvSpPr txBox="1"/>
          </xdr:nvSpPr>
          <xdr:spPr>
            <a:xfrm>
              <a:off x="17830800" y="278130"/>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14</xdr:col>
      <xdr:colOff>0</xdr:colOff>
      <xdr:row>34</xdr:row>
      <xdr:rowOff>110836</xdr:rowOff>
    </xdr:from>
    <xdr:ext cx="7994073" cy="313099"/>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10D3BCB-835D-44C3-9B9F-88C7634E358E}"/>
                </a:ext>
              </a:extLst>
            </xdr:cNvPr>
            <xdr:cNvSpPr txBox="1"/>
          </xdr:nvSpPr>
          <xdr:spPr>
            <a:xfrm>
              <a:off x="17830800" y="632875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𝑅𝑅𝑅𝑉</m:t>
                      </m:r>
                    </m:e>
                    <m:sub>
                      <m:r>
                        <a:rPr lang="de-CH" sz="2000" b="0" i="1">
                          <a:solidFill>
                            <a:srgbClr val="FF0000"/>
                          </a:solidFill>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𝑅𝑅𝑅𝑉</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solidFill>
                        <a:schemeClr val="tx1"/>
                      </a:solidFill>
                      <a:effectLst/>
                      <a:latin typeface="Cambria Math" panose="02040503050406030204" pitchFamily="18" charset="0"/>
                      <a:ea typeface="+mn-ea"/>
                      <a:cs typeface="+mn-cs"/>
                    </a:rPr>
                    <m:t>23.83</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117.04)</m:t>
                  </m:r>
                  <m:r>
                    <a:rPr lang="de-CH" sz="2000" b="0" i="0">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m:t>
                  </m:r>
                </m:oMath>
              </a14:m>
              <a:endParaRPr lang="en-US" sz="2000"/>
            </a:p>
          </xdr:txBody>
        </xdr:sp>
      </mc:Choice>
      <mc:Fallback xmlns="">
        <xdr:sp macro="" textlink="">
          <xdr:nvSpPr>
            <xdr:cNvPr id="13" name="TextBox 12">
              <a:extLst>
                <a:ext uri="{FF2B5EF4-FFF2-40B4-BE49-F238E27FC236}">
                  <a16:creationId xmlns:a16="http://schemas.microsoft.com/office/drawing/2014/main" id="{010D3BCB-835D-44C3-9B9F-88C7634E358E}"/>
                </a:ext>
              </a:extLst>
            </xdr:cNvPr>
            <xdr:cNvSpPr txBox="1"/>
          </xdr:nvSpPr>
          <xdr:spPr>
            <a:xfrm>
              <a:off x="17830800" y="632875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a:t>
              </a:r>
              <a:r>
                <a:rPr lang="de-CH" sz="2000" b="0" i="0">
                  <a:solidFill>
                    <a:srgbClr val="FF0000"/>
                  </a:solidFill>
                  <a:latin typeface="Cambria Math" panose="02040503050406030204" pitchFamily="18" charset="0"/>
                </a:rPr>
                <a:t>〖(𝑅𝑅𝑅𝑉〗_0</a:t>
              </a:r>
              <a:r>
                <a:rPr lang="de-CH" sz="2000" b="0" i="0">
                  <a:latin typeface="Cambria Math" panose="02040503050406030204" pitchFamily="18" charset="0"/>
                </a:rPr>
                <a:t>+𝐾_(𝑅𝑅𝑅𝑉−𝑈)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solidFill>
                    <a:schemeClr val="tx1"/>
                  </a:solidFill>
                  <a:effectLst/>
                  <a:latin typeface="Cambria Math" panose="02040503050406030204" pitchFamily="18" charset="0"/>
                  <a:ea typeface="+mn-ea"/>
                  <a:cs typeface="+mn-cs"/>
                </a:rPr>
                <a:t>23.83</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117.04))</a:t>
              </a:r>
              <a:r>
                <a:rPr lang="en-US" sz="1100" b="0" i="0">
                  <a:solidFill>
                    <a:schemeClr val="tx1"/>
                  </a:solidFill>
                  <a:effectLst/>
                  <a:latin typeface="+mn-lt"/>
                  <a:ea typeface="+mn-ea"/>
                  <a:cs typeface="+mn-cs"/>
                </a:rPr>
                <a:t>∙</a:t>
              </a:r>
              <a:endParaRPr lang="en-US" sz="2000"/>
            </a:p>
          </xdr:txBody>
        </xdr:sp>
      </mc:Fallback>
    </mc:AlternateContent>
    <xdr:clientData/>
  </xdr:oneCellAnchor>
  <xdr:oneCellAnchor>
    <xdr:from>
      <xdr:col>14</xdr:col>
      <xdr:colOff>0</xdr:colOff>
      <xdr:row>66</xdr:row>
      <xdr:rowOff>110836</xdr:rowOff>
    </xdr:from>
    <xdr:ext cx="7994073" cy="313099"/>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A8B9D3EE-60E4-4197-8AD5-647973E0C3D7}"/>
                </a:ext>
              </a:extLst>
            </xdr:cNvPr>
            <xdr:cNvSpPr txBox="1"/>
          </xdr:nvSpPr>
          <xdr:spPr>
            <a:xfrm>
              <a:off x="17830800" y="1218091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𝑅𝑅𝑅𝑉</m:t>
                      </m:r>
                    </m:e>
                    <m:sub>
                      <m:r>
                        <a:rPr lang="de-CH" sz="2000" b="0" i="1">
                          <a:solidFill>
                            <a:sysClr val="windowText" lastClr="000000"/>
                          </a:solidFill>
                          <a:latin typeface="Cambria Math" panose="02040503050406030204" pitchFamily="18" charset="0"/>
                        </a:rPr>
                        <m:t>0</m:t>
                      </m:r>
                    </m:sub>
                  </m:sSub>
                  <m:r>
                    <a:rPr lang="de-CH" sz="2000" b="0" i="1">
                      <a:solidFill>
                        <a:sysClr val="windowText" lastClr="000000"/>
                      </a:solidFill>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𝐾</m:t>
                      </m:r>
                    </m:e>
                    <m:sub>
                      <m:r>
                        <a:rPr lang="de-CH" sz="2000" b="0" i="1">
                          <a:solidFill>
                            <a:srgbClr val="FF0000"/>
                          </a:solidFill>
                          <a:latin typeface="Cambria Math" panose="02040503050406030204" pitchFamily="18" charset="0"/>
                        </a:rPr>
                        <m:t>𝑅𝑅𝑅𝑉</m:t>
                      </m:r>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𝑈</m:t>
                      </m:r>
                    </m:sub>
                  </m:sSub>
                  <m:r>
                    <a:rPr lang="en-US"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𝑈</m:t>
                  </m:r>
                </m:oMath>
              </a14:m>
              <a:r>
                <a:rPr lang="en-US" sz="2000">
                  <a:solidFill>
                    <a:sysClr val="windowText" lastClr="000000"/>
                  </a:solidFill>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23.83</m:t>
                  </m:r>
                </m:oMath>
              </a14:m>
              <a:r>
                <a:rPr lang="en-US" sz="2000">
                  <a:solidFill>
                    <a:sysClr val="windowText" lastClr="000000"/>
                  </a:solidFill>
                </a:rPr>
                <a:t>)</a:t>
              </a:r>
              <a14:m>
                <m:oMath xmlns:m="http://schemas.openxmlformats.org/officeDocument/2006/math">
                  <m:r>
                    <a:rPr lang="de-CH" sz="2000" b="0" i="0">
                      <a:solidFill>
                        <a:sysClr val="windowText" lastClr="000000"/>
                      </a:solidFill>
                      <a:effectLst/>
                      <a:latin typeface="Cambria Math" panose="02040503050406030204" pitchFamily="18" charset="0"/>
                      <a:ea typeface="+mn-ea"/>
                      <a:cs typeface="+mn-cs"/>
                    </a:rPr>
                    <m:t> </m:t>
                  </m:r>
                  <m:r>
                    <a:rPr lang="de-CH" sz="2000" b="0" i="1">
                      <a:solidFill>
                        <a:sysClr val="windowText" lastClr="000000"/>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𝐼</m:t>
                      </m:r>
                    </m:e>
                    <m:sub>
                      <m:r>
                        <a:rPr lang="de-CH" sz="2000" b="0" i="1">
                          <a:solidFill>
                            <a:sysClr val="windowText" lastClr="000000"/>
                          </a:solidFill>
                          <a:effectLst/>
                          <a:latin typeface="Cambria Math" panose="02040503050406030204" pitchFamily="18" charset="0"/>
                          <a:ea typeface="+mn-ea"/>
                          <a:cs typeface="+mn-cs"/>
                        </a:rPr>
                        <m:t>𝑠𝑐</m:t>
                      </m:r>
                    </m:sub>
                  </m:sSub>
                </m:oMath>
              </a14:m>
              <a:r>
                <a:rPr lang="en-US" sz="2000">
                  <a:solidFill>
                    <a:sysClr val="windowText" lastClr="000000"/>
                  </a:solidFill>
                  <a:effectLst/>
                  <a:latin typeface="+mn-lt"/>
                  <a:ea typeface="+mn-ea"/>
                  <a:cs typeface="+mn-cs"/>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117.04)</m:t>
                  </m:r>
                  <m:r>
                    <a:rPr lang="de-CH" sz="20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oMath>
              </a14:m>
              <a:endParaRPr lang="en-US" sz="2000">
                <a:solidFill>
                  <a:sysClr val="windowText" lastClr="000000"/>
                </a:solidFill>
              </a:endParaRPr>
            </a:p>
          </xdr:txBody>
        </xdr:sp>
      </mc:Choice>
      <mc:Fallback xmlns="">
        <xdr:sp macro="" textlink="">
          <xdr:nvSpPr>
            <xdr:cNvPr id="14" name="TextBox 13">
              <a:extLst>
                <a:ext uri="{FF2B5EF4-FFF2-40B4-BE49-F238E27FC236}">
                  <a16:creationId xmlns:a16="http://schemas.microsoft.com/office/drawing/2014/main" id="{A8B9D3EE-60E4-4197-8AD5-647973E0C3D7}"/>
                </a:ext>
              </a:extLst>
            </xdr:cNvPr>
            <xdr:cNvSpPr txBox="1"/>
          </xdr:nvSpPr>
          <xdr:spPr>
            <a:xfrm>
              <a:off x="17830800" y="1218091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solidFill>
                    <a:sysClr val="windowText" lastClr="000000"/>
                  </a:solidFill>
                  <a:latin typeface="Cambria Math" panose="02040503050406030204" pitchFamily="18" charset="0"/>
                </a:rPr>
                <a:t>𝑅𝑅𝑅𝑉=〖(𝑅𝑅𝑅𝑉〗_0+</a:t>
              </a:r>
              <a:r>
                <a:rPr lang="de-CH" sz="2000" b="0" i="0">
                  <a:solidFill>
                    <a:srgbClr val="FF0000"/>
                  </a:solidFill>
                  <a:latin typeface="Cambria Math" panose="02040503050406030204" pitchFamily="18" charset="0"/>
                </a:rPr>
                <a:t>𝐾_(𝑅𝑅𝑅𝑉−𝑈)</a:t>
              </a:r>
              <a:r>
                <a:rPr lang="en-US" sz="2000" b="0" i="0">
                  <a:solidFill>
                    <a:sysClr val="windowText" lastClr="000000"/>
                  </a:solidFill>
                  <a:latin typeface="Cambria Math" panose="02040503050406030204" pitchFamily="18" charset="0"/>
                  <a:ea typeface="Cambria Math" panose="02040503050406030204" pitchFamily="18" charset="0"/>
                </a:rPr>
                <a:t>∙</a:t>
              </a:r>
              <a:r>
                <a:rPr lang="de-CH" sz="2000" b="0" i="0">
                  <a:solidFill>
                    <a:sysClr val="windowText" lastClr="000000"/>
                  </a:solidFill>
                  <a:latin typeface="Cambria Math" panose="02040503050406030204" pitchFamily="18" charset="0"/>
                  <a:ea typeface="Cambria Math" panose="02040503050406030204" pitchFamily="18" charset="0"/>
                </a:rPr>
                <a:t>(𝑈</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23.83</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 + 𝐾_(𝑅𝑅𝑅𝑉−𝐼)</a:t>
              </a:r>
              <a:r>
                <a:rPr lang="en-US" sz="2000" b="0" i="0">
                  <a:solidFill>
                    <a:sysClr val="windowText" lastClr="000000"/>
                  </a:solidFill>
                  <a:effectLst/>
                  <a:latin typeface="Cambria Math" panose="02040503050406030204" pitchFamily="18" charset="0"/>
                  <a:ea typeface="+mn-ea"/>
                  <a:cs typeface="+mn-cs"/>
                </a:rPr>
                <a:t>∙</a:t>
              </a:r>
              <a:r>
                <a:rPr lang="de-CH" sz="2000" b="0" i="0">
                  <a:solidFill>
                    <a:sysClr val="windowText" lastClr="000000"/>
                  </a:solidFill>
                  <a:effectLst/>
                  <a:latin typeface="Cambria Math" panose="02040503050406030204" pitchFamily="18" charset="0"/>
                  <a:ea typeface="+mn-ea"/>
                  <a:cs typeface="+mn-cs"/>
                </a:rPr>
                <a:t>(𝐼_𝑠𝑐</a:t>
              </a:r>
              <a:r>
                <a:rPr lang="en-US" sz="2000">
                  <a:solidFill>
                    <a:sysClr val="windowText" lastClr="000000"/>
                  </a:solidFill>
                  <a:effectLst/>
                  <a:latin typeface="+mn-lt"/>
                  <a:ea typeface="+mn-ea"/>
                  <a:cs typeface="+mn-cs"/>
                </a:rPr>
                <a:t>-</a:t>
              </a:r>
              <a:r>
                <a:rPr lang="de-CH" sz="2000" b="0" i="0">
                  <a:solidFill>
                    <a:sysClr val="windowText" lastClr="000000"/>
                  </a:solidFill>
                  <a:effectLst/>
                  <a:latin typeface="Cambria Math" panose="02040503050406030204" pitchFamily="18" charset="0"/>
                  <a:ea typeface="+mn-ea"/>
                  <a:cs typeface="+mn-cs"/>
                </a:rPr>
                <a:t>117.04))</a:t>
              </a:r>
              <a:r>
                <a:rPr lang="en-US" sz="1100" b="0" i="0">
                  <a:solidFill>
                    <a:sysClr val="windowText" lastClr="000000"/>
                  </a:solidFill>
                  <a:effectLst/>
                  <a:latin typeface="+mn-lt"/>
                  <a:ea typeface="+mn-ea"/>
                  <a:cs typeface="+mn-cs"/>
                </a:rPr>
                <a:t>∙</a:t>
              </a:r>
              <a:endParaRPr lang="en-US" sz="2000">
                <a:solidFill>
                  <a:sysClr val="windowText" lastClr="000000"/>
                </a:solidFill>
              </a:endParaRPr>
            </a:p>
          </xdr:txBody>
        </xdr:sp>
      </mc:Fallback>
    </mc:AlternateContent>
    <xdr:clientData/>
  </xdr:oneCellAnchor>
  <xdr:oneCellAnchor>
    <xdr:from>
      <xdr:col>14</xdr:col>
      <xdr:colOff>0</xdr:colOff>
      <xdr:row>100</xdr:row>
      <xdr:rowOff>110836</xdr:rowOff>
    </xdr:from>
    <xdr:ext cx="7994073" cy="313099"/>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6B8943B2-1DCF-497E-A763-A0CF35E2675B}"/>
                </a:ext>
              </a:extLst>
            </xdr:cNvPr>
            <xdr:cNvSpPr txBox="1"/>
          </xdr:nvSpPr>
          <xdr:spPr>
            <a:xfrm>
              <a:off x="17830800" y="183988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𝑅𝑅𝑅𝑉</m:t>
                      </m:r>
                    </m:e>
                    <m:sub>
                      <m:r>
                        <a:rPr lang="de-CH" sz="2000" b="0" i="1">
                          <a:solidFill>
                            <a:sysClr val="windowText" lastClr="000000"/>
                          </a:solidFill>
                          <a:latin typeface="Cambria Math" panose="02040503050406030204" pitchFamily="18" charset="0"/>
                        </a:rPr>
                        <m:t>0</m:t>
                      </m:r>
                    </m:sub>
                  </m:sSub>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𝐾</m:t>
                      </m:r>
                    </m:e>
                    <m:sub>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𝑈</m:t>
                      </m:r>
                    </m:sub>
                  </m:sSub>
                  <m:r>
                    <a:rPr lang="en-US"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𝑈</m:t>
                  </m:r>
                </m:oMath>
              </a14:m>
              <a:r>
                <a:rPr lang="en-US" sz="2000">
                  <a:solidFill>
                    <a:sysClr val="windowText" lastClr="000000"/>
                  </a:solidFill>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23.83</m:t>
                  </m:r>
                </m:oMath>
              </a14:m>
              <a:r>
                <a:rPr lang="en-US" sz="2000">
                  <a:solidFill>
                    <a:sysClr val="windowText" lastClr="000000"/>
                  </a:solidFill>
                </a:rPr>
                <a:t>)</a:t>
              </a:r>
              <a14:m>
                <m:oMath xmlns:m="http://schemas.openxmlformats.org/officeDocument/2006/math">
                  <m:r>
                    <a:rPr lang="de-CH" sz="2000" b="0" i="0">
                      <a:solidFill>
                        <a:sysClr val="windowText" lastClr="000000"/>
                      </a:solidFill>
                      <a:effectLst/>
                      <a:latin typeface="Cambria Math" panose="02040503050406030204" pitchFamily="18" charset="0"/>
                      <a:ea typeface="+mn-ea"/>
                      <a:cs typeface="+mn-cs"/>
                    </a:rPr>
                    <m:t> </m:t>
                  </m:r>
                  <m:r>
                    <a:rPr lang="de-CH" sz="2000" b="0" i="1">
                      <a:solidFill>
                        <a:sysClr val="windowText" lastClr="000000"/>
                      </a:solidFill>
                      <a:effectLst/>
                      <a:latin typeface="Cambria Math" panose="02040503050406030204" pitchFamily="18" charset="0"/>
                      <a:ea typeface="+mn-ea"/>
                      <a:cs typeface="+mn-cs"/>
                    </a:rPr>
                    <m:t>+ </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𝑅𝑅𝑅𝑉</m:t>
                      </m:r>
                      <m:r>
                        <a:rPr lang="de-CH" sz="2000" b="0" i="1">
                          <a:solidFill>
                            <a:srgbClr val="FF0000"/>
                          </a:solidFill>
                          <a:effectLst/>
                          <a:latin typeface="Cambria Math" panose="02040503050406030204" pitchFamily="18" charset="0"/>
                          <a:ea typeface="+mn-ea"/>
                          <a:cs typeface="+mn-cs"/>
                        </a:rPr>
                        <m:t>−</m:t>
                      </m:r>
                      <m:r>
                        <a:rPr lang="de-CH" sz="2000" b="0" i="1">
                          <a:solidFill>
                            <a:srgbClr val="FF0000"/>
                          </a:solidFill>
                          <a:effectLst/>
                          <a:latin typeface="Cambria Math" panose="02040503050406030204" pitchFamily="18" charset="0"/>
                          <a:ea typeface="+mn-ea"/>
                          <a:cs typeface="+mn-cs"/>
                        </a:rPr>
                        <m:t>𝐼</m:t>
                      </m:r>
                    </m:sub>
                  </m:sSub>
                  <m:r>
                    <a:rPr lang="en-US"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𝐼</m:t>
                      </m:r>
                    </m:e>
                    <m:sub>
                      <m:r>
                        <a:rPr lang="de-CH" sz="2000" b="0" i="1">
                          <a:solidFill>
                            <a:sysClr val="windowText" lastClr="000000"/>
                          </a:solidFill>
                          <a:effectLst/>
                          <a:latin typeface="Cambria Math" panose="02040503050406030204" pitchFamily="18" charset="0"/>
                          <a:ea typeface="+mn-ea"/>
                          <a:cs typeface="+mn-cs"/>
                        </a:rPr>
                        <m:t>𝑠𝑐</m:t>
                      </m:r>
                    </m:sub>
                  </m:sSub>
                </m:oMath>
              </a14:m>
              <a:r>
                <a:rPr lang="en-US" sz="2000">
                  <a:solidFill>
                    <a:sysClr val="windowText" lastClr="000000"/>
                  </a:solidFill>
                  <a:effectLst/>
                  <a:latin typeface="+mn-lt"/>
                  <a:ea typeface="+mn-ea"/>
                  <a:cs typeface="+mn-cs"/>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117.04)</m:t>
                  </m:r>
                  <m:r>
                    <a:rPr lang="de-CH" sz="20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oMath>
              </a14:m>
              <a:endParaRPr lang="en-US" sz="2000">
                <a:solidFill>
                  <a:sysClr val="windowText" lastClr="000000"/>
                </a:solidFill>
              </a:endParaRPr>
            </a:p>
          </xdr:txBody>
        </xdr:sp>
      </mc:Choice>
      <mc:Fallback xmlns="">
        <xdr:sp macro="" textlink="">
          <xdr:nvSpPr>
            <xdr:cNvPr id="15" name="TextBox 14">
              <a:extLst>
                <a:ext uri="{FF2B5EF4-FFF2-40B4-BE49-F238E27FC236}">
                  <a16:creationId xmlns:a16="http://schemas.microsoft.com/office/drawing/2014/main" id="{6B8943B2-1DCF-497E-A763-A0CF35E2675B}"/>
                </a:ext>
              </a:extLst>
            </xdr:cNvPr>
            <xdr:cNvSpPr txBox="1"/>
          </xdr:nvSpPr>
          <xdr:spPr>
            <a:xfrm>
              <a:off x="17830800" y="183988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solidFill>
                    <a:sysClr val="windowText" lastClr="000000"/>
                  </a:solidFill>
                  <a:latin typeface="Cambria Math" panose="02040503050406030204" pitchFamily="18" charset="0"/>
                </a:rPr>
                <a:t>𝑅𝑅𝑅𝑉=〖(𝑅𝑅𝑅𝑉〗_0+𝐾_(𝑅𝑅𝑅𝑉−𝑈)</a:t>
              </a:r>
              <a:r>
                <a:rPr lang="en-US" sz="2000" b="0" i="0">
                  <a:solidFill>
                    <a:sysClr val="windowText" lastClr="000000"/>
                  </a:solidFill>
                  <a:latin typeface="Cambria Math" panose="02040503050406030204" pitchFamily="18" charset="0"/>
                  <a:ea typeface="Cambria Math" panose="02040503050406030204" pitchFamily="18" charset="0"/>
                </a:rPr>
                <a:t>∙</a:t>
              </a:r>
              <a:r>
                <a:rPr lang="de-CH" sz="2000" b="0" i="0">
                  <a:solidFill>
                    <a:sysClr val="windowText" lastClr="000000"/>
                  </a:solidFill>
                  <a:latin typeface="Cambria Math" panose="02040503050406030204" pitchFamily="18" charset="0"/>
                  <a:ea typeface="Cambria Math" panose="02040503050406030204" pitchFamily="18" charset="0"/>
                </a:rPr>
                <a:t>(𝑈</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23.83</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 + </a:t>
              </a:r>
              <a:r>
                <a:rPr lang="de-CH" sz="2000" b="0" i="0">
                  <a:solidFill>
                    <a:srgbClr val="FF0000"/>
                  </a:solidFill>
                  <a:effectLst/>
                  <a:latin typeface="Cambria Math" panose="02040503050406030204" pitchFamily="18" charset="0"/>
                  <a:ea typeface="+mn-ea"/>
                  <a:cs typeface="+mn-cs"/>
                </a:rPr>
                <a:t>𝐾_(𝑅𝑅𝑅𝑉−𝐼)</a:t>
              </a:r>
              <a:r>
                <a:rPr lang="en-US" sz="2000" b="0" i="0">
                  <a:solidFill>
                    <a:sysClr val="windowText" lastClr="000000"/>
                  </a:solidFill>
                  <a:effectLst/>
                  <a:latin typeface="Cambria Math" panose="02040503050406030204" pitchFamily="18" charset="0"/>
                  <a:ea typeface="+mn-ea"/>
                  <a:cs typeface="+mn-cs"/>
                </a:rPr>
                <a:t>∙</a:t>
              </a:r>
              <a:r>
                <a:rPr lang="de-CH" sz="2000" b="0" i="0">
                  <a:solidFill>
                    <a:sysClr val="windowText" lastClr="000000"/>
                  </a:solidFill>
                  <a:effectLst/>
                  <a:latin typeface="Cambria Math" panose="02040503050406030204" pitchFamily="18" charset="0"/>
                  <a:ea typeface="+mn-ea"/>
                  <a:cs typeface="+mn-cs"/>
                </a:rPr>
                <a:t>(𝐼_𝑠𝑐</a:t>
              </a:r>
              <a:r>
                <a:rPr lang="en-US" sz="2000">
                  <a:solidFill>
                    <a:sysClr val="windowText" lastClr="000000"/>
                  </a:solidFill>
                  <a:effectLst/>
                  <a:latin typeface="+mn-lt"/>
                  <a:ea typeface="+mn-ea"/>
                  <a:cs typeface="+mn-cs"/>
                </a:rPr>
                <a:t>-</a:t>
              </a:r>
              <a:r>
                <a:rPr lang="de-CH" sz="2000" b="0" i="0">
                  <a:solidFill>
                    <a:sysClr val="windowText" lastClr="000000"/>
                  </a:solidFill>
                  <a:effectLst/>
                  <a:latin typeface="Cambria Math" panose="02040503050406030204" pitchFamily="18" charset="0"/>
                  <a:ea typeface="+mn-ea"/>
                  <a:cs typeface="+mn-cs"/>
                </a:rPr>
                <a:t>117.04))</a:t>
              </a:r>
              <a:r>
                <a:rPr lang="en-US" sz="1100" b="0" i="0">
                  <a:solidFill>
                    <a:sysClr val="windowText" lastClr="000000"/>
                  </a:solidFill>
                  <a:effectLst/>
                  <a:latin typeface="+mn-lt"/>
                  <a:ea typeface="+mn-ea"/>
                  <a:cs typeface="+mn-cs"/>
                </a:rPr>
                <a:t>∙</a:t>
              </a:r>
              <a:endParaRPr lang="en-US" sz="2000">
                <a:solidFill>
                  <a:sysClr val="windowText" lastClr="000000"/>
                </a:solidFill>
              </a:endParaRPr>
            </a:p>
          </xdr:txBody>
        </xdr:sp>
      </mc:Fallback>
    </mc:AlternateContent>
    <xdr:clientData/>
  </xdr:oneCellAnchor>
  <xdr:oneCellAnchor>
    <xdr:from>
      <xdr:col>14</xdr:col>
      <xdr:colOff>0</xdr:colOff>
      <xdr:row>133</xdr:row>
      <xdr:rowOff>138546</xdr:rowOff>
    </xdr:from>
    <xdr:ext cx="7994073" cy="250453"/>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F2CE355A-878C-4629-95B6-78ED46FAA5D6}"/>
                </a:ext>
              </a:extLst>
            </xdr:cNvPr>
            <xdr:cNvSpPr txBox="1"/>
          </xdr:nvSpPr>
          <xdr:spPr>
            <a:xfrm>
              <a:off x="17830800" y="2446158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𝑡𝑑</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rgbClr val="FF0000"/>
                          </a:solidFill>
                          <a:latin typeface="Cambria Math" panose="02040503050406030204" pitchFamily="18" charset="0"/>
                        </a:rPr>
                        <m:t>𝑡𝑑</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𝑡𝑑</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latin typeface="Cambria Math" panose="02040503050406030204" pitchFamily="18" charset="0"/>
                    </a:rPr>
                    <m:t>23.83</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117.04)</m:t>
                  </m:r>
                  <m:r>
                    <a:rPr lang="de-CH" sz="1600" b="0" i="0">
                      <a:solidFill>
                        <a:schemeClr val="tx1"/>
                      </a:solidFill>
                      <a:effectLst/>
                      <a:latin typeface="Cambria Math" panose="02040503050406030204" pitchFamily="18" charset="0"/>
                      <a:ea typeface="+mn-ea"/>
                      <a:cs typeface="+mn-cs"/>
                    </a:rPr>
                    <m:t>)</m:t>
                  </m:r>
                </m:oMath>
              </a14:m>
              <a:endParaRPr lang="en-US" sz="1600"/>
            </a:p>
          </xdr:txBody>
        </xdr:sp>
      </mc:Choice>
      <mc:Fallback xmlns="">
        <xdr:sp macro="" textlink="">
          <xdr:nvSpPr>
            <xdr:cNvPr id="16" name="TextBox 15">
              <a:extLst>
                <a:ext uri="{FF2B5EF4-FFF2-40B4-BE49-F238E27FC236}">
                  <a16:creationId xmlns:a16="http://schemas.microsoft.com/office/drawing/2014/main" id="{F2CE355A-878C-4629-95B6-78ED46FAA5D6}"/>
                </a:ext>
              </a:extLst>
            </xdr:cNvPr>
            <xdr:cNvSpPr txBox="1"/>
          </xdr:nvSpPr>
          <xdr:spPr>
            <a:xfrm>
              <a:off x="17830800" y="2446158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𝑡𝑑=</a:t>
              </a:r>
              <a:r>
                <a:rPr lang="de-CH" sz="1600" b="0" i="0">
                  <a:solidFill>
                    <a:srgbClr val="FF0000"/>
                  </a:solidFill>
                  <a:latin typeface="Cambria Math" panose="02040503050406030204" pitchFamily="18" charset="0"/>
                </a:rPr>
                <a:t>〖</a:t>
              </a:r>
              <a:r>
                <a:rPr lang="de-CH" sz="1600" b="0" i="0">
                  <a:solidFill>
                    <a:sysClr val="windowText" lastClr="000000"/>
                  </a:solidFill>
                  <a:latin typeface="Cambria Math" panose="02040503050406030204" pitchFamily="18" charset="0"/>
                </a:rPr>
                <a:t>(</a:t>
              </a:r>
              <a:r>
                <a:rPr lang="de-CH" sz="1600" b="0" i="0">
                  <a:solidFill>
                    <a:srgbClr val="FF0000"/>
                  </a:solidFill>
                  <a:latin typeface="Cambria Math" panose="02040503050406030204" pitchFamily="18" charset="0"/>
                </a:rPr>
                <a:t>𝑡𝑑〗_0</a:t>
              </a:r>
              <a:r>
                <a:rPr lang="de-CH" sz="1600" b="0" i="0">
                  <a:latin typeface="Cambria Math" panose="02040503050406030204" pitchFamily="18" charset="0"/>
                </a:rPr>
                <a:t>+𝐾_(𝑡𝑑−𝑈)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latin typeface="Cambria Math" panose="02040503050406030204" pitchFamily="18" charset="0"/>
                </a:rPr>
                <a:t>23.83</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𝐾_(𝑡𝑑−𝐼)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117.04))</a:t>
              </a:r>
              <a:endParaRPr lang="en-US" sz="1600"/>
            </a:p>
          </xdr:txBody>
        </xdr:sp>
      </mc:Fallback>
    </mc:AlternateContent>
    <xdr:clientData/>
  </xdr:oneCellAnchor>
  <xdr:oneCellAnchor>
    <xdr:from>
      <xdr:col>14</xdr:col>
      <xdr:colOff>0</xdr:colOff>
      <xdr:row>166</xdr:row>
      <xdr:rowOff>138546</xdr:rowOff>
    </xdr:from>
    <xdr:ext cx="7994073" cy="250453"/>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AB304BA0-D797-4459-AFD1-6E2095570CC9}"/>
                </a:ext>
              </a:extLst>
            </xdr:cNvPr>
            <xdr:cNvSpPr txBox="1"/>
          </xdr:nvSpPr>
          <xdr:spPr>
            <a:xfrm>
              <a:off x="17830800" y="3049662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𝑡𝑑</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23.83</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117.04)</m:t>
                  </m:r>
                  <m:r>
                    <a:rPr lang="de-CH" sz="1600" b="0" i="0">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7" name="TextBox 16">
              <a:extLst>
                <a:ext uri="{FF2B5EF4-FFF2-40B4-BE49-F238E27FC236}">
                  <a16:creationId xmlns:a16="http://schemas.microsoft.com/office/drawing/2014/main" id="{AB304BA0-D797-4459-AFD1-6E2095570CC9}"/>
                </a:ext>
              </a:extLst>
            </xdr:cNvPr>
            <xdr:cNvSpPr txBox="1"/>
          </xdr:nvSpPr>
          <xdr:spPr>
            <a:xfrm>
              <a:off x="17830800" y="3049662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a:t>
              </a:r>
              <a:r>
                <a:rPr lang="de-CH" sz="1600" b="0" i="0">
                  <a:solidFill>
                    <a:srgbClr val="FF0000"/>
                  </a:solidFill>
                  <a:latin typeface="Cambria Math" panose="02040503050406030204" pitchFamily="18" charset="0"/>
                </a:rPr>
                <a:t>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23.83</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117.04))</a:t>
              </a:r>
              <a:endParaRPr lang="en-US" sz="1600">
                <a:solidFill>
                  <a:sysClr val="windowText" lastClr="000000"/>
                </a:solidFill>
              </a:endParaRPr>
            </a:p>
          </xdr:txBody>
        </xdr:sp>
      </mc:Fallback>
    </mc:AlternateContent>
    <xdr:clientData/>
  </xdr:oneCellAnchor>
  <xdr:oneCellAnchor>
    <xdr:from>
      <xdr:col>14</xdr:col>
      <xdr:colOff>0</xdr:colOff>
      <xdr:row>199</xdr:row>
      <xdr:rowOff>138546</xdr:rowOff>
    </xdr:from>
    <xdr:ext cx="7994073" cy="250453"/>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572A2326-D902-4C3F-96FA-C8725F496409}"/>
                </a:ext>
              </a:extLst>
            </xdr:cNvPr>
            <xdr:cNvSpPr txBox="1"/>
          </xdr:nvSpPr>
          <xdr:spPr>
            <a:xfrm>
              <a:off x="17830800" y="3653166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23.83</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𝑡𝑑</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117.04)</m:t>
                  </m:r>
                  <m:r>
                    <a:rPr lang="de-CH" sz="1600" b="0" i="0">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8" name="TextBox 17">
              <a:extLst>
                <a:ext uri="{FF2B5EF4-FFF2-40B4-BE49-F238E27FC236}">
                  <a16:creationId xmlns:a16="http://schemas.microsoft.com/office/drawing/2014/main" id="{572A2326-D902-4C3F-96FA-C8725F496409}"/>
                </a:ext>
              </a:extLst>
            </xdr:cNvPr>
            <xdr:cNvSpPr txBox="1"/>
          </xdr:nvSpPr>
          <xdr:spPr>
            <a:xfrm>
              <a:off x="17830800" y="3653166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23.83</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117.04))</a:t>
              </a:r>
              <a:endParaRPr lang="en-US" sz="1600">
                <a:solidFill>
                  <a:sysClr val="windowText" lastClr="000000"/>
                </a:solidFill>
              </a:endParaRPr>
            </a:p>
          </xdr:txBody>
        </xdr:sp>
      </mc:Fallback>
    </mc:AlternateContent>
    <xdr:clientData/>
  </xdr:oneCellAnchor>
  <xdr:oneCellAnchor>
    <xdr:from>
      <xdr:col>0</xdr:col>
      <xdr:colOff>0</xdr:colOff>
      <xdr:row>34</xdr:row>
      <xdr:rowOff>110836</xdr:rowOff>
    </xdr:from>
    <xdr:ext cx="7994073" cy="463781"/>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74895C66-491C-4200-9917-AEA9D8D1F1A6}"/>
                </a:ext>
              </a:extLst>
            </xdr:cNvPr>
            <xdr:cNvSpPr txBox="1"/>
          </xdr:nvSpPr>
          <xdr:spPr>
            <a:xfrm>
              <a:off x="0" y="632875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𝑅𝑅𝑅𝑉</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𝑅𝑅𝑅𝑉</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𝑅𝑅𝑅𝑉</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solidFill>
                        <a:schemeClr val="tx1"/>
                      </a:solidFill>
                      <a:effectLst/>
                      <a:latin typeface="Cambria Math" panose="02040503050406030204" pitchFamily="18" charset="0"/>
                      <a:ea typeface="+mn-ea"/>
                      <a:cs typeface="+mn-cs"/>
                    </a:rPr>
                    <m:t>23.83</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𝑅𝑅𝑅𝑉</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117.04)</m:t>
                  </m:r>
                  <m:r>
                    <a:rPr lang="de-CH" sz="1600" b="0" i="0">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/(1−</m:t>
                  </m:r>
                  <m:f>
                    <m:fPr>
                      <m:ctrlPr>
                        <a:rPr lang="de-CH" sz="1600" b="0" i="1">
                          <a:solidFill>
                            <a:schemeClr val="tx1"/>
                          </a:solidFill>
                          <a:effectLst/>
                          <a:latin typeface="Cambria Math" panose="02040503050406030204" pitchFamily="18" charset="0"/>
                          <a:ea typeface="+mn-ea"/>
                          <a:cs typeface="+mn-cs"/>
                        </a:rPr>
                      </m:ctrlPr>
                    </m:fPr>
                    <m:num>
                      <m:f>
                        <m:fPr>
                          <m:ctrlPr>
                            <a:rPr lang="de-CH" sz="1600" b="0" i="1">
                              <a:solidFill>
                                <a:schemeClr val="tx1"/>
                              </a:solidFill>
                              <a:effectLst/>
                              <a:latin typeface="Cambria Math" panose="02040503050406030204" pitchFamily="18" charset="0"/>
                              <a:ea typeface="+mn-ea"/>
                              <a:cs typeface="+mn-cs"/>
                            </a:rPr>
                          </m:ctrlPr>
                        </m:fPr>
                        <m:num>
                          <m:r>
                            <a:rPr lang="de-CH" sz="1600" b="0" i="1">
                              <a:solidFill>
                                <a:schemeClr val="tx1"/>
                              </a:solidFill>
                              <a:effectLst/>
                              <a:latin typeface="Cambria Math" panose="02040503050406030204" pitchFamily="18" charset="0"/>
                              <a:ea typeface="+mn-ea"/>
                              <a:cs typeface="+mn-cs"/>
                            </a:rPr>
                            <m:t>𝐼𝑙𝑜𝑎𝑑</m:t>
                          </m:r>
                        </m:num>
                        <m:den>
                          <m:r>
                            <a:rPr lang="de-CH" sz="1600" b="0" i="1">
                              <a:solidFill>
                                <a:schemeClr val="tx1"/>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chemeClr val="tx1"/>
                          </a:solidFill>
                          <a:effectLst/>
                          <a:latin typeface="Cambria Math" panose="02040503050406030204" pitchFamily="18" charset="0"/>
                          <a:ea typeface="+mn-ea"/>
                          <a:cs typeface="+mn-cs"/>
                        </a:rPr>
                        <m:t>−1</m:t>
                      </m:r>
                    </m:num>
                    <m:den>
                      <m:r>
                        <a:rPr lang="de-CH" sz="1600" b="0" i="1">
                          <a:solidFill>
                            <a:schemeClr val="tx1"/>
                          </a:solidFill>
                          <a:effectLst/>
                          <a:latin typeface="Cambria Math" panose="02040503050406030204" pitchFamily="18" charset="0"/>
                          <a:ea typeface="+mn-ea"/>
                          <a:cs typeface="+mn-cs"/>
                        </a:rPr>
                        <m:t>3</m:t>
                      </m:r>
                    </m:den>
                  </m:f>
                  <m:r>
                    <a:rPr lang="de-CH" sz="1600" b="0" i="1">
                      <a:solidFill>
                        <a:schemeClr val="tx1"/>
                      </a:solidFill>
                      <a:effectLst/>
                      <a:latin typeface="Cambria Math" panose="02040503050406030204" pitchFamily="18" charset="0"/>
                      <a:ea typeface="+mn-ea"/>
                      <a:cs typeface="+mn-cs"/>
                    </a:rPr>
                    <m:t>)</m:t>
                  </m:r>
                </m:oMath>
              </a14:m>
              <a:endParaRPr lang="en-US" sz="1600"/>
            </a:p>
          </xdr:txBody>
        </xdr:sp>
      </mc:Choice>
      <mc:Fallback xmlns="">
        <xdr:sp macro="" textlink="">
          <xdr:nvSpPr>
            <xdr:cNvPr id="19" name="TextBox 18">
              <a:extLst>
                <a:ext uri="{FF2B5EF4-FFF2-40B4-BE49-F238E27FC236}">
                  <a16:creationId xmlns:a16="http://schemas.microsoft.com/office/drawing/2014/main" id="{74895C66-491C-4200-9917-AEA9D8D1F1A6}"/>
                </a:ext>
              </a:extLst>
            </xdr:cNvPr>
            <xdr:cNvSpPr txBox="1"/>
          </xdr:nvSpPr>
          <xdr:spPr>
            <a:xfrm>
              <a:off x="0" y="632875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𝑅𝑅𝑅𝑉=</a:t>
              </a:r>
              <a:r>
                <a:rPr lang="de-CH" sz="1600" b="0" i="0">
                  <a:solidFill>
                    <a:srgbClr val="FF0000"/>
                  </a:solidFill>
                  <a:latin typeface="Cambria Math" panose="02040503050406030204" pitchFamily="18" charset="0"/>
                </a:rPr>
                <a:t>〖(𝑅𝑅𝑅𝑉〗_0</a:t>
              </a:r>
              <a:r>
                <a:rPr lang="de-CH" sz="1600" b="0" i="0">
                  <a:latin typeface="Cambria Math" panose="02040503050406030204" pitchFamily="18" charset="0"/>
                </a:rPr>
                <a:t>+𝐾_(𝑅𝑅𝑅𝑉−𝑈)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solidFill>
                    <a:schemeClr val="tx1"/>
                  </a:solidFill>
                  <a:effectLst/>
                  <a:latin typeface="Cambria Math" panose="02040503050406030204" pitchFamily="18" charset="0"/>
                  <a:ea typeface="+mn-ea"/>
                  <a:cs typeface="+mn-cs"/>
                </a:rPr>
                <a:t>23.83</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𝐾_(𝑅𝑅𝑅𝑉−𝐼)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117.04))/(1−(𝐼𝑙𝑜𝑎𝑑/𝐼𝑠𝑐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chemeClr val="tx1"/>
                  </a:solidFill>
                  <a:effectLst/>
                  <a:latin typeface="Cambria Math" panose="02040503050406030204" pitchFamily="18" charset="0"/>
                  <a:ea typeface="+mn-ea"/>
                  <a:cs typeface="+mn-cs"/>
                </a:rPr>
                <a:t>−1)/3)</a:t>
              </a:r>
              <a:endParaRPr lang="en-US" sz="1600"/>
            </a:p>
          </xdr:txBody>
        </xdr:sp>
      </mc:Fallback>
    </mc:AlternateContent>
    <xdr:clientData/>
  </xdr:oneCellAnchor>
  <xdr:oneCellAnchor>
    <xdr:from>
      <xdr:col>0</xdr:col>
      <xdr:colOff>0</xdr:colOff>
      <xdr:row>133</xdr:row>
      <xdr:rowOff>138546</xdr:rowOff>
    </xdr:from>
    <xdr:ext cx="7994073" cy="354584"/>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451484A6-BDF9-4221-A213-400050DBC310}"/>
                </a:ext>
              </a:extLst>
            </xdr:cNvPr>
            <xdr:cNvSpPr txBox="1"/>
          </xdr:nvSpPr>
          <xdr:spPr>
            <a:xfrm>
              <a:off x="0" y="2446158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𝑡𝑑</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rgbClr val="FF0000"/>
                          </a:solidFill>
                          <a:latin typeface="Cambria Math" panose="02040503050406030204" pitchFamily="18" charset="0"/>
                        </a:rPr>
                        <m:t>𝑡𝑑</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𝑡𝑑</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latin typeface="Cambria Math" panose="02040503050406030204" pitchFamily="18" charset="0"/>
                    </a:rPr>
                    <m:t>23.83</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117.04)</m:t>
                  </m:r>
                  <m:r>
                    <a:rPr lang="de-CH" sz="1600" b="0" i="0">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(1−(</m:t>
                  </m:r>
                  <m:f>
                    <m:fPr>
                      <m:ctrlPr>
                        <a:rPr lang="de-CH" sz="1600" b="0" i="1">
                          <a:solidFill>
                            <a:schemeClr val="tx1"/>
                          </a:solidFill>
                          <a:effectLst/>
                          <a:latin typeface="Cambria Math" panose="02040503050406030204" pitchFamily="18" charset="0"/>
                          <a:ea typeface="+mn-ea"/>
                          <a:cs typeface="+mn-cs"/>
                        </a:rPr>
                      </m:ctrlPr>
                    </m:fPr>
                    <m:num>
                      <m:r>
                        <a:rPr lang="de-CH" sz="1600" b="0" i="1">
                          <a:solidFill>
                            <a:schemeClr val="tx1"/>
                          </a:solidFill>
                          <a:effectLst/>
                          <a:latin typeface="Cambria Math" panose="02040503050406030204" pitchFamily="18" charset="0"/>
                          <a:ea typeface="+mn-ea"/>
                          <a:cs typeface="+mn-cs"/>
                        </a:rPr>
                        <m:t>𝐼𝑙𝑜𝑎𝑑</m:t>
                      </m:r>
                    </m:num>
                    <m:den>
                      <m:r>
                        <a:rPr lang="de-CH" sz="1600" b="0" i="1">
                          <a:solidFill>
                            <a:schemeClr val="tx1"/>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chemeClr val="tx1"/>
                      </a:solidFill>
                      <a:effectLst/>
                      <a:latin typeface="Cambria Math" panose="02040503050406030204" pitchFamily="18" charset="0"/>
                      <a:ea typeface="+mn-ea"/>
                      <a:cs typeface="+mn-cs"/>
                    </a:rPr>
                    <m:t>−1)</m:t>
                  </m:r>
                </m:oMath>
              </a14:m>
              <a:r>
                <a:rPr lang="en-US" sz="1600"/>
                <a:t>*0.383)</a:t>
              </a:r>
            </a:p>
          </xdr:txBody>
        </xdr:sp>
      </mc:Choice>
      <mc:Fallback xmlns="">
        <xdr:sp macro="" textlink="">
          <xdr:nvSpPr>
            <xdr:cNvPr id="20" name="TextBox 19">
              <a:extLst>
                <a:ext uri="{FF2B5EF4-FFF2-40B4-BE49-F238E27FC236}">
                  <a16:creationId xmlns:a16="http://schemas.microsoft.com/office/drawing/2014/main" id="{451484A6-BDF9-4221-A213-400050DBC310}"/>
                </a:ext>
              </a:extLst>
            </xdr:cNvPr>
            <xdr:cNvSpPr txBox="1"/>
          </xdr:nvSpPr>
          <xdr:spPr>
            <a:xfrm>
              <a:off x="0" y="2446158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𝑡𝑑=</a:t>
              </a:r>
              <a:r>
                <a:rPr lang="de-CH" sz="1600" b="0" i="0">
                  <a:solidFill>
                    <a:srgbClr val="FF0000"/>
                  </a:solidFill>
                  <a:latin typeface="Cambria Math" panose="02040503050406030204" pitchFamily="18" charset="0"/>
                </a:rPr>
                <a:t>〖</a:t>
              </a:r>
              <a:r>
                <a:rPr lang="de-CH" sz="1600" b="0" i="0">
                  <a:solidFill>
                    <a:sysClr val="windowText" lastClr="000000"/>
                  </a:solidFill>
                  <a:latin typeface="Cambria Math" panose="02040503050406030204" pitchFamily="18" charset="0"/>
                </a:rPr>
                <a:t>(</a:t>
              </a:r>
              <a:r>
                <a:rPr lang="de-CH" sz="1600" b="0" i="0">
                  <a:solidFill>
                    <a:srgbClr val="FF0000"/>
                  </a:solidFill>
                  <a:latin typeface="Cambria Math" panose="02040503050406030204" pitchFamily="18" charset="0"/>
                </a:rPr>
                <a:t>𝑡𝑑〗_0</a:t>
              </a:r>
              <a:r>
                <a:rPr lang="de-CH" sz="1600" b="0" i="0">
                  <a:latin typeface="Cambria Math" panose="02040503050406030204" pitchFamily="18" charset="0"/>
                </a:rPr>
                <a:t>+𝐾_(𝑡𝑑−𝑈)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latin typeface="Cambria Math" panose="02040503050406030204" pitchFamily="18" charset="0"/>
                </a:rPr>
                <a:t>23.83</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𝐾_(𝑡𝑑−𝐼)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117.04))∗(1−(𝐼𝑙𝑜𝑎𝑑/𝐼𝑠𝑐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chemeClr val="tx1"/>
                  </a:solidFill>
                  <a:effectLst/>
                  <a:latin typeface="Cambria Math" panose="02040503050406030204" pitchFamily="18" charset="0"/>
                  <a:ea typeface="+mn-ea"/>
                  <a:cs typeface="+mn-cs"/>
                </a:rPr>
                <a:t>−1)</a:t>
              </a:r>
              <a:r>
                <a:rPr lang="en-US" sz="1600"/>
                <a:t>*0.383)</a:t>
              </a:r>
            </a:p>
          </xdr:txBody>
        </xdr:sp>
      </mc:Fallback>
    </mc:AlternateContent>
    <xdr:clientData/>
  </xdr:oneCellAnchor>
  <xdr:oneCellAnchor>
    <xdr:from>
      <xdr:col>0</xdr:col>
      <xdr:colOff>0</xdr:colOff>
      <xdr:row>66</xdr:row>
      <xdr:rowOff>110836</xdr:rowOff>
    </xdr:from>
    <xdr:ext cx="7994073" cy="463781"/>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E31842EE-249D-46D9-8F24-88A10641DDCA}"/>
                </a:ext>
              </a:extLst>
            </xdr:cNvPr>
            <xdr:cNvSpPr txBox="1"/>
          </xdr:nvSpPr>
          <xdr:spPr>
            <a:xfrm>
              <a:off x="0" y="1218091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𝑅𝑅𝑅𝑉</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𝑅𝑅𝑅𝑉</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23.83</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𝑅𝑅𝑅𝑉</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117.04)</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num>
                    <m:den>
                      <m:r>
                        <a:rPr lang="de-CH" sz="1600" b="0" i="1">
                          <a:solidFill>
                            <a:sysClr val="windowText" lastClr="000000"/>
                          </a:solidFill>
                          <a:effectLst/>
                          <a:latin typeface="Cambria Math" panose="02040503050406030204" pitchFamily="18" charset="0"/>
                          <a:ea typeface="+mn-ea"/>
                          <a:cs typeface="+mn-cs"/>
                        </a:rPr>
                        <m:t>3</m:t>
                      </m:r>
                    </m:den>
                  </m:f>
                  <m:r>
                    <a:rPr lang="de-CH" sz="1600" b="0" i="1">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21" name="TextBox 20">
              <a:extLst>
                <a:ext uri="{FF2B5EF4-FFF2-40B4-BE49-F238E27FC236}">
                  <a16:creationId xmlns:a16="http://schemas.microsoft.com/office/drawing/2014/main" id="{E31842EE-249D-46D9-8F24-88A10641DDCA}"/>
                </a:ext>
              </a:extLst>
            </xdr:cNvPr>
            <xdr:cNvSpPr txBox="1"/>
          </xdr:nvSpPr>
          <xdr:spPr>
            <a:xfrm>
              <a:off x="0" y="1218091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𝑅𝑅𝑅𝑉=〖(𝑅𝑅𝑅𝑉〗_0+</a:t>
              </a:r>
              <a:r>
                <a:rPr lang="de-CH" sz="1600" b="0" i="0">
                  <a:solidFill>
                    <a:srgbClr val="FF0000"/>
                  </a:solidFill>
                  <a:latin typeface="Cambria Math" panose="02040503050406030204" pitchFamily="18" charset="0"/>
                </a:rPr>
                <a:t>𝐾_(𝑅𝑅𝑅𝑉−𝑈)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23.83</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𝐾_(𝑅𝑅𝑅𝑉−𝐼)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117.04))/(1−(𝐼𝑙𝑜𝑎𝑑/𝐼𝑠𝑐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ysClr val="windowText" lastClr="000000"/>
                  </a:solidFill>
                  <a:effectLst/>
                  <a:latin typeface="Cambria Math" panose="02040503050406030204" pitchFamily="18" charset="0"/>
                  <a:ea typeface="+mn-ea"/>
                  <a:cs typeface="+mn-cs"/>
                </a:rPr>
                <a:t>−1)/3)</a:t>
              </a:r>
              <a:endParaRPr lang="en-US" sz="1600">
                <a:solidFill>
                  <a:sysClr val="windowText" lastClr="000000"/>
                </a:solidFill>
              </a:endParaRPr>
            </a:p>
          </xdr:txBody>
        </xdr:sp>
      </mc:Fallback>
    </mc:AlternateContent>
    <xdr:clientData/>
  </xdr:oneCellAnchor>
  <xdr:oneCellAnchor>
    <xdr:from>
      <xdr:col>0</xdr:col>
      <xdr:colOff>0</xdr:colOff>
      <xdr:row>100</xdr:row>
      <xdr:rowOff>110836</xdr:rowOff>
    </xdr:from>
    <xdr:ext cx="7994073" cy="463781"/>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4EC2C5D7-56FD-4639-AC08-DA8A5E8764D2}"/>
                </a:ext>
              </a:extLst>
            </xdr:cNvPr>
            <xdr:cNvSpPr txBox="1"/>
          </xdr:nvSpPr>
          <xdr:spPr>
            <a:xfrm>
              <a:off x="0" y="183988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𝑅𝑅𝑅𝑉</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23.83</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𝑅𝑅𝑅𝑉</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117.04)</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num>
                    <m:den>
                      <m:r>
                        <a:rPr lang="de-CH" sz="1600" b="0" i="1">
                          <a:solidFill>
                            <a:sysClr val="windowText" lastClr="000000"/>
                          </a:solidFill>
                          <a:effectLst/>
                          <a:latin typeface="Cambria Math" panose="02040503050406030204" pitchFamily="18" charset="0"/>
                          <a:ea typeface="+mn-ea"/>
                          <a:cs typeface="+mn-cs"/>
                        </a:rPr>
                        <m:t>3</m:t>
                      </m:r>
                    </m:den>
                  </m:f>
                  <m:r>
                    <a:rPr lang="de-CH" sz="1600" b="0" i="1">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22" name="TextBox 21">
              <a:extLst>
                <a:ext uri="{FF2B5EF4-FFF2-40B4-BE49-F238E27FC236}">
                  <a16:creationId xmlns:a16="http://schemas.microsoft.com/office/drawing/2014/main" id="{4EC2C5D7-56FD-4639-AC08-DA8A5E8764D2}"/>
                </a:ext>
              </a:extLst>
            </xdr:cNvPr>
            <xdr:cNvSpPr txBox="1"/>
          </xdr:nvSpPr>
          <xdr:spPr>
            <a:xfrm>
              <a:off x="0" y="183988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𝑅𝑅𝑅𝑉=〖(𝑅𝑅𝑅𝑉〗_0+𝐾_(𝑅𝑅𝑅𝑉−𝑈)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23.83</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𝐾_(𝑅𝑅𝑅𝑉−𝐼)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117.04))/(1−(𝐼𝑙𝑜𝑎𝑑/𝐼𝑠𝑐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ysClr val="windowText" lastClr="000000"/>
                  </a:solidFill>
                  <a:effectLst/>
                  <a:latin typeface="Cambria Math" panose="02040503050406030204" pitchFamily="18" charset="0"/>
                  <a:ea typeface="+mn-ea"/>
                  <a:cs typeface="+mn-cs"/>
                </a:rPr>
                <a:t>−1)/3)</a:t>
              </a:r>
              <a:endParaRPr lang="en-US" sz="1600">
                <a:solidFill>
                  <a:sysClr val="windowText" lastClr="000000"/>
                </a:solidFill>
              </a:endParaRPr>
            </a:p>
          </xdr:txBody>
        </xdr:sp>
      </mc:Fallback>
    </mc:AlternateContent>
    <xdr:clientData/>
  </xdr:oneCellAnchor>
  <xdr:oneCellAnchor>
    <xdr:from>
      <xdr:col>0</xdr:col>
      <xdr:colOff>0</xdr:colOff>
      <xdr:row>166</xdr:row>
      <xdr:rowOff>138546</xdr:rowOff>
    </xdr:from>
    <xdr:ext cx="7994073" cy="354584"/>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21DF584A-2E57-4093-B154-A520AEC1F242}"/>
                </a:ext>
              </a:extLst>
            </xdr:cNvPr>
            <xdr:cNvSpPr txBox="1"/>
          </xdr:nvSpPr>
          <xdr:spPr>
            <a:xfrm>
              <a:off x="0" y="3049662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𝑡𝑑</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23.83</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117.04)</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oMath>
              </a14:m>
              <a:r>
                <a:rPr lang="en-US" sz="1600">
                  <a:solidFill>
                    <a:sysClr val="windowText" lastClr="000000"/>
                  </a:solidFill>
                </a:rPr>
                <a:t>*0.383)</a:t>
              </a:r>
            </a:p>
          </xdr:txBody>
        </xdr:sp>
      </mc:Choice>
      <mc:Fallback xmlns="">
        <xdr:sp macro="" textlink="">
          <xdr:nvSpPr>
            <xdr:cNvPr id="23" name="TextBox 22">
              <a:extLst>
                <a:ext uri="{FF2B5EF4-FFF2-40B4-BE49-F238E27FC236}">
                  <a16:creationId xmlns:a16="http://schemas.microsoft.com/office/drawing/2014/main" id="{21DF584A-2E57-4093-B154-A520AEC1F242}"/>
                </a:ext>
              </a:extLst>
            </xdr:cNvPr>
            <xdr:cNvSpPr txBox="1"/>
          </xdr:nvSpPr>
          <xdr:spPr>
            <a:xfrm>
              <a:off x="0" y="3049662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a:t>
              </a:r>
              <a:r>
                <a:rPr lang="de-CH" sz="1600" b="0" i="0">
                  <a:solidFill>
                    <a:srgbClr val="FF0000"/>
                  </a:solidFill>
                  <a:latin typeface="Cambria Math" panose="02040503050406030204" pitchFamily="18" charset="0"/>
                </a:rPr>
                <a:t>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23.83</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117.04))∗(1−(𝐼𝑙𝑜𝑎𝑑/𝐼𝑠𝑐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ysClr val="windowText" lastClr="000000"/>
                  </a:solidFill>
                  <a:effectLst/>
                  <a:latin typeface="Cambria Math" panose="02040503050406030204" pitchFamily="18" charset="0"/>
                  <a:ea typeface="+mn-ea"/>
                  <a:cs typeface="+mn-cs"/>
                </a:rPr>
                <a:t>−1)</a:t>
              </a:r>
              <a:r>
                <a:rPr lang="en-US" sz="1600">
                  <a:solidFill>
                    <a:sysClr val="windowText" lastClr="000000"/>
                  </a:solidFill>
                </a:rPr>
                <a:t>*0.383)</a:t>
              </a:r>
            </a:p>
          </xdr:txBody>
        </xdr:sp>
      </mc:Fallback>
    </mc:AlternateContent>
    <xdr:clientData/>
  </xdr:oneCellAnchor>
  <xdr:oneCellAnchor>
    <xdr:from>
      <xdr:col>0</xdr:col>
      <xdr:colOff>0</xdr:colOff>
      <xdr:row>199</xdr:row>
      <xdr:rowOff>138546</xdr:rowOff>
    </xdr:from>
    <xdr:ext cx="7994073" cy="354584"/>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F44F5C4D-83A3-487C-AD6F-5A95B8DF9A97}"/>
                </a:ext>
              </a:extLst>
            </xdr:cNvPr>
            <xdr:cNvSpPr txBox="1"/>
          </xdr:nvSpPr>
          <xdr:spPr>
            <a:xfrm>
              <a:off x="0" y="3653166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23.83</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𝑡𝑑</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117.04)</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oMath>
              </a14:m>
              <a:r>
                <a:rPr lang="en-US" sz="1600">
                  <a:solidFill>
                    <a:sysClr val="windowText" lastClr="000000"/>
                  </a:solidFill>
                </a:rPr>
                <a:t>*0.383)</a:t>
              </a:r>
            </a:p>
          </xdr:txBody>
        </xdr:sp>
      </mc:Choice>
      <mc:Fallback xmlns="">
        <xdr:sp macro="" textlink="">
          <xdr:nvSpPr>
            <xdr:cNvPr id="24" name="TextBox 23">
              <a:extLst>
                <a:ext uri="{FF2B5EF4-FFF2-40B4-BE49-F238E27FC236}">
                  <a16:creationId xmlns:a16="http://schemas.microsoft.com/office/drawing/2014/main" id="{F44F5C4D-83A3-487C-AD6F-5A95B8DF9A97}"/>
                </a:ext>
              </a:extLst>
            </xdr:cNvPr>
            <xdr:cNvSpPr txBox="1"/>
          </xdr:nvSpPr>
          <xdr:spPr>
            <a:xfrm>
              <a:off x="0" y="3653166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23.83</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117.04))∗(1−(𝐼𝑙𝑜𝑎𝑑/𝐼𝑠𝑐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ysClr val="windowText" lastClr="000000"/>
                  </a:solidFill>
                  <a:effectLst/>
                  <a:latin typeface="Cambria Math" panose="02040503050406030204" pitchFamily="18" charset="0"/>
                  <a:ea typeface="+mn-ea"/>
                  <a:cs typeface="+mn-cs"/>
                </a:rPr>
                <a:t>−1)</a:t>
              </a:r>
              <a:r>
                <a:rPr lang="en-US" sz="1600">
                  <a:solidFill>
                    <a:sysClr val="windowText" lastClr="000000"/>
                  </a:solidFill>
                </a:rPr>
                <a:t>*0.383)</a:t>
              </a:r>
            </a:p>
          </xdr:txBody>
        </xdr:sp>
      </mc:Fallback>
    </mc:AlternateContent>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1</xdr:row>
      <xdr:rowOff>95251</xdr:rowOff>
    </xdr:from>
    <xdr:ext cx="7208520" cy="31309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CADAC04F-FDD4-4F2A-936C-560C3732197B}"/>
                </a:ext>
              </a:extLst>
            </xdr:cNvPr>
            <xdr:cNvSpPr txBox="1"/>
          </xdr:nvSpPr>
          <xdr:spPr>
            <a:xfrm>
              <a:off x="781050" y="279401"/>
              <a:ext cx="720852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2" name="TextBox 1">
              <a:extLst>
                <a:ext uri="{FF2B5EF4-FFF2-40B4-BE49-F238E27FC236}">
                  <a16:creationId xmlns:a16="http://schemas.microsoft.com/office/drawing/2014/main" id="{CADAC04F-FDD4-4F2A-936C-560C3732197B}"/>
                </a:ext>
              </a:extLst>
            </xdr:cNvPr>
            <xdr:cNvSpPr txBox="1"/>
          </xdr:nvSpPr>
          <xdr:spPr>
            <a:xfrm>
              <a:off x="781050" y="279401"/>
              <a:ext cx="720852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0</xdr:col>
      <xdr:colOff>0</xdr:colOff>
      <xdr:row>1</xdr:row>
      <xdr:rowOff>95250</xdr:rowOff>
    </xdr:from>
    <xdr:ext cx="7301346" cy="31309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A76DABE4-C2AC-4172-B1FB-08018B4581A9}"/>
                </a:ext>
              </a:extLst>
            </xdr:cNvPr>
            <xdr:cNvSpPr txBox="1"/>
          </xdr:nvSpPr>
          <xdr:spPr>
            <a:xfrm>
              <a:off x="781050" y="279400"/>
              <a:ext cx="7301346"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3" name="TextBox 2">
              <a:extLst>
                <a:ext uri="{FF2B5EF4-FFF2-40B4-BE49-F238E27FC236}">
                  <a16:creationId xmlns:a16="http://schemas.microsoft.com/office/drawing/2014/main" id="{A76DABE4-C2AC-4172-B1FB-08018B4581A9}"/>
                </a:ext>
              </a:extLst>
            </xdr:cNvPr>
            <xdr:cNvSpPr txBox="1"/>
          </xdr:nvSpPr>
          <xdr:spPr>
            <a:xfrm>
              <a:off x="781050" y="279400"/>
              <a:ext cx="7301346"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0</xdr:col>
      <xdr:colOff>0</xdr:colOff>
      <xdr:row>1</xdr:row>
      <xdr:rowOff>95250</xdr:rowOff>
    </xdr:from>
    <xdr:ext cx="7980218" cy="31309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19DB065-C609-4066-84AB-6862306C8850}"/>
                </a:ext>
              </a:extLst>
            </xdr:cNvPr>
            <xdr:cNvSpPr txBox="1"/>
          </xdr:nvSpPr>
          <xdr:spPr>
            <a:xfrm>
              <a:off x="8870950" y="279400"/>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4" name="TextBox 3">
              <a:extLst>
                <a:ext uri="{FF2B5EF4-FFF2-40B4-BE49-F238E27FC236}">
                  <a16:creationId xmlns:a16="http://schemas.microsoft.com/office/drawing/2014/main" id="{219DB065-C609-4066-84AB-6862306C8850}"/>
                </a:ext>
              </a:extLst>
            </xdr:cNvPr>
            <xdr:cNvSpPr txBox="1"/>
          </xdr:nvSpPr>
          <xdr:spPr>
            <a:xfrm>
              <a:off x="8870950" y="279400"/>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0</xdr:col>
      <xdr:colOff>0</xdr:colOff>
      <xdr:row>34</xdr:row>
      <xdr:rowOff>110836</xdr:rowOff>
    </xdr:from>
    <xdr:ext cx="7994073" cy="313099"/>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8A5C4C89-45C9-43B6-BA91-AB38255DEB5A}"/>
                </a:ext>
              </a:extLst>
            </xdr:cNvPr>
            <xdr:cNvSpPr txBox="1"/>
          </xdr:nvSpPr>
          <xdr:spPr>
            <a:xfrm>
              <a:off x="8870950" y="63719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𝑅𝑅𝑅𝑉</m:t>
                      </m:r>
                    </m:e>
                    <m:sub>
                      <m:r>
                        <a:rPr lang="de-CH" sz="2000" b="0" i="1">
                          <a:solidFill>
                            <a:srgbClr val="FF0000"/>
                          </a:solidFill>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𝑅𝑅𝑅𝑉</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solidFill>
                        <a:schemeClr val="tx1"/>
                      </a:solidFill>
                      <a:effectLst/>
                      <a:latin typeface="Cambria Math" panose="02040503050406030204" pitchFamily="18" charset="0"/>
                      <a:ea typeface="+mn-ea"/>
                      <a:cs typeface="+mn-cs"/>
                    </a:rPr>
                    <m:t>23.83</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117.04)</m:t>
                  </m:r>
                  <m:r>
                    <a:rPr lang="de-CH" sz="2000" b="0" i="0">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m:t>
                  </m:r>
                </m:oMath>
              </a14:m>
              <a:endParaRPr lang="en-US" sz="2000"/>
            </a:p>
          </xdr:txBody>
        </xdr:sp>
      </mc:Choice>
      <mc:Fallback xmlns="">
        <xdr:sp macro="" textlink="">
          <xdr:nvSpPr>
            <xdr:cNvPr id="5" name="TextBox 4">
              <a:extLst>
                <a:ext uri="{FF2B5EF4-FFF2-40B4-BE49-F238E27FC236}">
                  <a16:creationId xmlns:a16="http://schemas.microsoft.com/office/drawing/2014/main" id="{8A5C4C89-45C9-43B6-BA91-AB38255DEB5A}"/>
                </a:ext>
              </a:extLst>
            </xdr:cNvPr>
            <xdr:cNvSpPr txBox="1"/>
          </xdr:nvSpPr>
          <xdr:spPr>
            <a:xfrm>
              <a:off x="8870950" y="63719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a:t>
              </a:r>
              <a:r>
                <a:rPr lang="de-CH" sz="2000" b="0" i="0">
                  <a:solidFill>
                    <a:srgbClr val="FF0000"/>
                  </a:solidFill>
                  <a:latin typeface="Cambria Math" panose="02040503050406030204" pitchFamily="18" charset="0"/>
                </a:rPr>
                <a:t>〖(𝑅𝑅𝑅𝑉〗_0</a:t>
              </a:r>
              <a:r>
                <a:rPr lang="de-CH" sz="2000" b="0" i="0">
                  <a:latin typeface="Cambria Math" panose="02040503050406030204" pitchFamily="18" charset="0"/>
                </a:rPr>
                <a:t>+𝐾_(𝑅𝑅𝑅𝑉−𝑈)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solidFill>
                    <a:schemeClr val="tx1"/>
                  </a:solidFill>
                  <a:effectLst/>
                  <a:latin typeface="Cambria Math" panose="02040503050406030204" pitchFamily="18" charset="0"/>
                  <a:ea typeface="+mn-ea"/>
                  <a:cs typeface="+mn-cs"/>
                </a:rPr>
                <a:t>23.83</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117.04))</a:t>
              </a:r>
              <a:r>
                <a:rPr lang="en-US" sz="1100" b="0" i="0">
                  <a:solidFill>
                    <a:schemeClr val="tx1"/>
                  </a:solidFill>
                  <a:effectLst/>
                  <a:latin typeface="Cambria Math" panose="02040503050406030204" pitchFamily="18" charset="0"/>
                  <a:ea typeface="+mn-ea"/>
                  <a:cs typeface="+mn-cs"/>
                </a:rPr>
                <a:t>∙</a:t>
              </a:r>
              <a:endParaRPr lang="en-US" sz="2000"/>
            </a:p>
          </xdr:txBody>
        </xdr:sp>
      </mc:Fallback>
    </mc:AlternateContent>
    <xdr:clientData/>
  </xdr:oneCellAnchor>
  <xdr:oneCellAnchor>
    <xdr:from>
      <xdr:col>0</xdr:col>
      <xdr:colOff>0</xdr:colOff>
      <xdr:row>66</xdr:row>
      <xdr:rowOff>110836</xdr:rowOff>
    </xdr:from>
    <xdr:ext cx="7994073" cy="31309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E3B5920F-D628-49C7-ABE7-0BCEDC7D43C0}"/>
                </a:ext>
              </a:extLst>
            </xdr:cNvPr>
            <xdr:cNvSpPr txBox="1"/>
          </xdr:nvSpPr>
          <xdr:spPr>
            <a:xfrm>
              <a:off x="8870950" y="122647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𝑅𝑅𝑅𝑉</m:t>
                      </m:r>
                    </m:e>
                    <m:sub>
                      <m:r>
                        <a:rPr lang="de-CH" sz="2000" b="0" i="1">
                          <a:solidFill>
                            <a:sysClr val="windowText" lastClr="000000"/>
                          </a:solidFill>
                          <a:latin typeface="Cambria Math" panose="02040503050406030204" pitchFamily="18" charset="0"/>
                        </a:rPr>
                        <m:t>0</m:t>
                      </m:r>
                    </m:sub>
                  </m:sSub>
                  <m:r>
                    <a:rPr lang="de-CH" sz="2000" b="0" i="1">
                      <a:solidFill>
                        <a:sysClr val="windowText" lastClr="000000"/>
                      </a:solidFill>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𝐾</m:t>
                      </m:r>
                    </m:e>
                    <m:sub>
                      <m:r>
                        <a:rPr lang="de-CH" sz="2000" b="0" i="1">
                          <a:solidFill>
                            <a:srgbClr val="FF0000"/>
                          </a:solidFill>
                          <a:latin typeface="Cambria Math" panose="02040503050406030204" pitchFamily="18" charset="0"/>
                        </a:rPr>
                        <m:t>𝑅𝑅𝑅𝑉</m:t>
                      </m:r>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𝑈</m:t>
                      </m:r>
                    </m:sub>
                  </m:sSub>
                  <m:r>
                    <a:rPr lang="en-US"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𝑈</m:t>
                  </m:r>
                </m:oMath>
              </a14:m>
              <a:r>
                <a:rPr lang="en-US" sz="2000">
                  <a:solidFill>
                    <a:sysClr val="windowText" lastClr="000000"/>
                  </a:solidFill>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23.83</m:t>
                  </m:r>
                </m:oMath>
              </a14:m>
              <a:r>
                <a:rPr lang="en-US" sz="2000">
                  <a:solidFill>
                    <a:sysClr val="windowText" lastClr="000000"/>
                  </a:solidFill>
                </a:rPr>
                <a:t>)</a:t>
              </a:r>
              <a14:m>
                <m:oMath xmlns:m="http://schemas.openxmlformats.org/officeDocument/2006/math">
                  <m:r>
                    <a:rPr lang="de-CH" sz="2000" b="0" i="0">
                      <a:solidFill>
                        <a:sysClr val="windowText" lastClr="000000"/>
                      </a:solidFill>
                      <a:effectLst/>
                      <a:latin typeface="Cambria Math" panose="02040503050406030204" pitchFamily="18" charset="0"/>
                      <a:ea typeface="+mn-ea"/>
                      <a:cs typeface="+mn-cs"/>
                    </a:rPr>
                    <m:t> </m:t>
                  </m:r>
                  <m:r>
                    <a:rPr lang="de-CH" sz="2000" b="0" i="1">
                      <a:solidFill>
                        <a:sysClr val="windowText" lastClr="000000"/>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𝐼</m:t>
                      </m:r>
                    </m:e>
                    <m:sub>
                      <m:r>
                        <a:rPr lang="de-CH" sz="2000" b="0" i="1">
                          <a:solidFill>
                            <a:sysClr val="windowText" lastClr="000000"/>
                          </a:solidFill>
                          <a:effectLst/>
                          <a:latin typeface="Cambria Math" panose="02040503050406030204" pitchFamily="18" charset="0"/>
                          <a:ea typeface="+mn-ea"/>
                          <a:cs typeface="+mn-cs"/>
                        </a:rPr>
                        <m:t>𝑠𝑐</m:t>
                      </m:r>
                    </m:sub>
                  </m:sSub>
                </m:oMath>
              </a14:m>
              <a:r>
                <a:rPr lang="en-US" sz="2000">
                  <a:solidFill>
                    <a:sysClr val="windowText" lastClr="000000"/>
                  </a:solidFill>
                  <a:effectLst/>
                  <a:latin typeface="+mn-lt"/>
                  <a:ea typeface="+mn-ea"/>
                  <a:cs typeface="+mn-cs"/>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117.04)</m:t>
                  </m:r>
                  <m:r>
                    <a:rPr lang="de-CH" sz="20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oMath>
              </a14:m>
              <a:endParaRPr lang="en-US" sz="20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E3B5920F-D628-49C7-ABE7-0BCEDC7D43C0}"/>
                </a:ext>
              </a:extLst>
            </xdr:cNvPr>
            <xdr:cNvSpPr txBox="1"/>
          </xdr:nvSpPr>
          <xdr:spPr>
            <a:xfrm>
              <a:off x="8870950" y="122647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solidFill>
                    <a:sysClr val="windowText" lastClr="000000"/>
                  </a:solidFill>
                  <a:latin typeface="Cambria Math" panose="02040503050406030204" pitchFamily="18" charset="0"/>
                </a:rPr>
                <a:t>𝑅𝑅𝑅𝑉=〖(𝑅𝑅𝑅𝑉〗_0+</a:t>
              </a:r>
              <a:r>
                <a:rPr lang="de-CH" sz="2000" b="0" i="0">
                  <a:solidFill>
                    <a:srgbClr val="FF0000"/>
                  </a:solidFill>
                  <a:latin typeface="Cambria Math" panose="02040503050406030204" pitchFamily="18" charset="0"/>
                </a:rPr>
                <a:t>𝐾_(𝑅𝑅𝑅𝑉−𝑈)</a:t>
              </a:r>
              <a:r>
                <a:rPr lang="en-US" sz="2000" b="0" i="0">
                  <a:solidFill>
                    <a:sysClr val="windowText" lastClr="000000"/>
                  </a:solidFill>
                  <a:latin typeface="Cambria Math" panose="02040503050406030204" pitchFamily="18" charset="0"/>
                  <a:ea typeface="Cambria Math" panose="02040503050406030204" pitchFamily="18" charset="0"/>
                </a:rPr>
                <a:t>∙</a:t>
              </a:r>
              <a:r>
                <a:rPr lang="de-CH" sz="2000" b="0" i="0">
                  <a:solidFill>
                    <a:sysClr val="windowText" lastClr="000000"/>
                  </a:solidFill>
                  <a:latin typeface="Cambria Math" panose="02040503050406030204" pitchFamily="18" charset="0"/>
                  <a:ea typeface="Cambria Math" panose="02040503050406030204" pitchFamily="18" charset="0"/>
                </a:rPr>
                <a:t>(𝑈</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23.83</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 + 𝐾_(𝑅𝑅𝑅𝑉−𝐼)</a:t>
              </a:r>
              <a:r>
                <a:rPr lang="en-US" sz="2000" b="0" i="0">
                  <a:solidFill>
                    <a:sysClr val="windowText" lastClr="000000"/>
                  </a:solidFill>
                  <a:effectLst/>
                  <a:latin typeface="Cambria Math" panose="02040503050406030204" pitchFamily="18" charset="0"/>
                  <a:ea typeface="+mn-ea"/>
                  <a:cs typeface="+mn-cs"/>
                </a:rPr>
                <a:t>∙</a:t>
              </a:r>
              <a:r>
                <a:rPr lang="de-CH" sz="2000" b="0" i="0">
                  <a:solidFill>
                    <a:sysClr val="windowText" lastClr="000000"/>
                  </a:solidFill>
                  <a:effectLst/>
                  <a:latin typeface="Cambria Math" panose="02040503050406030204" pitchFamily="18" charset="0"/>
                  <a:ea typeface="+mn-ea"/>
                  <a:cs typeface="+mn-cs"/>
                </a:rPr>
                <a:t>(𝐼_𝑠𝑐</a:t>
              </a:r>
              <a:r>
                <a:rPr lang="en-US" sz="2000">
                  <a:solidFill>
                    <a:sysClr val="windowText" lastClr="000000"/>
                  </a:solidFill>
                  <a:effectLst/>
                  <a:latin typeface="+mn-lt"/>
                  <a:ea typeface="+mn-ea"/>
                  <a:cs typeface="+mn-cs"/>
                </a:rPr>
                <a:t>-</a:t>
              </a:r>
              <a:r>
                <a:rPr lang="de-CH" sz="2000" b="0" i="0">
                  <a:solidFill>
                    <a:sysClr val="windowText" lastClr="000000"/>
                  </a:solidFill>
                  <a:effectLst/>
                  <a:latin typeface="Cambria Math" panose="02040503050406030204" pitchFamily="18" charset="0"/>
                  <a:ea typeface="+mn-ea"/>
                  <a:cs typeface="+mn-cs"/>
                </a:rPr>
                <a:t>117.04))</a:t>
              </a:r>
              <a:r>
                <a:rPr lang="en-US" sz="1100" b="0" i="0">
                  <a:solidFill>
                    <a:sysClr val="windowText" lastClr="000000"/>
                  </a:solidFill>
                  <a:effectLst/>
                  <a:latin typeface="Cambria Math" panose="02040503050406030204" pitchFamily="18" charset="0"/>
                  <a:ea typeface="+mn-ea"/>
                  <a:cs typeface="+mn-cs"/>
                </a:rPr>
                <a:t>∙</a:t>
              </a:r>
              <a:endParaRPr lang="en-US" sz="2000">
                <a:solidFill>
                  <a:sysClr val="windowText" lastClr="000000"/>
                </a:solidFill>
              </a:endParaRPr>
            </a:p>
          </xdr:txBody>
        </xdr:sp>
      </mc:Fallback>
    </mc:AlternateContent>
    <xdr:clientData/>
  </xdr:oneCellAnchor>
  <xdr:oneCellAnchor>
    <xdr:from>
      <xdr:col>0</xdr:col>
      <xdr:colOff>0</xdr:colOff>
      <xdr:row>100</xdr:row>
      <xdr:rowOff>110836</xdr:rowOff>
    </xdr:from>
    <xdr:ext cx="7994073" cy="313099"/>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832F2218-E77D-43FE-853F-244FAA8BDDFE}"/>
                </a:ext>
              </a:extLst>
            </xdr:cNvPr>
            <xdr:cNvSpPr txBox="1"/>
          </xdr:nvSpPr>
          <xdr:spPr>
            <a:xfrm>
              <a:off x="8870950" y="185258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𝑅𝑅𝑅𝑉</m:t>
                      </m:r>
                    </m:e>
                    <m:sub>
                      <m:r>
                        <a:rPr lang="de-CH" sz="2000" b="0" i="1">
                          <a:solidFill>
                            <a:sysClr val="windowText" lastClr="000000"/>
                          </a:solidFill>
                          <a:latin typeface="Cambria Math" panose="02040503050406030204" pitchFamily="18" charset="0"/>
                        </a:rPr>
                        <m:t>0</m:t>
                      </m:r>
                    </m:sub>
                  </m:sSub>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𝐾</m:t>
                      </m:r>
                    </m:e>
                    <m:sub>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𝑈</m:t>
                      </m:r>
                    </m:sub>
                  </m:sSub>
                  <m:r>
                    <a:rPr lang="en-US"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𝑈</m:t>
                  </m:r>
                </m:oMath>
              </a14:m>
              <a:r>
                <a:rPr lang="en-US" sz="2000">
                  <a:solidFill>
                    <a:sysClr val="windowText" lastClr="000000"/>
                  </a:solidFill>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23.83</m:t>
                  </m:r>
                </m:oMath>
              </a14:m>
              <a:r>
                <a:rPr lang="en-US" sz="2000">
                  <a:solidFill>
                    <a:sysClr val="windowText" lastClr="000000"/>
                  </a:solidFill>
                </a:rPr>
                <a:t>)</a:t>
              </a:r>
              <a14:m>
                <m:oMath xmlns:m="http://schemas.openxmlformats.org/officeDocument/2006/math">
                  <m:r>
                    <a:rPr lang="de-CH" sz="2000" b="0" i="0">
                      <a:solidFill>
                        <a:sysClr val="windowText" lastClr="000000"/>
                      </a:solidFill>
                      <a:effectLst/>
                      <a:latin typeface="Cambria Math" panose="02040503050406030204" pitchFamily="18" charset="0"/>
                      <a:ea typeface="+mn-ea"/>
                      <a:cs typeface="+mn-cs"/>
                    </a:rPr>
                    <m:t> </m:t>
                  </m:r>
                  <m:r>
                    <a:rPr lang="de-CH" sz="2000" b="0" i="1">
                      <a:solidFill>
                        <a:sysClr val="windowText" lastClr="000000"/>
                      </a:solidFill>
                      <a:effectLst/>
                      <a:latin typeface="Cambria Math" panose="02040503050406030204" pitchFamily="18" charset="0"/>
                      <a:ea typeface="+mn-ea"/>
                      <a:cs typeface="+mn-cs"/>
                    </a:rPr>
                    <m:t>+ </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𝑅𝑅𝑅𝑉</m:t>
                      </m:r>
                      <m:r>
                        <a:rPr lang="de-CH" sz="2000" b="0" i="1">
                          <a:solidFill>
                            <a:srgbClr val="FF0000"/>
                          </a:solidFill>
                          <a:effectLst/>
                          <a:latin typeface="Cambria Math" panose="02040503050406030204" pitchFamily="18" charset="0"/>
                          <a:ea typeface="+mn-ea"/>
                          <a:cs typeface="+mn-cs"/>
                        </a:rPr>
                        <m:t>−</m:t>
                      </m:r>
                      <m:r>
                        <a:rPr lang="de-CH" sz="2000" b="0" i="1">
                          <a:solidFill>
                            <a:srgbClr val="FF0000"/>
                          </a:solidFill>
                          <a:effectLst/>
                          <a:latin typeface="Cambria Math" panose="02040503050406030204" pitchFamily="18" charset="0"/>
                          <a:ea typeface="+mn-ea"/>
                          <a:cs typeface="+mn-cs"/>
                        </a:rPr>
                        <m:t>𝐼</m:t>
                      </m:r>
                    </m:sub>
                  </m:sSub>
                  <m:r>
                    <a:rPr lang="en-US"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𝐼</m:t>
                      </m:r>
                    </m:e>
                    <m:sub>
                      <m:r>
                        <a:rPr lang="de-CH" sz="2000" b="0" i="1">
                          <a:solidFill>
                            <a:sysClr val="windowText" lastClr="000000"/>
                          </a:solidFill>
                          <a:effectLst/>
                          <a:latin typeface="Cambria Math" panose="02040503050406030204" pitchFamily="18" charset="0"/>
                          <a:ea typeface="+mn-ea"/>
                          <a:cs typeface="+mn-cs"/>
                        </a:rPr>
                        <m:t>𝑠𝑐</m:t>
                      </m:r>
                    </m:sub>
                  </m:sSub>
                </m:oMath>
              </a14:m>
              <a:r>
                <a:rPr lang="en-US" sz="2000">
                  <a:solidFill>
                    <a:sysClr val="windowText" lastClr="000000"/>
                  </a:solidFill>
                  <a:effectLst/>
                  <a:latin typeface="+mn-lt"/>
                  <a:ea typeface="+mn-ea"/>
                  <a:cs typeface="+mn-cs"/>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117.04)</m:t>
                  </m:r>
                  <m:r>
                    <a:rPr lang="de-CH" sz="20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oMath>
              </a14:m>
              <a:endParaRPr lang="en-US" sz="20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832F2218-E77D-43FE-853F-244FAA8BDDFE}"/>
                </a:ext>
              </a:extLst>
            </xdr:cNvPr>
            <xdr:cNvSpPr txBox="1"/>
          </xdr:nvSpPr>
          <xdr:spPr>
            <a:xfrm>
              <a:off x="8870950" y="185258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solidFill>
                    <a:sysClr val="windowText" lastClr="000000"/>
                  </a:solidFill>
                  <a:latin typeface="Cambria Math" panose="02040503050406030204" pitchFamily="18" charset="0"/>
                </a:rPr>
                <a:t>𝑅𝑅𝑅𝑉=〖(𝑅𝑅𝑅𝑉〗_0+𝐾_(𝑅𝑅𝑅𝑉−𝑈)</a:t>
              </a:r>
              <a:r>
                <a:rPr lang="en-US" sz="2000" b="0" i="0">
                  <a:solidFill>
                    <a:sysClr val="windowText" lastClr="000000"/>
                  </a:solidFill>
                  <a:latin typeface="Cambria Math" panose="02040503050406030204" pitchFamily="18" charset="0"/>
                  <a:ea typeface="Cambria Math" panose="02040503050406030204" pitchFamily="18" charset="0"/>
                </a:rPr>
                <a:t>∙</a:t>
              </a:r>
              <a:r>
                <a:rPr lang="de-CH" sz="2000" b="0" i="0">
                  <a:solidFill>
                    <a:sysClr val="windowText" lastClr="000000"/>
                  </a:solidFill>
                  <a:latin typeface="Cambria Math" panose="02040503050406030204" pitchFamily="18" charset="0"/>
                  <a:ea typeface="Cambria Math" panose="02040503050406030204" pitchFamily="18" charset="0"/>
                </a:rPr>
                <a:t>(𝑈</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23.83</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 + </a:t>
              </a:r>
              <a:r>
                <a:rPr lang="de-CH" sz="2000" b="0" i="0">
                  <a:solidFill>
                    <a:srgbClr val="FF0000"/>
                  </a:solidFill>
                  <a:effectLst/>
                  <a:latin typeface="Cambria Math" panose="02040503050406030204" pitchFamily="18" charset="0"/>
                  <a:ea typeface="+mn-ea"/>
                  <a:cs typeface="+mn-cs"/>
                </a:rPr>
                <a:t>𝐾_(𝑅𝑅𝑅𝑉−𝐼)</a:t>
              </a:r>
              <a:r>
                <a:rPr lang="en-US" sz="2000" b="0" i="0">
                  <a:solidFill>
                    <a:sysClr val="windowText" lastClr="000000"/>
                  </a:solidFill>
                  <a:effectLst/>
                  <a:latin typeface="Cambria Math" panose="02040503050406030204" pitchFamily="18" charset="0"/>
                  <a:ea typeface="+mn-ea"/>
                  <a:cs typeface="+mn-cs"/>
                </a:rPr>
                <a:t>∙</a:t>
              </a:r>
              <a:r>
                <a:rPr lang="de-CH" sz="2000" b="0" i="0">
                  <a:solidFill>
                    <a:sysClr val="windowText" lastClr="000000"/>
                  </a:solidFill>
                  <a:effectLst/>
                  <a:latin typeface="Cambria Math" panose="02040503050406030204" pitchFamily="18" charset="0"/>
                  <a:ea typeface="+mn-ea"/>
                  <a:cs typeface="+mn-cs"/>
                </a:rPr>
                <a:t>(𝐼_𝑠𝑐</a:t>
              </a:r>
              <a:r>
                <a:rPr lang="en-US" sz="2000">
                  <a:solidFill>
                    <a:sysClr val="windowText" lastClr="000000"/>
                  </a:solidFill>
                  <a:effectLst/>
                  <a:latin typeface="+mn-lt"/>
                  <a:ea typeface="+mn-ea"/>
                  <a:cs typeface="+mn-cs"/>
                </a:rPr>
                <a:t>-</a:t>
              </a:r>
              <a:r>
                <a:rPr lang="de-CH" sz="2000" b="0" i="0">
                  <a:solidFill>
                    <a:sysClr val="windowText" lastClr="000000"/>
                  </a:solidFill>
                  <a:effectLst/>
                  <a:latin typeface="Cambria Math" panose="02040503050406030204" pitchFamily="18" charset="0"/>
                  <a:ea typeface="+mn-ea"/>
                  <a:cs typeface="+mn-cs"/>
                </a:rPr>
                <a:t>117.04))</a:t>
              </a:r>
              <a:r>
                <a:rPr lang="en-US" sz="1100" b="0" i="0">
                  <a:solidFill>
                    <a:sysClr val="windowText" lastClr="000000"/>
                  </a:solidFill>
                  <a:effectLst/>
                  <a:latin typeface="Cambria Math" panose="02040503050406030204" pitchFamily="18" charset="0"/>
                  <a:ea typeface="+mn-ea"/>
                  <a:cs typeface="+mn-cs"/>
                </a:rPr>
                <a:t>∙</a:t>
              </a:r>
              <a:endParaRPr lang="en-US" sz="2000">
                <a:solidFill>
                  <a:sysClr val="windowText" lastClr="000000"/>
                </a:solidFill>
              </a:endParaRPr>
            </a:p>
          </xdr:txBody>
        </xdr:sp>
      </mc:Fallback>
    </mc:AlternateContent>
    <xdr:clientData/>
  </xdr:oneCellAnchor>
  <xdr:oneCellAnchor>
    <xdr:from>
      <xdr:col>0</xdr:col>
      <xdr:colOff>0</xdr:colOff>
      <xdr:row>133</xdr:row>
      <xdr:rowOff>138546</xdr:rowOff>
    </xdr:from>
    <xdr:ext cx="7994073" cy="250453"/>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17C36D56-0C5D-4262-9406-2E8CE6DBB8CB}"/>
                </a:ext>
              </a:extLst>
            </xdr:cNvPr>
            <xdr:cNvSpPr txBox="1"/>
          </xdr:nvSpPr>
          <xdr:spPr>
            <a:xfrm>
              <a:off x="8870950" y="2463049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𝑡𝑑</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rgbClr val="FF0000"/>
                          </a:solidFill>
                          <a:latin typeface="Cambria Math" panose="02040503050406030204" pitchFamily="18" charset="0"/>
                        </a:rPr>
                        <m:t>𝑡𝑑</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𝑡𝑑</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latin typeface="Cambria Math" panose="02040503050406030204" pitchFamily="18" charset="0"/>
                    </a:rPr>
                    <m:t>23.83</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117.04)</m:t>
                  </m:r>
                  <m:r>
                    <a:rPr lang="de-CH" sz="1600" b="0" i="0">
                      <a:solidFill>
                        <a:schemeClr val="tx1"/>
                      </a:solidFill>
                      <a:effectLst/>
                      <a:latin typeface="Cambria Math" panose="02040503050406030204" pitchFamily="18" charset="0"/>
                      <a:ea typeface="+mn-ea"/>
                      <a:cs typeface="+mn-cs"/>
                    </a:rPr>
                    <m:t>)</m:t>
                  </m:r>
                </m:oMath>
              </a14:m>
              <a:endParaRPr lang="en-US" sz="1600"/>
            </a:p>
          </xdr:txBody>
        </xdr:sp>
      </mc:Choice>
      <mc:Fallback xmlns="">
        <xdr:sp macro="" textlink="">
          <xdr:nvSpPr>
            <xdr:cNvPr id="8" name="TextBox 7">
              <a:extLst>
                <a:ext uri="{FF2B5EF4-FFF2-40B4-BE49-F238E27FC236}">
                  <a16:creationId xmlns:a16="http://schemas.microsoft.com/office/drawing/2014/main" id="{17C36D56-0C5D-4262-9406-2E8CE6DBB8CB}"/>
                </a:ext>
              </a:extLst>
            </xdr:cNvPr>
            <xdr:cNvSpPr txBox="1"/>
          </xdr:nvSpPr>
          <xdr:spPr>
            <a:xfrm>
              <a:off x="8870950" y="2463049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𝑡𝑑=</a:t>
              </a:r>
              <a:r>
                <a:rPr lang="de-CH" sz="1600" b="0" i="0">
                  <a:solidFill>
                    <a:srgbClr val="FF0000"/>
                  </a:solidFill>
                  <a:latin typeface="Cambria Math" panose="02040503050406030204" pitchFamily="18" charset="0"/>
                </a:rPr>
                <a:t>〖</a:t>
              </a:r>
              <a:r>
                <a:rPr lang="de-CH" sz="1600" b="0" i="0">
                  <a:solidFill>
                    <a:sysClr val="windowText" lastClr="000000"/>
                  </a:solidFill>
                  <a:latin typeface="Cambria Math" panose="02040503050406030204" pitchFamily="18" charset="0"/>
                </a:rPr>
                <a:t>(</a:t>
              </a:r>
              <a:r>
                <a:rPr lang="de-CH" sz="1600" b="0" i="0">
                  <a:solidFill>
                    <a:srgbClr val="FF0000"/>
                  </a:solidFill>
                  <a:latin typeface="Cambria Math" panose="02040503050406030204" pitchFamily="18" charset="0"/>
                </a:rPr>
                <a:t>𝑡𝑑〗_0</a:t>
              </a:r>
              <a:r>
                <a:rPr lang="de-CH" sz="1600" b="0" i="0">
                  <a:latin typeface="Cambria Math" panose="02040503050406030204" pitchFamily="18" charset="0"/>
                </a:rPr>
                <a:t>+𝐾_(𝑡𝑑−𝑈)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latin typeface="Cambria Math" panose="02040503050406030204" pitchFamily="18" charset="0"/>
                </a:rPr>
                <a:t>23.83</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𝐾_(𝑡𝑑−𝐼)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117.04))</a:t>
              </a:r>
              <a:endParaRPr lang="en-US" sz="1600"/>
            </a:p>
          </xdr:txBody>
        </xdr:sp>
      </mc:Fallback>
    </mc:AlternateContent>
    <xdr:clientData/>
  </xdr:oneCellAnchor>
  <xdr:oneCellAnchor>
    <xdr:from>
      <xdr:col>0</xdr:col>
      <xdr:colOff>0</xdr:colOff>
      <xdr:row>166</xdr:row>
      <xdr:rowOff>138546</xdr:rowOff>
    </xdr:from>
    <xdr:ext cx="7994073" cy="250453"/>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E0679095-8F53-4C01-8451-F2AF8BF24A5E}"/>
                </a:ext>
              </a:extLst>
            </xdr:cNvPr>
            <xdr:cNvSpPr txBox="1"/>
          </xdr:nvSpPr>
          <xdr:spPr>
            <a:xfrm>
              <a:off x="8870950" y="3070744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𝑡𝑑</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23.83</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117.04)</m:t>
                  </m:r>
                  <m:r>
                    <a:rPr lang="de-CH" sz="1600" b="0" i="0">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9" name="TextBox 8">
              <a:extLst>
                <a:ext uri="{FF2B5EF4-FFF2-40B4-BE49-F238E27FC236}">
                  <a16:creationId xmlns:a16="http://schemas.microsoft.com/office/drawing/2014/main" id="{E0679095-8F53-4C01-8451-F2AF8BF24A5E}"/>
                </a:ext>
              </a:extLst>
            </xdr:cNvPr>
            <xdr:cNvSpPr txBox="1"/>
          </xdr:nvSpPr>
          <xdr:spPr>
            <a:xfrm>
              <a:off x="8870950" y="3070744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a:t>
              </a:r>
              <a:r>
                <a:rPr lang="de-CH" sz="1600" b="0" i="0">
                  <a:solidFill>
                    <a:srgbClr val="FF0000"/>
                  </a:solidFill>
                  <a:latin typeface="Cambria Math" panose="02040503050406030204" pitchFamily="18" charset="0"/>
                </a:rPr>
                <a:t>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23.83</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117.04))</a:t>
              </a:r>
              <a:endParaRPr lang="en-US" sz="1600">
                <a:solidFill>
                  <a:sysClr val="windowText" lastClr="000000"/>
                </a:solidFill>
              </a:endParaRPr>
            </a:p>
          </xdr:txBody>
        </xdr:sp>
      </mc:Fallback>
    </mc:AlternateContent>
    <xdr:clientData/>
  </xdr:oneCellAnchor>
  <xdr:oneCellAnchor>
    <xdr:from>
      <xdr:col>0</xdr:col>
      <xdr:colOff>0</xdr:colOff>
      <xdr:row>199</xdr:row>
      <xdr:rowOff>138546</xdr:rowOff>
    </xdr:from>
    <xdr:ext cx="7994073" cy="250453"/>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5E3426A8-06DE-4C2D-8ECC-C6B5DCBF6A99}"/>
                </a:ext>
              </a:extLst>
            </xdr:cNvPr>
            <xdr:cNvSpPr txBox="1"/>
          </xdr:nvSpPr>
          <xdr:spPr>
            <a:xfrm>
              <a:off x="8870950" y="3678439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23.83</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𝑡𝑑</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117.04)</m:t>
                  </m:r>
                  <m:r>
                    <a:rPr lang="de-CH" sz="1600" b="0" i="0">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0" name="TextBox 9">
              <a:extLst>
                <a:ext uri="{FF2B5EF4-FFF2-40B4-BE49-F238E27FC236}">
                  <a16:creationId xmlns:a16="http://schemas.microsoft.com/office/drawing/2014/main" id="{5E3426A8-06DE-4C2D-8ECC-C6B5DCBF6A99}"/>
                </a:ext>
              </a:extLst>
            </xdr:cNvPr>
            <xdr:cNvSpPr txBox="1"/>
          </xdr:nvSpPr>
          <xdr:spPr>
            <a:xfrm>
              <a:off x="8870950" y="3678439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23.83</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117.04))</a:t>
              </a:r>
              <a:endParaRPr lang="en-US" sz="1600">
                <a:solidFill>
                  <a:sysClr val="windowText" lastClr="000000"/>
                </a:solidFill>
              </a:endParaRPr>
            </a:p>
          </xdr:txBody>
        </xdr:sp>
      </mc:Fallback>
    </mc:AlternateContent>
    <xdr:clientData/>
  </xdr:oneCellAnchor>
  <xdr:oneCellAnchor>
    <xdr:from>
      <xdr:col>0</xdr:col>
      <xdr:colOff>0</xdr:colOff>
      <xdr:row>34</xdr:row>
      <xdr:rowOff>110836</xdr:rowOff>
    </xdr:from>
    <xdr:ext cx="7994073" cy="463781"/>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C8C62ABD-7F80-4905-BA53-F7695731FD5E}"/>
                </a:ext>
              </a:extLst>
            </xdr:cNvPr>
            <xdr:cNvSpPr txBox="1"/>
          </xdr:nvSpPr>
          <xdr:spPr>
            <a:xfrm>
              <a:off x="0" y="63719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𝑅𝑅𝑅𝑉</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𝑅𝑅𝑅𝑉</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𝑅𝑅𝑅𝑉</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solidFill>
                        <a:schemeClr val="tx1"/>
                      </a:solidFill>
                      <a:effectLst/>
                      <a:latin typeface="Cambria Math" panose="02040503050406030204" pitchFamily="18" charset="0"/>
                      <a:ea typeface="+mn-ea"/>
                      <a:cs typeface="+mn-cs"/>
                    </a:rPr>
                    <m:t>23.83</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𝑅𝑅𝑅𝑉</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117.04)</m:t>
                  </m:r>
                  <m:r>
                    <a:rPr lang="de-CH" sz="1600" b="0" i="0">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/(1−</m:t>
                  </m:r>
                  <m:f>
                    <m:fPr>
                      <m:ctrlPr>
                        <a:rPr lang="de-CH" sz="1600" b="0" i="1">
                          <a:solidFill>
                            <a:schemeClr val="tx1"/>
                          </a:solidFill>
                          <a:effectLst/>
                          <a:latin typeface="Cambria Math" panose="02040503050406030204" pitchFamily="18" charset="0"/>
                          <a:ea typeface="+mn-ea"/>
                          <a:cs typeface="+mn-cs"/>
                        </a:rPr>
                      </m:ctrlPr>
                    </m:fPr>
                    <m:num>
                      <m:f>
                        <m:fPr>
                          <m:ctrlPr>
                            <a:rPr lang="de-CH" sz="1600" b="0" i="1">
                              <a:solidFill>
                                <a:schemeClr val="tx1"/>
                              </a:solidFill>
                              <a:effectLst/>
                              <a:latin typeface="Cambria Math" panose="02040503050406030204" pitchFamily="18" charset="0"/>
                              <a:ea typeface="+mn-ea"/>
                              <a:cs typeface="+mn-cs"/>
                            </a:rPr>
                          </m:ctrlPr>
                        </m:fPr>
                        <m:num>
                          <m:r>
                            <a:rPr lang="de-CH" sz="1600" b="0" i="1">
                              <a:solidFill>
                                <a:schemeClr val="tx1"/>
                              </a:solidFill>
                              <a:effectLst/>
                              <a:latin typeface="Cambria Math" panose="02040503050406030204" pitchFamily="18" charset="0"/>
                              <a:ea typeface="+mn-ea"/>
                              <a:cs typeface="+mn-cs"/>
                            </a:rPr>
                            <m:t>𝐼𝑙𝑜𝑎𝑑</m:t>
                          </m:r>
                        </m:num>
                        <m:den>
                          <m:r>
                            <a:rPr lang="de-CH" sz="1600" b="0" i="1">
                              <a:solidFill>
                                <a:schemeClr val="tx1"/>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chemeClr val="tx1"/>
                          </a:solidFill>
                          <a:effectLst/>
                          <a:latin typeface="Cambria Math" panose="02040503050406030204" pitchFamily="18" charset="0"/>
                          <a:ea typeface="+mn-ea"/>
                          <a:cs typeface="+mn-cs"/>
                        </a:rPr>
                        <m:t>−1</m:t>
                      </m:r>
                    </m:num>
                    <m:den>
                      <m:r>
                        <a:rPr lang="de-CH" sz="1600" b="0" i="1">
                          <a:solidFill>
                            <a:schemeClr val="tx1"/>
                          </a:solidFill>
                          <a:effectLst/>
                          <a:latin typeface="Cambria Math" panose="02040503050406030204" pitchFamily="18" charset="0"/>
                          <a:ea typeface="+mn-ea"/>
                          <a:cs typeface="+mn-cs"/>
                        </a:rPr>
                        <m:t>3</m:t>
                      </m:r>
                    </m:den>
                  </m:f>
                  <m:r>
                    <a:rPr lang="de-CH" sz="1600" b="0" i="1">
                      <a:solidFill>
                        <a:schemeClr val="tx1"/>
                      </a:solidFill>
                      <a:effectLst/>
                      <a:latin typeface="Cambria Math" panose="02040503050406030204" pitchFamily="18" charset="0"/>
                      <a:ea typeface="+mn-ea"/>
                      <a:cs typeface="+mn-cs"/>
                    </a:rPr>
                    <m:t>)</m:t>
                  </m:r>
                </m:oMath>
              </a14:m>
              <a:endParaRPr lang="en-US" sz="1600"/>
            </a:p>
          </xdr:txBody>
        </xdr:sp>
      </mc:Choice>
      <mc:Fallback xmlns="">
        <xdr:sp macro="" textlink="">
          <xdr:nvSpPr>
            <xdr:cNvPr id="11" name="TextBox 10">
              <a:extLst>
                <a:ext uri="{FF2B5EF4-FFF2-40B4-BE49-F238E27FC236}">
                  <a16:creationId xmlns:a16="http://schemas.microsoft.com/office/drawing/2014/main" id="{C8C62ABD-7F80-4905-BA53-F7695731FD5E}"/>
                </a:ext>
              </a:extLst>
            </xdr:cNvPr>
            <xdr:cNvSpPr txBox="1"/>
          </xdr:nvSpPr>
          <xdr:spPr>
            <a:xfrm>
              <a:off x="0" y="63719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𝑅𝑅𝑅𝑉=</a:t>
              </a:r>
              <a:r>
                <a:rPr lang="de-CH" sz="1600" b="0" i="0">
                  <a:solidFill>
                    <a:srgbClr val="FF0000"/>
                  </a:solidFill>
                  <a:latin typeface="Cambria Math" panose="02040503050406030204" pitchFamily="18" charset="0"/>
                </a:rPr>
                <a:t>〖(𝑅𝑅𝑅𝑉〗_0</a:t>
              </a:r>
              <a:r>
                <a:rPr lang="de-CH" sz="1600" b="0" i="0">
                  <a:latin typeface="Cambria Math" panose="02040503050406030204" pitchFamily="18" charset="0"/>
                </a:rPr>
                <a:t>+𝐾_(𝑅𝑅𝑅𝑉−𝑈)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solidFill>
                    <a:schemeClr val="tx1"/>
                  </a:solidFill>
                  <a:effectLst/>
                  <a:latin typeface="Cambria Math" panose="02040503050406030204" pitchFamily="18" charset="0"/>
                  <a:ea typeface="+mn-ea"/>
                  <a:cs typeface="+mn-cs"/>
                </a:rPr>
                <a:t>23.83</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𝐾_(𝑅𝑅𝑅𝑉−𝐼)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117.04))/(1−(𝐼𝑙𝑜𝑎𝑑/𝐼𝑠𝑐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chemeClr val="tx1"/>
                  </a:solidFill>
                  <a:effectLst/>
                  <a:latin typeface="Cambria Math" panose="02040503050406030204" pitchFamily="18" charset="0"/>
                  <a:ea typeface="+mn-ea"/>
                  <a:cs typeface="+mn-cs"/>
                </a:rPr>
                <a:t>−1)/3)</a:t>
              </a:r>
              <a:endParaRPr lang="en-US" sz="1600"/>
            </a:p>
          </xdr:txBody>
        </xdr:sp>
      </mc:Fallback>
    </mc:AlternateContent>
    <xdr:clientData/>
  </xdr:oneCellAnchor>
  <xdr:oneCellAnchor>
    <xdr:from>
      <xdr:col>0</xdr:col>
      <xdr:colOff>0</xdr:colOff>
      <xdr:row>133</xdr:row>
      <xdr:rowOff>138546</xdr:rowOff>
    </xdr:from>
    <xdr:ext cx="7994073" cy="354584"/>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7999AFE-EFFA-435D-B4AB-19B3140C7668}"/>
                </a:ext>
              </a:extLst>
            </xdr:cNvPr>
            <xdr:cNvSpPr txBox="1"/>
          </xdr:nvSpPr>
          <xdr:spPr>
            <a:xfrm>
              <a:off x="0" y="246304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𝑡𝑑</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rgbClr val="FF0000"/>
                          </a:solidFill>
                          <a:latin typeface="Cambria Math" panose="02040503050406030204" pitchFamily="18" charset="0"/>
                        </a:rPr>
                        <m:t>𝑡𝑑</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𝑡𝑑</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latin typeface="Cambria Math" panose="02040503050406030204" pitchFamily="18" charset="0"/>
                    </a:rPr>
                    <m:t>23.83</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117.04)</m:t>
                  </m:r>
                  <m:r>
                    <a:rPr lang="de-CH" sz="1600" b="0" i="0">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(1−(</m:t>
                  </m:r>
                  <m:f>
                    <m:fPr>
                      <m:ctrlPr>
                        <a:rPr lang="de-CH" sz="1600" b="0" i="1">
                          <a:solidFill>
                            <a:schemeClr val="tx1"/>
                          </a:solidFill>
                          <a:effectLst/>
                          <a:latin typeface="Cambria Math" panose="02040503050406030204" pitchFamily="18" charset="0"/>
                          <a:ea typeface="+mn-ea"/>
                          <a:cs typeface="+mn-cs"/>
                        </a:rPr>
                      </m:ctrlPr>
                    </m:fPr>
                    <m:num>
                      <m:r>
                        <a:rPr lang="de-CH" sz="1600" b="0" i="1">
                          <a:solidFill>
                            <a:schemeClr val="tx1"/>
                          </a:solidFill>
                          <a:effectLst/>
                          <a:latin typeface="Cambria Math" panose="02040503050406030204" pitchFamily="18" charset="0"/>
                          <a:ea typeface="+mn-ea"/>
                          <a:cs typeface="+mn-cs"/>
                        </a:rPr>
                        <m:t>𝐼𝑙𝑜𝑎𝑑</m:t>
                      </m:r>
                    </m:num>
                    <m:den>
                      <m:r>
                        <a:rPr lang="de-CH" sz="1600" b="0" i="1">
                          <a:solidFill>
                            <a:schemeClr val="tx1"/>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chemeClr val="tx1"/>
                      </a:solidFill>
                      <a:effectLst/>
                      <a:latin typeface="Cambria Math" panose="02040503050406030204" pitchFamily="18" charset="0"/>
                      <a:ea typeface="+mn-ea"/>
                      <a:cs typeface="+mn-cs"/>
                    </a:rPr>
                    <m:t>−1)</m:t>
                  </m:r>
                </m:oMath>
              </a14:m>
              <a:r>
                <a:rPr lang="en-US" sz="1600"/>
                <a:t>*0.383)</a:t>
              </a:r>
            </a:p>
          </xdr:txBody>
        </xdr:sp>
      </mc:Choice>
      <mc:Fallback xmlns="">
        <xdr:sp macro="" textlink="">
          <xdr:nvSpPr>
            <xdr:cNvPr id="12" name="TextBox 11">
              <a:extLst>
                <a:ext uri="{FF2B5EF4-FFF2-40B4-BE49-F238E27FC236}">
                  <a16:creationId xmlns:a16="http://schemas.microsoft.com/office/drawing/2014/main" id="{07999AFE-EFFA-435D-B4AB-19B3140C7668}"/>
                </a:ext>
              </a:extLst>
            </xdr:cNvPr>
            <xdr:cNvSpPr txBox="1"/>
          </xdr:nvSpPr>
          <xdr:spPr>
            <a:xfrm>
              <a:off x="0" y="246304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𝑡𝑑=</a:t>
              </a:r>
              <a:r>
                <a:rPr lang="de-CH" sz="1600" b="0" i="0">
                  <a:solidFill>
                    <a:srgbClr val="FF0000"/>
                  </a:solidFill>
                  <a:latin typeface="Cambria Math" panose="02040503050406030204" pitchFamily="18" charset="0"/>
                </a:rPr>
                <a:t>〖</a:t>
              </a:r>
              <a:r>
                <a:rPr lang="de-CH" sz="1600" b="0" i="0">
                  <a:solidFill>
                    <a:sysClr val="windowText" lastClr="000000"/>
                  </a:solidFill>
                  <a:latin typeface="Cambria Math" panose="02040503050406030204" pitchFamily="18" charset="0"/>
                </a:rPr>
                <a:t>(</a:t>
              </a:r>
              <a:r>
                <a:rPr lang="de-CH" sz="1600" b="0" i="0">
                  <a:solidFill>
                    <a:srgbClr val="FF0000"/>
                  </a:solidFill>
                  <a:latin typeface="Cambria Math" panose="02040503050406030204" pitchFamily="18" charset="0"/>
                </a:rPr>
                <a:t>𝑡𝑑〗_0</a:t>
              </a:r>
              <a:r>
                <a:rPr lang="de-CH" sz="1600" b="0" i="0">
                  <a:latin typeface="Cambria Math" panose="02040503050406030204" pitchFamily="18" charset="0"/>
                </a:rPr>
                <a:t>+𝐾_(𝑡𝑑−𝑈)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latin typeface="Cambria Math" panose="02040503050406030204" pitchFamily="18" charset="0"/>
                </a:rPr>
                <a:t>23.83</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𝐾_(𝑡𝑑−𝐼)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117.04))∗(1−(𝐼𝑙𝑜𝑎𝑑/𝐼𝑠𝑐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chemeClr val="tx1"/>
                  </a:solidFill>
                  <a:effectLst/>
                  <a:latin typeface="Cambria Math" panose="02040503050406030204" pitchFamily="18" charset="0"/>
                  <a:ea typeface="+mn-ea"/>
                  <a:cs typeface="+mn-cs"/>
                </a:rPr>
                <a:t>−1)</a:t>
              </a:r>
              <a:r>
                <a:rPr lang="en-US" sz="1600"/>
                <a:t>*0.383)</a:t>
              </a:r>
            </a:p>
          </xdr:txBody>
        </xdr:sp>
      </mc:Fallback>
    </mc:AlternateContent>
    <xdr:clientData/>
  </xdr:oneCellAnchor>
  <xdr:oneCellAnchor>
    <xdr:from>
      <xdr:col>0</xdr:col>
      <xdr:colOff>0</xdr:colOff>
      <xdr:row>66</xdr:row>
      <xdr:rowOff>110836</xdr:rowOff>
    </xdr:from>
    <xdr:ext cx="7994073" cy="463781"/>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7FCA2172-71E5-4B4D-B56E-BB4037716858}"/>
                </a:ext>
              </a:extLst>
            </xdr:cNvPr>
            <xdr:cNvSpPr txBox="1"/>
          </xdr:nvSpPr>
          <xdr:spPr>
            <a:xfrm>
              <a:off x="0" y="122647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𝑅𝑅𝑅𝑉</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𝑅𝑅𝑅𝑉</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23.83</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𝑅𝑅𝑅𝑉</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117.04)</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num>
                    <m:den>
                      <m:r>
                        <a:rPr lang="de-CH" sz="1600" b="0" i="1">
                          <a:solidFill>
                            <a:sysClr val="windowText" lastClr="000000"/>
                          </a:solidFill>
                          <a:effectLst/>
                          <a:latin typeface="Cambria Math" panose="02040503050406030204" pitchFamily="18" charset="0"/>
                          <a:ea typeface="+mn-ea"/>
                          <a:cs typeface="+mn-cs"/>
                        </a:rPr>
                        <m:t>3</m:t>
                      </m:r>
                    </m:den>
                  </m:f>
                  <m:r>
                    <a:rPr lang="de-CH" sz="1600" b="0" i="1">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3" name="TextBox 12">
              <a:extLst>
                <a:ext uri="{FF2B5EF4-FFF2-40B4-BE49-F238E27FC236}">
                  <a16:creationId xmlns:a16="http://schemas.microsoft.com/office/drawing/2014/main" id="{7FCA2172-71E5-4B4D-B56E-BB4037716858}"/>
                </a:ext>
              </a:extLst>
            </xdr:cNvPr>
            <xdr:cNvSpPr txBox="1"/>
          </xdr:nvSpPr>
          <xdr:spPr>
            <a:xfrm>
              <a:off x="0" y="122647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𝑅𝑅𝑅𝑉=〖(𝑅𝑅𝑅𝑉〗_0+</a:t>
              </a:r>
              <a:r>
                <a:rPr lang="de-CH" sz="1600" b="0" i="0">
                  <a:solidFill>
                    <a:srgbClr val="FF0000"/>
                  </a:solidFill>
                  <a:latin typeface="Cambria Math" panose="02040503050406030204" pitchFamily="18" charset="0"/>
                </a:rPr>
                <a:t>𝐾_(𝑅𝑅𝑅𝑉−𝑈)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23.83</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𝐾_(𝑅𝑅𝑅𝑉−𝐼)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117.04))/(1−(𝐼𝑙𝑜𝑎𝑑/𝐼𝑠𝑐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ysClr val="windowText" lastClr="000000"/>
                  </a:solidFill>
                  <a:effectLst/>
                  <a:latin typeface="Cambria Math" panose="02040503050406030204" pitchFamily="18" charset="0"/>
                  <a:ea typeface="+mn-ea"/>
                  <a:cs typeface="+mn-cs"/>
                </a:rPr>
                <a:t>−1)/3)</a:t>
              </a:r>
              <a:endParaRPr lang="en-US" sz="1600">
                <a:solidFill>
                  <a:sysClr val="windowText" lastClr="000000"/>
                </a:solidFill>
              </a:endParaRPr>
            </a:p>
          </xdr:txBody>
        </xdr:sp>
      </mc:Fallback>
    </mc:AlternateContent>
    <xdr:clientData/>
  </xdr:oneCellAnchor>
  <xdr:oneCellAnchor>
    <xdr:from>
      <xdr:col>0</xdr:col>
      <xdr:colOff>0</xdr:colOff>
      <xdr:row>100</xdr:row>
      <xdr:rowOff>110836</xdr:rowOff>
    </xdr:from>
    <xdr:ext cx="7994073" cy="463781"/>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99E57962-5035-4026-B326-F566CEEA87E9}"/>
                </a:ext>
              </a:extLst>
            </xdr:cNvPr>
            <xdr:cNvSpPr txBox="1"/>
          </xdr:nvSpPr>
          <xdr:spPr>
            <a:xfrm>
              <a:off x="0" y="185258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𝑅𝑅𝑅𝑉</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23.83</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𝑅𝑅𝑅𝑉</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117.04)</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num>
                    <m:den>
                      <m:r>
                        <a:rPr lang="de-CH" sz="1600" b="0" i="1">
                          <a:solidFill>
                            <a:sysClr val="windowText" lastClr="000000"/>
                          </a:solidFill>
                          <a:effectLst/>
                          <a:latin typeface="Cambria Math" panose="02040503050406030204" pitchFamily="18" charset="0"/>
                          <a:ea typeface="+mn-ea"/>
                          <a:cs typeface="+mn-cs"/>
                        </a:rPr>
                        <m:t>3</m:t>
                      </m:r>
                    </m:den>
                  </m:f>
                  <m:r>
                    <a:rPr lang="de-CH" sz="1600" b="0" i="1">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4" name="TextBox 13">
              <a:extLst>
                <a:ext uri="{FF2B5EF4-FFF2-40B4-BE49-F238E27FC236}">
                  <a16:creationId xmlns:a16="http://schemas.microsoft.com/office/drawing/2014/main" id="{99E57962-5035-4026-B326-F566CEEA87E9}"/>
                </a:ext>
              </a:extLst>
            </xdr:cNvPr>
            <xdr:cNvSpPr txBox="1"/>
          </xdr:nvSpPr>
          <xdr:spPr>
            <a:xfrm>
              <a:off x="0" y="185258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𝑅𝑅𝑅𝑉=〖(𝑅𝑅𝑅𝑉〗_0+𝐾_(𝑅𝑅𝑅𝑉−𝑈)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23.83</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𝐾_(𝑅𝑅𝑅𝑉−𝐼)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117.04))/(1−(𝐼𝑙𝑜𝑎𝑑/𝐼𝑠𝑐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ysClr val="windowText" lastClr="000000"/>
                  </a:solidFill>
                  <a:effectLst/>
                  <a:latin typeface="Cambria Math" panose="02040503050406030204" pitchFamily="18" charset="0"/>
                  <a:ea typeface="+mn-ea"/>
                  <a:cs typeface="+mn-cs"/>
                </a:rPr>
                <a:t>−1)/3)</a:t>
              </a:r>
              <a:endParaRPr lang="en-US" sz="1600">
                <a:solidFill>
                  <a:sysClr val="windowText" lastClr="000000"/>
                </a:solidFill>
              </a:endParaRPr>
            </a:p>
          </xdr:txBody>
        </xdr:sp>
      </mc:Fallback>
    </mc:AlternateContent>
    <xdr:clientData/>
  </xdr:oneCellAnchor>
  <xdr:oneCellAnchor>
    <xdr:from>
      <xdr:col>0</xdr:col>
      <xdr:colOff>0</xdr:colOff>
      <xdr:row>166</xdr:row>
      <xdr:rowOff>138546</xdr:rowOff>
    </xdr:from>
    <xdr:ext cx="7994073" cy="354584"/>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77795A15-FBC2-4582-B489-5CEA73E3D1C4}"/>
                </a:ext>
              </a:extLst>
            </xdr:cNvPr>
            <xdr:cNvSpPr txBox="1"/>
          </xdr:nvSpPr>
          <xdr:spPr>
            <a:xfrm>
              <a:off x="0" y="3070744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𝑡𝑑</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23.83</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117.04)</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oMath>
              </a14:m>
              <a:r>
                <a:rPr lang="en-US" sz="1600">
                  <a:solidFill>
                    <a:sysClr val="windowText" lastClr="000000"/>
                  </a:solidFill>
                </a:rPr>
                <a:t>*0.383)</a:t>
              </a:r>
            </a:p>
          </xdr:txBody>
        </xdr:sp>
      </mc:Choice>
      <mc:Fallback xmlns="">
        <xdr:sp macro="" textlink="">
          <xdr:nvSpPr>
            <xdr:cNvPr id="15" name="TextBox 14">
              <a:extLst>
                <a:ext uri="{FF2B5EF4-FFF2-40B4-BE49-F238E27FC236}">
                  <a16:creationId xmlns:a16="http://schemas.microsoft.com/office/drawing/2014/main" id="{77795A15-FBC2-4582-B489-5CEA73E3D1C4}"/>
                </a:ext>
              </a:extLst>
            </xdr:cNvPr>
            <xdr:cNvSpPr txBox="1"/>
          </xdr:nvSpPr>
          <xdr:spPr>
            <a:xfrm>
              <a:off x="0" y="3070744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a:t>
              </a:r>
              <a:r>
                <a:rPr lang="de-CH" sz="1600" b="0" i="0">
                  <a:solidFill>
                    <a:srgbClr val="FF0000"/>
                  </a:solidFill>
                  <a:latin typeface="Cambria Math" panose="02040503050406030204" pitchFamily="18" charset="0"/>
                </a:rPr>
                <a:t>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23.83</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117.04))∗(1−(𝐼𝑙𝑜𝑎𝑑/𝐼𝑠𝑐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ysClr val="windowText" lastClr="000000"/>
                  </a:solidFill>
                  <a:effectLst/>
                  <a:latin typeface="Cambria Math" panose="02040503050406030204" pitchFamily="18" charset="0"/>
                  <a:ea typeface="+mn-ea"/>
                  <a:cs typeface="+mn-cs"/>
                </a:rPr>
                <a:t>−1)</a:t>
              </a:r>
              <a:r>
                <a:rPr lang="en-US" sz="1600">
                  <a:solidFill>
                    <a:sysClr val="windowText" lastClr="000000"/>
                  </a:solidFill>
                </a:rPr>
                <a:t>*0.383)</a:t>
              </a:r>
            </a:p>
          </xdr:txBody>
        </xdr:sp>
      </mc:Fallback>
    </mc:AlternateContent>
    <xdr:clientData/>
  </xdr:oneCellAnchor>
  <xdr:oneCellAnchor>
    <xdr:from>
      <xdr:col>0</xdr:col>
      <xdr:colOff>0</xdr:colOff>
      <xdr:row>199</xdr:row>
      <xdr:rowOff>138546</xdr:rowOff>
    </xdr:from>
    <xdr:ext cx="7994073" cy="354584"/>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5F596CD6-9588-4F77-8653-3CFB83DC7253}"/>
                </a:ext>
              </a:extLst>
            </xdr:cNvPr>
            <xdr:cNvSpPr txBox="1"/>
          </xdr:nvSpPr>
          <xdr:spPr>
            <a:xfrm>
              <a:off x="0" y="367843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23.83</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𝑡𝑑</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117.04)</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oMath>
              </a14:m>
              <a:r>
                <a:rPr lang="en-US" sz="1600">
                  <a:solidFill>
                    <a:sysClr val="windowText" lastClr="000000"/>
                  </a:solidFill>
                </a:rPr>
                <a:t>*0.383)</a:t>
              </a:r>
            </a:p>
          </xdr:txBody>
        </xdr:sp>
      </mc:Choice>
      <mc:Fallback xmlns="">
        <xdr:sp macro="" textlink="">
          <xdr:nvSpPr>
            <xdr:cNvPr id="16" name="TextBox 15">
              <a:extLst>
                <a:ext uri="{FF2B5EF4-FFF2-40B4-BE49-F238E27FC236}">
                  <a16:creationId xmlns:a16="http://schemas.microsoft.com/office/drawing/2014/main" id="{5F596CD6-9588-4F77-8653-3CFB83DC7253}"/>
                </a:ext>
              </a:extLst>
            </xdr:cNvPr>
            <xdr:cNvSpPr txBox="1"/>
          </xdr:nvSpPr>
          <xdr:spPr>
            <a:xfrm>
              <a:off x="0" y="367843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23.83</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117.04))∗(1−(𝐼𝑙𝑜𝑎𝑑/𝐼𝑠𝑐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ysClr val="windowText" lastClr="000000"/>
                  </a:solidFill>
                  <a:effectLst/>
                  <a:latin typeface="Cambria Math" panose="02040503050406030204" pitchFamily="18" charset="0"/>
                  <a:ea typeface="+mn-ea"/>
                  <a:cs typeface="+mn-cs"/>
                </a:rPr>
                <a:t>−1)</a:t>
              </a:r>
              <a:r>
                <a:rPr lang="en-US" sz="1600">
                  <a:solidFill>
                    <a:sysClr val="windowText" lastClr="000000"/>
                  </a:solidFill>
                </a:rPr>
                <a:t>*0.383)</a:t>
              </a: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34</xdr:row>
      <xdr:rowOff>100012</xdr:rowOff>
    </xdr:from>
    <xdr:ext cx="8892000" cy="31309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A38E4962-DC14-403F-9ED4-455365091FA4}"/>
                </a:ext>
              </a:extLst>
            </xdr:cNvPr>
            <xdr:cNvSpPr txBox="1"/>
          </xdr:nvSpPr>
          <xdr:spPr>
            <a:xfrm>
              <a:off x="0" y="631793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𝑅𝑅𝑅𝑉</m:t>
                      </m:r>
                    </m:e>
                    <m:sub>
                      <m:r>
                        <a:rPr lang="de-CH" sz="2000" b="0" i="1">
                          <a:solidFill>
                            <a:srgbClr val="FF0000"/>
                          </a:solidFill>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𝑅𝑅𝑅𝑉</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solidFill>
                        <a:schemeClr val="tx1"/>
                      </a:solidFill>
                      <a:effectLst/>
                      <a:latin typeface="Cambria Math" panose="02040503050406030204" pitchFamily="18" charset="0"/>
                      <a:ea typeface="+mn-ea"/>
                      <a:cs typeface="+mn-cs"/>
                    </a:rPr>
                    <m:t>15.79</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51.89)</m:t>
                  </m:r>
                </m:oMath>
              </a14:m>
              <a:r>
                <a:rPr lang="en-US" sz="1100">
                  <a:solidFill>
                    <a:schemeClr val="tx1"/>
                  </a:solidFill>
                  <a:effectLst/>
                  <a:latin typeface="+mn-lt"/>
                  <a:ea typeface="+mn-ea"/>
                  <a:cs typeface="+mn-cs"/>
                </a:rPr>
                <a:t> </a:t>
              </a:r>
              <a:endParaRPr lang="en-US" sz="2000"/>
            </a:p>
          </xdr:txBody>
        </xdr:sp>
      </mc:Choice>
      <mc:Fallback xmlns="">
        <xdr:sp macro="" textlink="">
          <xdr:nvSpPr>
            <xdr:cNvPr id="2" name="TextBox 1">
              <a:extLst>
                <a:ext uri="{FF2B5EF4-FFF2-40B4-BE49-F238E27FC236}">
                  <a16:creationId xmlns:a16="http://schemas.microsoft.com/office/drawing/2014/main" id="{A38E4962-DC14-403F-9ED4-455365091FA4}"/>
                </a:ext>
              </a:extLst>
            </xdr:cNvPr>
            <xdr:cNvSpPr txBox="1"/>
          </xdr:nvSpPr>
          <xdr:spPr>
            <a:xfrm>
              <a:off x="0" y="631793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a:t>
              </a:r>
              <a:r>
                <a:rPr lang="de-CH" sz="2000" b="0" i="0">
                  <a:solidFill>
                    <a:srgbClr val="FF0000"/>
                  </a:solidFill>
                  <a:latin typeface="Cambria Math" panose="02040503050406030204" pitchFamily="18" charset="0"/>
                </a:rPr>
                <a:t>〖𝑅𝑅𝑅𝑉〗_0</a:t>
              </a:r>
              <a:r>
                <a:rPr lang="de-CH" sz="2000" b="0" i="0">
                  <a:latin typeface="Cambria Math" panose="02040503050406030204" pitchFamily="18" charset="0"/>
                </a:rPr>
                <a:t>+𝐾_(𝑅𝑅𝑅𝑉−𝑈)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solidFill>
                    <a:schemeClr val="tx1"/>
                  </a:solidFill>
                  <a:effectLst/>
                  <a:latin typeface="Cambria Math" panose="02040503050406030204" pitchFamily="18" charset="0"/>
                  <a:ea typeface="+mn-ea"/>
                  <a:cs typeface="+mn-cs"/>
                </a:rPr>
                <a:t>15.79</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51.89)</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xdr:row>
      <xdr:rowOff>95250</xdr:rowOff>
    </xdr:from>
    <xdr:ext cx="8892000" cy="31309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1DB3B50E-F6E3-4F8C-A52C-774130E5B637}"/>
                </a:ext>
              </a:extLst>
            </xdr:cNvPr>
            <xdr:cNvSpPr txBox="1"/>
          </xdr:nvSpPr>
          <xdr:spPr>
            <a:xfrm>
              <a:off x="0" y="278130"/>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3" name="TextBox 2">
              <a:extLst>
                <a:ext uri="{FF2B5EF4-FFF2-40B4-BE49-F238E27FC236}">
                  <a16:creationId xmlns:a16="http://schemas.microsoft.com/office/drawing/2014/main" id="{1DB3B50E-F6E3-4F8C-A52C-774130E5B637}"/>
                </a:ext>
              </a:extLst>
            </xdr:cNvPr>
            <xdr:cNvSpPr txBox="1"/>
          </xdr:nvSpPr>
          <xdr:spPr>
            <a:xfrm>
              <a:off x="0" y="278130"/>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0</xdr:col>
      <xdr:colOff>0</xdr:colOff>
      <xdr:row>67</xdr:row>
      <xdr:rowOff>100012</xdr:rowOff>
    </xdr:from>
    <xdr:ext cx="8892000" cy="31309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932BCC1-2A92-44AC-814F-9A789908E65F}"/>
                </a:ext>
              </a:extLst>
            </xdr:cNvPr>
            <xdr:cNvSpPr txBox="1"/>
          </xdr:nvSpPr>
          <xdr:spPr>
            <a:xfrm>
              <a:off x="0" y="1235297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𝑅𝑅𝑅𝑉</m:t>
                      </m:r>
                    </m:e>
                    <m:sub>
                      <m:r>
                        <a:rPr lang="de-CH" sz="2000" b="0" i="1">
                          <a:latin typeface="Cambria Math" panose="02040503050406030204" pitchFamily="18" charset="0"/>
                        </a:rPr>
                        <m:t>0</m:t>
                      </m:r>
                    </m:sub>
                  </m:sSub>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𝐾</m:t>
                      </m:r>
                    </m:e>
                    <m:sub>
                      <m:r>
                        <a:rPr lang="de-CH" sz="2000" b="0" i="1">
                          <a:solidFill>
                            <a:srgbClr val="FF0000"/>
                          </a:solidFill>
                          <a:latin typeface="Cambria Math" panose="02040503050406030204" pitchFamily="18" charset="0"/>
                        </a:rPr>
                        <m:t>𝑅𝑅𝑅𝑉</m:t>
                      </m:r>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15.79</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51.89)</m:t>
                  </m:r>
                </m:oMath>
              </a14:m>
              <a:r>
                <a:rPr lang="en-US" sz="1100">
                  <a:solidFill>
                    <a:schemeClr val="tx1"/>
                  </a:solidFill>
                  <a:effectLst/>
                  <a:latin typeface="+mn-lt"/>
                  <a:ea typeface="+mn-ea"/>
                  <a:cs typeface="+mn-cs"/>
                </a:rPr>
                <a:t> </a:t>
              </a:r>
              <a:endParaRPr lang="en-US" sz="2000"/>
            </a:p>
          </xdr:txBody>
        </xdr:sp>
      </mc:Choice>
      <mc:Fallback xmlns="">
        <xdr:sp macro="" textlink="">
          <xdr:nvSpPr>
            <xdr:cNvPr id="4" name="TextBox 3">
              <a:extLst>
                <a:ext uri="{FF2B5EF4-FFF2-40B4-BE49-F238E27FC236}">
                  <a16:creationId xmlns:a16="http://schemas.microsoft.com/office/drawing/2014/main" id="{0932BCC1-2A92-44AC-814F-9A789908E65F}"/>
                </a:ext>
              </a:extLst>
            </xdr:cNvPr>
            <xdr:cNvSpPr txBox="1"/>
          </xdr:nvSpPr>
          <xdr:spPr>
            <a:xfrm>
              <a:off x="0" y="1235297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𝑅𝑅𝑅𝑉=〖𝑅𝑅𝑅𝑉〗_0+</a:t>
              </a:r>
              <a:r>
                <a:rPr lang="de-CH" sz="2000" b="0" i="0">
                  <a:solidFill>
                    <a:srgbClr val="FF0000"/>
                  </a:solidFill>
                  <a:latin typeface="Cambria Math" panose="02040503050406030204" pitchFamily="18" charset="0"/>
                </a:rPr>
                <a:t>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15.79</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51.89)</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100</xdr:row>
      <xdr:rowOff>100012</xdr:rowOff>
    </xdr:from>
    <xdr:ext cx="8892000" cy="313099"/>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644C3396-7273-4FE1-93B3-7EFFD5081D27}"/>
                </a:ext>
              </a:extLst>
            </xdr:cNvPr>
            <xdr:cNvSpPr txBox="1"/>
          </xdr:nvSpPr>
          <xdr:spPr>
            <a:xfrm>
              <a:off x="0" y="1838801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𝑅𝑅𝑅𝑉</m:t>
                      </m:r>
                    </m:e>
                    <m:sub>
                      <m:r>
                        <a:rPr lang="de-CH" sz="2000" b="0" i="1">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𝑅𝑅𝑅𝑉</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15.79</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𝑅𝑅𝑅𝑉</m:t>
                      </m:r>
                      <m:r>
                        <a:rPr lang="de-CH" sz="2000" b="0" i="1">
                          <a:solidFill>
                            <a:srgbClr val="FF0000"/>
                          </a:solidFill>
                          <a:effectLst/>
                          <a:latin typeface="Cambria Math" panose="02040503050406030204" pitchFamily="18" charset="0"/>
                          <a:ea typeface="+mn-ea"/>
                          <a:cs typeface="+mn-cs"/>
                        </a:rPr>
                        <m:t>−</m:t>
                      </m:r>
                      <m:r>
                        <a:rPr lang="de-CH" sz="2000" b="0" i="1">
                          <a:solidFill>
                            <a:srgbClr val="FF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51.89)</m:t>
                  </m:r>
                </m:oMath>
              </a14:m>
              <a:r>
                <a:rPr lang="en-US" sz="1100">
                  <a:solidFill>
                    <a:schemeClr val="tx1"/>
                  </a:solidFill>
                  <a:effectLst/>
                  <a:latin typeface="+mn-lt"/>
                  <a:ea typeface="+mn-ea"/>
                  <a:cs typeface="+mn-cs"/>
                </a:rPr>
                <a:t> </a:t>
              </a:r>
              <a:endParaRPr lang="en-US" sz="2000"/>
            </a:p>
          </xdr:txBody>
        </xdr:sp>
      </mc:Choice>
      <mc:Fallback xmlns="">
        <xdr:sp macro="" textlink="">
          <xdr:nvSpPr>
            <xdr:cNvPr id="5" name="TextBox 4">
              <a:extLst>
                <a:ext uri="{FF2B5EF4-FFF2-40B4-BE49-F238E27FC236}">
                  <a16:creationId xmlns:a16="http://schemas.microsoft.com/office/drawing/2014/main" id="{644C3396-7273-4FE1-93B3-7EFFD5081D27}"/>
                </a:ext>
              </a:extLst>
            </xdr:cNvPr>
            <xdr:cNvSpPr txBox="1"/>
          </xdr:nvSpPr>
          <xdr:spPr>
            <a:xfrm>
              <a:off x="0" y="1838801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𝑅𝑅𝑅𝑉=〖𝑅𝑅𝑅𝑉〗_0+𝐾_(𝑅𝑅𝑅𝑉−𝑈)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15.79</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rgbClr val="FF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51.89)</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133</xdr:row>
      <xdr:rowOff>100012</xdr:rowOff>
    </xdr:from>
    <xdr:ext cx="8892000" cy="31309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BD369B32-EFED-492F-A791-2C1C86A33D59}"/>
                </a:ext>
              </a:extLst>
            </xdr:cNvPr>
            <xdr:cNvSpPr txBox="1"/>
          </xdr:nvSpPr>
          <xdr:spPr>
            <a:xfrm>
              <a:off x="0" y="2442305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𝑡𝑑</m:t>
                  </m:r>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𝑡𝑑</m:t>
                      </m:r>
                    </m:e>
                    <m:sub>
                      <m:r>
                        <a:rPr lang="de-CH" sz="2000" b="0" i="1">
                          <a:solidFill>
                            <a:srgbClr val="FF0000"/>
                          </a:solidFill>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𝑡𝑑</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15.79</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𝑡𝑑</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51.89)</m:t>
                  </m:r>
                </m:oMath>
              </a14:m>
              <a:r>
                <a:rPr lang="en-US" sz="1100">
                  <a:solidFill>
                    <a:schemeClr val="tx1"/>
                  </a:solidFill>
                  <a:effectLst/>
                  <a:latin typeface="+mn-lt"/>
                  <a:ea typeface="+mn-ea"/>
                  <a:cs typeface="+mn-cs"/>
                </a:rPr>
                <a:t> </a:t>
              </a:r>
              <a:endParaRPr lang="en-US" sz="2000"/>
            </a:p>
          </xdr:txBody>
        </xdr:sp>
      </mc:Choice>
      <mc:Fallback xmlns="">
        <xdr:sp macro="" textlink="">
          <xdr:nvSpPr>
            <xdr:cNvPr id="6" name="TextBox 5">
              <a:extLst>
                <a:ext uri="{FF2B5EF4-FFF2-40B4-BE49-F238E27FC236}">
                  <a16:creationId xmlns:a16="http://schemas.microsoft.com/office/drawing/2014/main" id="{BD369B32-EFED-492F-A791-2C1C86A33D59}"/>
                </a:ext>
              </a:extLst>
            </xdr:cNvPr>
            <xdr:cNvSpPr txBox="1"/>
          </xdr:nvSpPr>
          <xdr:spPr>
            <a:xfrm>
              <a:off x="0" y="2442305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𝑡𝑑=</a:t>
              </a:r>
              <a:r>
                <a:rPr lang="de-CH" sz="2000" b="0" i="0">
                  <a:solidFill>
                    <a:srgbClr val="FF0000"/>
                  </a:solidFill>
                  <a:latin typeface="Cambria Math" panose="02040503050406030204" pitchFamily="18" charset="0"/>
                </a:rPr>
                <a:t>〖𝑡𝑑〗_0</a:t>
              </a:r>
              <a:r>
                <a:rPr lang="de-CH" sz="2000" b="0" i="0">
                  <a:latin typeface="Cambria Math" panose="02040503050406030204" pitchFamily="18" charset="0"/>
                </a:rPr>
                <a:t>+𝐾_(𝑡𝑑−𝑈)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15.79</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𝐾_(𝑡𝑑−𝐼)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51.89)</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166</xdr:row>
      <xdr:rowOff>100012</xdr:rowOff>
    </xdr:from>
    <xdr:ext cx="8892000" cy="313099"/>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9C4D0F54-5EEC-44A2-9B8C-C4E3019E5915}"/>
                </a:ext>
              </a:extLst>
            </xdr:cNvPr>
            <xdr:cNvSpPr txBox="1"/>
          </xdr:nvSpPr>
          <xdr:spPr>
            <a:xfrm>
              <a:off x="0" y="3045809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𝑡𝑑</m:t>
                  </m:r>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𝑡𝑑</m:t>
                      </m:r>
                    </m:e>
                    <m:sub>
                      <m:r>
                        <a:rPr lang="de-CH" sz="2000" b="0" i="1">
                          <a:latin typeface="Cambria Math" panose="02040503050406030204" pitchFamily="18" charset="0"/>
                        </a:rPr>
                        <m:t>0</m:t>
                      </m:r>
                    </m:sub>
                  </m:sSub>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𝐾</m:t>
                      </m:r>
                    </m:e>
                    <m:sub>
                      <m:r>
                        <a:rPr lang="de-CH" sz="2000" b="0" i="1">
                          <a:solidFill>
                            <a:srgbClr val="FF0000"/>
                          </a:solidFill>
                          <a:latin typeface="Cambria Math" panose="02040503050406030204" pitchFamily="18" charset="0"/>
                        </a:rPr>
                        <m:t>𝑡𝑑</m:t>
                      </m:r>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15.79</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𝑡𝑑</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51.89)</m:t>
                  </m:r>
                </m:oMath>
              </a14:m>
              <a:r>
                <a:rPr lang="en-US" sz="1100">
                  <a:solidFill>
                    <a:schemeClr val="tx1"/>
                  </a:solidFill>
                  <a:effectLst/>
                  <a:latin typeface="+mn-lt"/>
                  <a:ea typeface="+mn-ea"/>
                  <a:cs typeface="+mn-cs"/>
                </a:rPr>
                <a:t> </a:t>
              </a:r>
              <a:endParaRPr lang="en-US" sz="2000"/>
            </a:p>
          </xdr:txBody>
        </xdr:sp>
      </mc:Choice>
      <mc:Fallback xmlns="">
        <xdr:sp macro="" textlink="">
          <xdr:nvSpPr>
            <xdr:cNvPr id="7" name="TextBox 6">
              <a:extLst>
                <a:ext uri="{FF2B5EF4-FFF2-40B4-BE49-F238E27FC236}">
                  <a16:creationId xmlns:a16="http://schemas.microsoft.com/office/drawing/2014/main" id="{9C4D0F54-5EEC-44A2-9B8C-C4E3019E5915}"/>
                </a:ext>
              </a:extLst>
            </xdr:cNvPr>
            <xdr:cNvSpPr txBox="1"/>
          </xdr:nvSpPr>
          <xdr:spPr>
            <a:xfrm>
              <a:off x="0" y="3045809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𝑡𝑑=〖𝑡𝑑〗_0+</a:t>
              </a:r>
              <a:r>
                <a:rPr lang="de-CH" sz="2000" b="0" i="0">
                  <a:solidFill>
                    <a:srgbClr val="FF0000"/>
                  </a:solidFill>
                  <a:latin typeface="Cambria Math" panose="02040503050406030204" pitchFamily="18" charset="0"/>
                </a:rPr>
                <a:t>𝐾_(𝑡𝑑−𝑈)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15.79</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𝐾_(𝑡𝑑−𝐼)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51.89)</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199</xdr:row>
      <xdr:rowOff>100012</xdr:rowOff>
    </xdr:from>
    <xdr:ext cx="8892000" cy="313099"/>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8AC8C969-C85F-4340-AF64-D6D7BEA989DC}"/>
                </a:ext>
              </a:extLst>
            </xdr:cNvPr>
            <xdr:cNvSpPr txBox="1"/>
          </xdr:nvSpPr>
          <xdr:spPr>
            <a:xfrm>
              <a:off x="0" y="3649313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𝑡𝑑</m:t>
                  </m:r>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𝑡𝑑</m:t>
                      </m:r>
                    </m:e>
                    <m:sub>
                      <m:r>
                        <a:rPr lang="de-CH" sz="2000" b="0" i="1">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𝑡𝑑</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15.79</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𝑡𝑑</m:t>
                      </m:r>
                      <m:r>
                        <a:rPr lang="de-CH" sz="2000" b="0" i="1">
                          <a:solidFill>
                            <a:srgbClr val="FF0000"/>
                          </a:solidFill>
                          <a:effectLst/>
                          <a:latin typeface="Cambria Math" panose="02040503050406030204" pitchFamily="18" charset="0"/>
                          <a:ea typeface="+mn-ea"/>
                          <a:cs typeface="+mn-cs"/>
                        </a:rPr>
                        <m:t>−</m:t>
                      </m:r>
                      <m:r>
                        <a:rPr lang="de-CH" sz="2000" b="0" i="1">
                          <a:solidFill>
                            <a:srgbClr val="FF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51.89)</m:t>
                  </m:r>
                </m:oMath>
              </a14:m>
              <a:r>
                <a:rPr lang="en-US" sz="1100">
                  <a:solidFill>
                    <a:schemeClr val="tx1"/>
                  </a:solidFill>
                  <a:effectLst/>
                  <a:latin typeface="+mn-lt"/>
                  <a:ea typeface="+mn-ea"/>
                  <a:cs typeface="+mn-cs"/>
                </a:rPr>
                <a:t> </a:t>
              </a:r>
              <a:endParaRPr lang="en-US" sz="2000"/>
            </a:p>
          </xdr:txBody>
        </xdr:sp>
      </mc:Choice>
      <mc:Fallback xmlns="">
        <xdr:sp macro="" textlink="">
          <xdr:nvSpPr>
            <xdr:cNvPr id="8" name="TextBox 7">
              <a:extLst>
                <a:ext uri="{FF2B5EF4-FFF2-40B4-BE49-F238E27FC236}">
                  <a16:creationId xmlns:a16="http://schemas.microsoft.com/office/drawing/2014/main" id="{8AC8C969-C85F-4340-AF64-D6D7BEA989DC}"/>
                </a:ext>
              </a:extLst>
            </xdr:cNvPr>
            <xdr:cNvSpPr txBox="1"/>
          </xdr:nvSpPr>
          <xdr:spPr>
            <a:xfrm>
              <a:off x="0" y="3649313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𝑡𝑑=〖𝑡𝑑〗_0+𝐾_(𝑡𝑑−𝑈)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15.79</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rgbClr val="FF0000"/>
                  </a:solidFill>
                  <a:effectLst/>
                  <a:latin typeface="Cambria Math" panose="02040503050406030204" pitchFamily="18" charset="0"/>
                  <a:ea typeface="+mn-ea"/>
                  <a:cs typeface="+mn-cs"/>
                </a:rPr>
                <a:t>𝐾_(𝑡𝑑−𝐼)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51.89)</a:t>
              </a:r>
              <a:r>
                <a:rPr lang="en-US" sz="1100">
                  <a:solidFill>
                    <a:schemeClr val="tx1"/>
                  </a:solidFill>
                  <a:effectLst/>
                  <a:latin typeface="+mn-lt"/>
                  <a:ea typeface="+mn-ea"/>
                  <a:cs typeface="+mn-cs"/>
                </a:rPr>
                <a:t> </a:t>
              </a:r>
              <a:endParaRPr lang="en-US" sz="2000"/>
            </a:p>
          </xdr:txBody>
        </xdr:sp>
      </mc:Fallback>
    </mc:AlternateContent>
    <xdr:clientData/>
  </xdr:oneCellAnchor>
</xdr:wsDr>
</file>

<file path=xl/drawings/drawing20.xml><?xml version="1.0" encoding="utf-8"?>
<xdr:wsDr xmlns:xdr="http://schemas.openxmlformats.org/drawingml/2006/spreadsheetDrawing" xmlns:a="http://schemas.openxmlformats.org/drawingml/2006/main">
  <xdr:oneCellAnchor>
    <xdr:from>
      <xdr:col>1</xdr:col>
      <xdr:colOff>0</xdr:colOff>
      <xdr:row>1</xdr:row>
      <xdr:rowOff>95251</xdr:rowOff>
    </xdr:from>
    <xdr:ext cx="7208520" cy="313099"/>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C2EA3216-7C5A-49FA-ABC0-EB8056A21407}"/>
                </a:ext>
              </a:extLst>
            </xdr:cNvPr>
            <xdr:cNvSpPr txBox="1"/>
          </xdr:nvSpPr>
          <xdr:spPr>
            <a:xfrm>
              <a:off x="9860280" y="278131"/>
              <a:ext cx="720852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10" name="TextBox 9">
              <a:extLst>
                <a:ext uri="{FF2B5EF4-FFF2-40B4-BE49-F238E27FC236}">
                  <a16:creationId xmlns:a16="http://schemas.microsoft.com/office/drawing/2014/main" id="{C2EA3216-7C5A-49FA-ABC0-EB8056A21407}"/>
                </a:ext>
              </a:extLst>
            </xdr:cNvPr>
            <xdr:cNvSpPr txBox="1"/>
          </xdr:nvSpPr>
          <xdr:spPr>
            <a:xfrm>
              <a:off x="9860280" y="278131"/>
              <a:ext cx="720852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1</xdr:col>
      <xdr:colOff>0</xdr:colOff>
      <xdr:row>1</xdr:row>
      <xdr:rowOff>95250</xdr:rowOff>
    </xdr:from>
    <xdr:ext cx="7301346" cy="313099"/>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94CE7460-B58E-4F00-9865-CE6CFEB1C902}"/>
                </a:ext>
              </a:extLst>
            </xdr:cNvPr>
            <xdr:cNvSpPr txBox="1"/>
          </xdr:nvSpPr>
          <xdr:spPr>
            <a:xfrm>
              <a:off x="9860280" y="278130"/>
              <a:ext cx="7301346"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11" name="TextBox 10">
              <a:extLst>
                <a:ext uri="{FF2B5EF4-FFF2-40B4-BE49-F238E27FC236}">
                  <a16:creationId xmlns:a16="http://schemas.microsoft.com/office/drawing/2014/main" id="{94CE7460-B58E-4F00-9865-CE6CFEB1C902}"/>
                </a:ext>
              </a:extLst>
            </xdr:cNvPr>
            <xdr:cNvSpPr txBox="1"/>
          </xdr:nvSpPr>
          <xdr:spPr>
            <a:xfrm>
              <a:off x="9860280" y="278130"/>
              <a:ext cx="7301346"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14</xdr:col>
      <xdr:colOff>0</xdr:colOff>
      <xdr:row>1</xdr:row>
      <xdr:rowOff>95250</xdr:rowOff>
    </xdr:from>
    <xdr:ext cx="7980218" cy="313099"/>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4D760F3A-31B2-438D-8ED9-6A8C0848ED81}"/>
                </a:ext>
              </a:extLst>
            </xdr:cNvPr>
            <xdr:cNvSpPr txBox="1"/>
          </xdr:nvSpPr>
          <xdr:spPr>
            <a:xfrm>
              <a:off x="17785080" y="278130"/>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12" name="TextBox 11">
              <a:extLst>
                <a:ext uri="{FF2B5EF4-FFF2-40B4-BE49-F238E27FC236}">
                  <a16:creationId xmlns:a16="http://schemas.microsoft.com/office/drawing/2014/main" id="{4D760F3A-31B2-438D-8ED9-6A8C0848ED81}"/>
                </a:ext>
              </a:extLst>
            </xdr:cNvPr>
            <xdr:cNvSpPr txBox="1"/>
          </xdr:nvSpPr>
          <xdr:spPr>
            <a:xfrm>
              <a:off x="17785080" y="278130"/>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14</xdr:col>
      <xdr:colOff>0</xdr:colOff>
      <xdr:row>34</xdr:row>
      <xdr:rowOff>110836</xdr:rowOff>
    </xdr:from>
    <xdr:ext cx="7994073" cy="313099"/>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7E710243-4B1B-4B41-9985-2B370EF39FA0}"/>
                </a:ext>
              </a:extLst>
            </xdr:cNvPr>
            <xdr:cNvSpPr txBox="1"/>
          </xdr:nvSpPr>
          <xdr:spPr>
            <a:xfrm>
              <a:off x="17785080" y="632875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𝑅𝑅𝑅𝑉</m:t>
                      </m:r>
                    </m:e>
                    <m:sub>
                      <m:r>
                        <a:rPr lang="de-CH" sz="2000" b="0" i="1">
                          <a:solidFill>
                            <a:srgbClr val="FF0000"/>
                          </a:solidFill>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𝑅𝑅𝑅𝑉</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solidFill>
                        <a:schemeClr val="tx1"/>
                      </a:solidFill>
                      <a:effectLst/>
                      <a:latin typeface="Cambria Math" panose="02040503050406030204" pitchFamily="18" charset="0"/>
                      <a:ea typeface="+mn-ea"/>
                      <a:cs typeface="+mn-cs"/>
                    </a:rPr>
                    <m:t>25.25</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139.76)</m:t>
                  </m:r>
                  <m:r>
                    <a:rPr lang="de-CH" sz="2000" b="0" i="0">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m:t>
                  </m:r>
                </m:oMath>
              </a14:m>
              <a:endParaRPr lang="en-US" sz="2000"/>
            </a:p>
          </xdr:txBody>
        </xdr:sp>
      </mc:Choice>
      <mc:Fallback xmlns="">
        <xdr:sp macro="" textlink="">
          <xdr:nvSpPr>
            <xdr:cNvPr id="13" name="TextBox 12">
              <a:extLst>
                <a:ext uri="{FF2B5EF4-FFF2-40B4-BE49-F238E27FC236}">
                  <a16:creationId xmlns:a16="http://schemas.microsoft.com/office/drawing/2014/main" id="{7E710243-4B1B-4B41-9985-2B370EF39FA0}"/>
                </a:ext>
              </a:extLst>
            </xdr:cNvPr>
            <xdr:cNvSpPr txBox="1"/>
          </xdr:nvSpPr>
          <xdr:spPr>
            <a:xfrm>
              <a:off x="17785080" y="632875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a:t>
              </a:r>
              <a:r>
                <a:rPr lang="de-CH" sz="2000" b="0" i="0">
                  <a:solidFill>
                    <a:srgbClr val="FF0000"/>
                  </a:solidFill>
                  <a:latin typeface="Cambria Math" panose="02040503050406030204" pitchFamily="18" charset="0"/>
                </a:rPr>
                <a:t>〖(𝑅𝑅𝑅𝑉〗_0</a:t>
              </a:r>
              <a:r>
                <a:rPr lang="de-CH" sz="2000" b="0" i="0">
                  <a:latin typeface="Cambria Math" panose="02040503050406030204" pitchFamily="18" charset="0"/>
                </a:rPr>
                <a:t>+𝐾_(𝑅𝑅𝑅𝑉−𝑈)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solidFill>
                    <a:schemeClr val="tx1"/>
                  </a:solidFill>
                  <a:effectLst/>
                  <a:latin typeface="Cambria Math" panose="02040503050406030204" pitchFamily="18" charset="0"/>
                  <a:ea typeface="+mn-ea"/>
                  <a:cs typeface="+mn-cs"/>
                </a:rPr>
                <a:t>25.25</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139.76))</a:t>
              </a:r>
              <a:r>
                <a:rPr lang="en-US" sz="1100" b="0" i="0">
                  <a:solidFill>
                    <a:schemeClr val="tx1"/>
                  </a:solidFill>
                  <a:effectLst/>
                  <a:latin typeface="+mn-lt"/>
                  <a:ea typeface="+mn-ea"/>
                  <a:cs typeface="+mn-cs"/>
                </a:rPr>
                <a:t>∙</a:t>
              </a:r>
              <a:endParaRPr lang="en-US" sz="2000"/>
            </a:p>
          </xdr:txBody>
        </xdr:sp>
      </mc:Fallback>
    </mc:AlternateContent>
    <xdr:clientData/>
  </xdr:oneCellAnchor>
  <xdr:oneCellAnchor>
    <xdr:from>
      <xdr:col>14</xdr:col>
      <xdr:colOff>0</xdr:colOff>
      <xdr:row>66</xdr:row>
      <xdr:rowOff>110836</xdr:rowOff>
    </xdr:from>
    <xdr:ext cx="7994073" cy="313099"/>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2E28ABFD-18BE-4545-A17E-7902064644A8}"/>
                </a:ext>
              </a:extLst>
            </xdr:cNvPr>
            <xdr:cNvSpPr txBox="1"/>
          </xdr:nvSpPr>
          <xdr:spPr>
            <a:xfrm>
              <a:off x="17785080" y="1218091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𝑅𝑅𝑅𝑉</m:t>
                      </m:r>
                    </m:e>
                    <m:sub>
                      <m:r>
                        <a:rPr lang="de-CH" sz="2000" b="0" i="1">
                          <a:solidFill>
                            <a:sysClr val="windowText" lastClr="000000"/>
                          </a:solidFill>
                          <a:latin typeface="Cambria Math" panose="02040503050406030204" pitchFamily="18" charset="0"/>
                        </a:rPr>
                        <m:t>0</m:t>
                      </m:r>
                    </m:sub>
                  </m:sSub>
                  <m:r>
                    <a:rPr lang="de-CH" sz="2000" b="0" i="1">
                      <a:solidFill>
                        <a:sysClr val="windowText" lastClr="000000"/>
                      </a:solidFill>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𝐾</m:t>
                      </m:r>
                    </m:e>
                    <m:sub>
                      <m:r>
                        <a:rPr lang="de-CH" sz="2000" b="0" i="1">
                          <a:solidFill>
                            <a:srgbClr val="FF0000"/>
                          </a:solidFill>
                          <a:latin typeface="Cambria Math" panose="02040503050406030204" pitchFamily="18" charset="0"/>
                        </a:rPr>
                        <m:t>𝑅𝑅𝑅𝑉</m:t>
                      </m:r>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𝑈</m:t>
                      </m:r>
                    </m:sub>
                  </m:sSub>
                  <m:r>
                    <a:rPr lang="en-US"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𝑈</m:t>
                  </m:r>
                </m:oMath>
              </a14:m>
              <a:r>
                <a:rPr lang="en-US" sz="2000">
                  <a:solidFill>
                    <a:sysClr val="windowText" lastClr="000000"/>
                  </a:solidFill>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25.25</m:t>
                  </m:r>
                </m:oMath>
              </a14:m>
              <a:r>
                <a:rPr lang="en-US" sz="2000">
                  <a:solidFill>
                    <a:sysClr val="windowText" lastClr="000000"/>
                  </a:solidFill>
                </a:rPr>
                <a:t>)</a:t>
              </a:r>
              <a14:m>
                <m:oMath xmlns:m="http://schemas.openxmlformats.org/officeDocument/2006/math">
                  <m:r>
                    <a:rPr lang="de-CH" sz="2000" b="0" i="0">
                      <a:solidFill>
                        <a:sysClr val="windowText" lastClr="000000"/>
                      </a:solidFill>
                      <a:effectLst/>
                      <a:latin typeface="Cambria Math" panose="02040503050406030204" pitchFamily="18" charset="0"/>
                      <a:ea typeface="+mn-ea"/>
                      <a:cs typeface="+mn-cs"/>
                    </a:rPr>
                    <m:t> </m:t>
                  </m:r>
                  <m:r>
                    <a:rPr lang="de-CH" sz="2000" b="0" i="1">
                      <a:solidFill>
                        <a:sysClr val="windowText" lastClr="000000"/>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𝐼</m:t>
                      </m:r>
                    </m:e>
                    <m:sub>
                      <m:r>
                        <a:rPr lang="de-CH" sz="2000" b="0" i="1">
                          <a:solidFill>
                            <a:sysClr val="windowText" lastClr="000000"/>
                          </a:solidFill>
                          <a:effectLst/>
                          <a:latin typeface="Cambria Math" panose="02040503050406030204" pitchFamily="18" charset="0"/>
                          <a:ea typeface="+mn-ea"/>
                          <a:cs typeface="+mn-cs"/>
                        </a:rPr>
                        <m:t>𝑠𝑐</m:t>
                      </m:r>
                    </m:sub>
                  </m:sSub>
                </m:oMath>
              </a14:m>
              <a:r>
                <a:rPr lang="en-US" sz="2000">
                  <a:solidFill>
                    <a:sysClr val="windowText" lastClr="000000"/>
                  </a:solidFill>
                  <a:effectLst/>
                  <a:latin typeface="+mn-lt"/>
                  <a:ea typeface="+mn-ea"/>
                  <a:cs typeface="+mn-cs"/>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139.76)</m:t>
                  </m:r>
                  <m:r>
                    <a:rPr lang="de-CH" sz="20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oMath>
              </a14:m>
              <a:endParaRPr lang="en-US" sz="2000">
                <a:solidFill>
                  <a:sysClr val="windowText" lastClr="000000"/>
                </a:solidFill>
              </a:endParaRPr>
            </a:p>
          </xdr:txBody>
        </xdr:sp>
      </mc:Choice>
      <mc:Fallback xmlns="">
        <xdr:sp macro="" textlink="">
          <xdr:nvSpPr>
            <xdr:cNvPr id="14" name="TextBox 13">
              <a:extLst>
                <a:ext uri="{FF2B5EF4-FFF2-40B4-BE49-F238E27FC236}">
                  <a16:creationId xmlns:a16="http://schemas.microsoft.com/office/drawing/2014/main" id="{2E28ABFD-18BE-4545-A17E-7902064644A8}"/>
                </a:ext>
              </a:extLst>
            </xdr:cNvPr>
            <xdr:cNvSpPr txBox="1"/>
          </xdr:nvSpPr>
          <xdr:spPr>
            <a:xfrm>
              <a:off x="17785080" y="1218091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solidFill>
                    <a:sysClr val="windowText" lastClr="000000"/>
                  </a:solidFill>
                  <a:latin typeface="Cambria Math" panose="02040503050406030204" pitchFamily="18" charset="0"/>
                </a:rPr>
                <a:t>𝑅𝑅𝑅𝑉=〖(𝑅𝑅𝑅𝑉〗_0+</a:t>
              </a:r>
              <a:r>
                <a:rPr lang="de-CH" sz="2000" b="0" i="0">
                  <a:solidFill>
                    <a:srgbClr val="FF0000"/>
                  </a:solidFill>
                  <a:latin typeface="Cambria Math" panose="02040503050406030204" pitchFamily="18" charset="0"/>
                </a:rPr>
                <a:t>𝐾_(𝑅𝑅𝑅𝑉−𝑈)</a:t>
              </a:r>
              <a:r>
                <a:rPr lang="en-US" sz="2000" b="0" i="0">
                  <a:solidFill>
                    <a:sysClr val="windowText" lastClr="000000"/>
                  </a:solidFill>
                  <a:latin typeface="Cambria Math" panose="02040503050406030204" pitchFamily="18" charset="0"/>
                  <a:ea typeface="Cambria Math" panose="02040503050406030204" pitchFamily="18" charset="0"/>
                </a:rPr>
                <a:t>∙</a:t>
              </a:r>
              <a:r>
                <a:rPr lang="de-CH" sz="2000" b="0" i="0">
                  <a:solidFill>
                    <a:sysClr val="windowText" lastClr="000000"/>
                  </a:solidFill>
                  <a:latin typeface="Cambria Math" panose="02040503050406030204" pitchFamily="18" charset="0"/>
                  <a:ea typeface="Cambria Math" panose="02040503050406030204" pitchFamily="18" charset="0"/>
                </a:rPr>
                <a:t>(𝑈</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25.25</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 + 𝐾_(𝑅𝑅𝑅𝑉−𝐼)</a:t>
              </a:r>
              <a:r>
                <a:rPr lang="en-US" sz="2000" b="0" i="0">
                  <a:solidFill>
                    <a:sysClr val="windowText" lastClr="000000"/>
                  </a:solidFill>
                  <a:effectLst/>
                  <a:latin typeface="Cambria Math" panose="02040503050406030204" pitchFamily="18" charset="0"/>
                  <a:ea typeface="+mn-ea"/>
                  <a:cs typeface="+mn-cs"/>
                </a:rPr>
                <a:t>∙</a:t>
              </a:r>
              <a:r>
                <a:rPr lang="de-CH" sz="2000" b="0" i="0">
                  <a:solidFill>
                    <a:sysClr val="windowText" lastClr="000000"/>
                  </a:solidFill>
                  <a:effectLst/>
                  <a:latin typeface="Cambria Math" panose="02040503050406030204" pitchFamily="18" charset="0"/>
                  <a:ea typeface="+mn-ea"/>
                  <a:cs typeface="+mn-cs"/>
                </a:rPr>
                <a:t>(𝐼_𝑠𝑐</a:t>
              </a:r>
              <a:r>
                <a:rPr lang="en-US" sz="2000">
                  <a:solidFill>
                    <a:sysClr val="windowText" lastClr="000000"/>
                  </a:solidFill>
                  <a:effectLst/>
                  <a:latin typeface="+mn-lt"/>
                  <a:ea typeface="+mn-ea"/>
                  <a:cs typeface="+mn-cs"/>
                </a:rPr>
                <a:t>-</a:t>
              </a:r>
              <a:r>
                <a:rPr lang="de-CH" sz="2000" b="0" i="0">
                  <a:solidFill>
                    <a:sysClr val="windowText" lastClr="000000"/>
                  </a:solidFill>
                  <a:effectLst/>
                  <a:latin typeface="Cambria Math" panose="02040503050406030204" pitchFamily="18" charset="0"/>
                  <a:ea typeface="+mn-ea"/>
                  <a:cs typeface="+mn-cs"/>
                </a:rPr>
                <a:t>139.76))</a:t>
              </a:r>
              <a:r>
                <a:rPr lang="en-US" sz="1100" b="0" i="0">
                  <a:solidFill>
                    <a:sysClr val="windowText" lastClr="000000"/>
                  </a:solidFill>
                  <a:effectLst/>
                  <a:latin typeface="+mn-lt"/>
                  <a:ea typeface="+mn-ea"/>
                  <a:cs typeface="+mn-cs"/>
                </a:rPr>
                <a:t>∙</a:t>
              </a:r>
              <a:endParaRPr lang="en-US" sz="2000">
                <a:solidFill>
                  <a:sysClr val="windowText" lastClr="000000"/>
                </a:solidFill>
              </a:endParaRPr>
            </a:p>
          </xdr:txBody>
        </xdr:sp>
      </mc:Fallback>
    </mc:AlternateContent>
    <xdr:clientData/>
  </xdr:oneCellAnchor>
  <xdr:oneCellAnchor>
    <xdr:from>
      <xdr:col>14</xdr:col>
      <xdr:colOff>0</xdr:colOff>
      <xdr:row>100</xdr:row>
      <xdr:rowOff>110836</xdr:rowOff>
    </xdr:from>
    <xdr:ext cx="7994073" cy="313099"/>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5A9BA93C-B840-4A75-8E26-8C01883EDFB7}"/>
                </a:ext>
              </a:extLst>
            </xdr:cNvPr>
            <xdr:cNvSpPr txBox="1"/>
          </xdr:nvSpPr>
          <xdr:spPr>
            <a:xfrm>
              <a:off x="17785080" y="183988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𝑅𝑅𝑅𝑉</m:t>
                      </m:r>
                    </m:e>
                    <m:sub>
                      <m:r>
                        <a:rPr lang="de-CH" sz="2000" b="0" i="1">
                          <a:solidFill>
                            <a:sysClr val="windowText" lastClr="000000"/>
                          </a:solidFill>
                          <a:latin typeface="Cambria Math" panose="02040503050406030204" pitchFamily="18" charset="0"/>
                        </a:rPr>
                        <m:t>0</m:t>
                      </m:r>
                    </m:sub>
                  </m:sSub>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𝐾</m:t>
                      </m:r>
                    </m:e>
                    <m:sub>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𝑈</m:t>
                      </m:r>
                    </m:sub>
                  </m:sSub>
                  <m:r>
                    <a:rPr lang="en-US"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𝑈</m:t>
                  </m:r>
                </m:oMath>
              </a14:m>
              <a:r>
                <a:rPr lang="en-US" sz="2000">
                  <a:solidFill>
                    <a:sysClr val="windowText" lastClr="000000"/>
                  </a:solidFill>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25.25</m:t>
                  </m:r>
                </m:oMath>
              </a14:m>
              <a:r>
                <a:rPr lang="en-US" sz="2000">
                  <a:solidFill>
                    <a:sysClr val="windowText" lastClr="000000"/>
                  </a:solidFill>
                </a:rPr>
                <a:t>)</a:t>
              </a:r>
              <a14:m>
                <m:oMath xmlns:m="http://schemas.openxmlformats.org/officeDocument/2006/math">
                  <m:r>
                    <a:rPr lang="de-CH" sz="2000" b="0" i="0">
                      <a:solidFill>
                        <a:sysClr val="windowText" lastClr="000000"/>
                      </a:solidFill>
                      <a:effectLst/>
                      <a:latin typeface="Cambria Math" panose="02040503050406030204" pitchFamily="18" charset="0"/>
                      <a:ea typeface="+mn-ea"/>
                      <a:cs typeface="+mn-cs"/>
                    </a:rPr>
                    <m:t> </m:t>
                  </m:r>
                  <m:r>
                    <a:rPr lang="de-CH" sz="2000" b="0" i="1">
                      <a:solidFill>
                        <a:sysClr val="windowText" lastClr="000000"/>
                      </a:solidFill>
                      <a:effectLst/>
                      <a:latin typeface="Cambria Math" panose="02040503050406030204" pitchFamily="18" charset="0"/>
                      <a:ea typeface="+mn-ea"/>
                      <a:cs typeface="+mn-cs"/>
                    </a:rPr>
                    <m:t>+ </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𝑅𝑅𝑅𝑉</m:t>
                      </m:r>
                      <m:r>
                        <a:rPr lang="de-CH" sz="2000" b="0" i="1">
                          <a:solidFill>
                            <a:srgbClr val="FF0000"/>
                          </a:solidFill>
                          <a:effectLst/>
                          <a:latin typeface="Cambria Math" panose="02040503050406030204" pitchFamily="18" charset="0"/>
                          <a:ea typeface="+mn-ea"/>
                          <a:cs typeface="+mn-cs"/>
                        </a:rPr>
                        <m:t>−</m:t>
                      </m:r>
                      <m:r>
                        <a:rPr lang="de-CH" sz="2000" b="0" i="1">
                          <a:solidFill>
                            <a:srgbClr val="FF0000"/>
                          </a:solidFill>
                          <a:effectLst/>
                          <a:latin typeface="Cambria Math" panose="02040503050406030204" pitchFamily="18" charset="0"/>
                          <a:ea typeface="+mn-ea"/>
                          <a:cs typeface="+mn-cs"/>
                        </a:rPr>
                        <m:t>𝐼</m:t>
                      </m:r>
                    </m:sub>
                  </m:sSub>
                  <m:r>
                    <a:rPr lang="en-US"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𝐼</m:t>
                      </m:r>
                    </m:e>
                    <m:sub>
                      <m:r>
                        <a:rPr lang="de-CH" sz="2000" b="0" i="1">
                          <a:solidFill>
                            <a:sysClr val="windowText" lastClr="000000"/>
                          </a:solidFill>
                          <a:effectLst/>
                          <a:latin typeface="Cambria Math" panose="02040503050406030204" pitchFamily="18" charset="0"/>
                          <a:ea typeface="+mn-ea"/>
                          <a:cs typeface="+mn-cs"/>
                        </a:rPr>
                        <m:t>𝑠𝑐</m:t>
                      </m:r>
                    </m:sub>
                  </m:sSub>
                </m:oMath>
              </a14:m>
              <a:r>
                <a:rPr lang="en-US" sz="2000">
                  <a:solidFill>
                    <a:sysClr val="windowText" lastClr="000000"/>
                  </a:solidFill>
                  <a:effectLst/>
                  <a:latin typeface="+mn-lt"/>
                  <a:ea typeface="+mn-ea"/>
                  <a:cs typeface="+mn-cs"/>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139.76)</m:t>
                  </m:r>
                  <m:r>
                    <a:rPr lang="de-CH" sz="20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oMath>
              </a14:m>
              <a:endParaRPr lang="en-US" sz="2000">
                <a:solidFill>
                  <a:sysClr val="windowText" lastClr="000000"/>
                </a:solidFill>
              </a:endParaRPr>
            </a:p>
          </xdr:txBody>
        </xdr:sp>
      </mc:Choice>
      <mc:Fallback xmlns="">
        <xdr:sp macro="" textlink="">
          <xdr:nvSpPr>
            <xdr:cNvPr id="15" name="TextBox 14">
              <a:extLst>
                <a:ext uri="{FF2B5EF4-FFF2-40B4-BE49-F238E27FC236}">
                  <a16:creationId xmlns:a16="http://schemas.microsoft.com/office/drawing/2014/main" id="{5A9BA93C-B840-4A75-8E26-8C01883EDFB7}"/>
                </a:ext>
              </a:extLst>
            </xdr:cNvPr>
            <xdr:cNvSpPr txBox="1"/>
          </xdr:nvSpPr>
          <xdr:spPr>
            <a:xfrm>
              <a:off x="17785080" y="183988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solidFill>
                    <a:sysClr val="windowText" lastClr="000000"/>
                  </a:solidFill>
                  <a:latin typeface="Cambria Math" panose="02040503050406030204" pitchFamily="18" charset="0"/>
                </a:rPr>
                <a:t>𝑅𝑅𝑅𝑉=〖(𝑅𝑅𝑅𝑉〗_0+𝐾_(𝑅𝑅𝑅𝑉−𝑈)</a:t>
              </a:r>
              <a:r>
                <a:rPr lang="en-US" sz="2000" b="0" i="0">
                  <a:solidFill>
                    <a:sysClr val="windowText" lastClr="000000"/>
                  </a:solidFill>
                  <a:latin typeface="Cambria Math" panose="02040503050406030204" pitchFamily="18" charset="0"/>
                  <a:ea typeface="Cambria Math" panose="02040503050406030204" pitchFamily="18" charset="0"/>
                </a:rPr>
                <a:t>∙</a:t>
              </a:r>
              <a:r>
                <a:rPr lang="de-CH" sz="2000" b="0" i="0">
                  <a:solidFill>
                    <a:sysClr val="windowText" lastClr="000000"/>
                  </a:solidFill>
                  <a:latin typeface="Cambria Math" panose="02040503050406030204" pitchFamily="18" charset="0"/>
                  <a:ea typeface="Cambria Math" panose="02040503050406030204" pitchFamily="18" charset="0"/>
                </a:rPr>
                <a:t>(𝑈</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25.25</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 + </a:t>
              </a:r>
              <a:r>
                <a:rPr lang="de-CH" sz="2000" b="0" i="0">
                  <a:solidFill>
                    <a:srgbClr val="FF0000"/>
                  </a:solidFill>
                  <a:effectLst/>
                  <a:latin typeface="Cambria Math" panose="02040503050406030204" pitchFamily="18" charset="0"/>
                  <a:ea typeface="+mn-ea"/>
                  <a:cs typeface="+mn-cs"/>
                </a:rPr>
                <a:t>𝐾_(𝑅𝑅𝑅𝑉−𝐼)</a:t>
              </a:r>
              <a:r>
                <a:rPr lang="en-US" sz="2000" b="0" i="0">
                  <a:solidFill>
                    <a:sysClr val="windowText" lastClr="000000"/>
                  </a:solidFill>
                  <a:effectLst/>
                  <a:latin typeface="Cambria Math" panose="02040503050406030204" pitchFamily="18" charset="0"/>
                  <a:ea typeface="+mn-ea"/>
                  <a:cs typeface="+mn-cs"/>
                </a:rPr>
                <a:t>∙</a:t>
              </a:r>
              <a:r>
                <a:rPr lang="de-CH" sz="2000" b="0" i="0">
                  <a:solidFill>
                    <a:sysClr val="windowText" lastClr="000000"/>
                  </a:solidFill>
                  <a:effectLst/>
                  <a:latin typeface="Cambria Math" panose="02040503050406030204" pitchFamily="18" charset="0"/>
                  <a:ea typeface="+mn-ea"/>
                  <a:cs typeface="+mn-cs"/>
                </a:rPr>
                <a:t>(𝐼_𝑠𝑐</a:t>
              </a:r>
              <a:r>
                <a:rPr lang="en-US" sz="2000">
                  <a:solidFill>
                    <a:sysClr val="windowText" lastClr="000000"/>
                  </a:solidFill>
                  <a:effectLst/>
                  <a:latin typeface="+mn-lt"/>
                  <a:ea typeface="+mn-ea"/>
                  <a:cs typeface="+mn-cs"/>
                </a:rPr>
                <a:t>-</a:t>
              </a:r>
              <a:r>
                <a:rPr lang="de-CH" sz="2000" b="0" i="0">
                  <a:solidFill>
                    <a:sysClr val="windowText" lastClr="000000"/>
                  </a:solidFill>
                  <a:effectLst/>
                  <a:latin typeface="Cambria Math" panose="02040503050406030204" pitchFamily="18" charset="0"/>
                  <a:ea typeface="+mn-ea"/>
                  <a:cs typeface="+mn-cs"/>
                </a:rPr>
                <a:t>139.76))</a:t>
              </a:r>
              <a:r>
                <a:rPr lang="en-US" sz="1100" b="0" i="0">
                  <a:solidFill>
                    <a:sysClr val="windowText" lastClr="000000"/>
                  </a:solidFill>
                  <a:effectLst/>
                  <a:latin typeface="+mn-lt"/>
                  <a:ea typeface="+mn-ea"/>
                  <a:cs typeface="+mn-cs"/>
                </a:rPr>
                <a:t>∙</a:t>
              </a:r>
              <a:endParaRPr lang="en-US" sz="2000">
                <a:solidFill>
                  <a:sysClr val="windowText" lastClr="000000"/>
                </a:solidFill>
              </a:endParaRPr>
            </a:p>
          </xdr:txBody>
        </xdr:sp>
      </mc:Fallback>
    </mc:AlternateContent>
    <xdr:clientData/>
  </xdr:oneCellAnchor>
  <xdr:oneCellAnchor>
    <xdr:from>
      <xdr:col>14</xdr:col>
      <xdr:colOff>0</xdr:colOff>
      <xdr:row>133</xdr:row>
      <xdr:rowOff>138546</xdr:rowOff>
    </xdr:from>
    <xdr:ext cx="7994073" cy="250453"/>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F00AC9D2-7301-4634-BDE8-AE79CED23419}"/>
                </a:ext>
              </a:extLst>
            </xdr:cNvPr>
            <xdr:cNvSpPr txBox="1"/>
          </xdr:nvSpPr>
          <xdr:spPr>
            <a:xfrm>
              <a:off x="17785080" y="2446158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𝑡𝑑</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rgbClr val="FF0000"/>
                          </a:solidFill>
                          <a:latin typeface="Cambria Math" panose="02040503050406030204" pitchFamily="18" charset="0"/>
                        </a:rPr>
                        <m:t>𝑡𝑑</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𝑡𝑑</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latin typeface="Cambria Math" panose="02040503050406030204" pitchFamily="18" charset="0"/>
                    </a:rPr>
                    <m:t>25.25</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139.76)</m:t>
                  </m:r>
                  <m:r>
                    <a:rPr lang="de-CH" sz="1600" b="0" i="0">
                      <a:solidFill>
                        <a:schemeClr val="tx1"/>
                      </a:solidFill>
                      <a:effectLst/>
                      <a:latin typeface="Cambria Math" panose="02040503050406030204" pitchFamily="18" charset="0"/>
                      <a:ea typeface="+mn-ea"/>
                      <a:cs typeface="+mn-cs"/>
                    </a:rPr>
                    <m:t>)</m:t>
                  </m:r>
                </m:oMath>
              </a14:m>
              <a:endParaRPr lang="en-US" sz="1600"/>
            </a:p>
          </xdr:txBody>
        </xdr:sp>
      </mc:Choice>
      <mc:Fallback xmlns="">
        <xdr:sp macro="" textlink="">
          <xdr:nvSpPr>
            <xdr:cNvPr id="16" name="TextBox 15">
              <a:extLst>
                <a:ext uri="{FF2B5EF4-FFF2-40B4-BE49-F238E27FC236}">
                  <a16:creationId xmlns:a16="http://schemas.microsoft.com/office/drawing/2014/main" id="{F00AC9D2-7301-4634-BDE8-AE79CED23419}"/>
                </a:ext>
              </a:extLst>
            </xdr:cNvPr>
            <xdr:cNvSpPr txBox="1"/>
          </xdr:nvSpPr>
          <xdr:spPr>
            <a:xfrm>
              <a:off x="17785080" y="2446158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𝑡𝑑=</a:t>
              </a:r>
              <a:r>
                <a:rPr lang="de-CH" sz="1600" b="0" i="0">
                  <a:solidFill>
                    <a:srgbClr val="FF0000"/>
                  </a:solidFill>
                  <a:latin typeface="Cambria Math" panose="02040503050406030204" pitchFamily="18" charset="0"/>
                </a:rPr>
                <a:t>〖</a:t>
              </a:r>
              <a:r>
                <a:rPr lang="de-CH" sz="1600" b="0" i="0">
                  <a:solidFill>
                    <a:sysClr val="windowText" lastClr="000000"/>
                  </a:solidFill>
                  <a:latin typeface="Cambria Math" panose="02040503050406030204" pitchFamily="18" charset="0"/>
                </a:rPr>
                <a:t>(</a:t>
              </a:r>
              <a:r>
                <a:rPr lang="de-CH" sz="1600" b="0" i="0">
                  <a:solidFill>
                    <a:srgbClr val="FF0000"/>
                  </a:solidFill>
                  <a:latin typeface="Cambria Math" panose="02040503050406030204" pitchFamily="18" charset="0"/>
                </a:rPr>
                <a:t>𝑡𝑑〗_0</a:t>
              </a:r>
              <a:r>
                <a:rPr lang="de-CH" sz="1600" b="0" i="0">
                  <a:latin typeface="Cambria Math" panose="02040503050406030204" pitchFamily="18" charset="0"/>
                </a:rPr>
                <a:t>+𝐾_(𝑡𝑑−𝑈)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latin typeface="Cambria Math" panose="02040503050406030204" pitchFamily="18" charset="0"/>
                </a:rPr>
                <a:t>25.25</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𝐾_(𝑡𝑑−𝐼)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139.76))</a:t>
              </a:r>
              <a:endParaRPr lang="en-US" sz="1600"/>
            </a:p>
          </xdr:txBody>
        </xdr:sp>
      </mc:Fallback>
    </mc:AlternateContent>
    <xdr:clientData/>
  </xdr:oneCellAnchor>
  <xdr:oneCellAnchor>
    <xdr:from>
      <xdr:col>14</xdr:col>
      <xdr:colOff>0</xdr:colOff>
      <xdr:row>166</xdr:row>
      <xdr:rowOff>138546</xdr:rowOff>
    </xdr:from>
    <xdr:ext cx="7994073" cy="250453"/>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6F0A69FD-7692-4AFE-8145-9B4D7EBCB062}"/>
                </a:ext>
              </a:extLst>
            </xdr:cNvPr>
            <xdr:cNvSpPr txBox="1"/>
          </xdr:nvSpPr>
          <xdr:spPr>
            <a:xfrm>
              <a:off x="17785080" y="3049662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𝑡𝑑</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25.25</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139.76)</m:t>
                  </m:r>
                  <m:r>
                    <a:rPr lang="de-CH" sz="1600" b="0" i="0">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7" name="TextBox 16">
              <a:extLst>
                <a:ext uri="{FF2B5EF4-FFF2-40B4-BE49-F238E27FC236}">
                  <a16:creationId xmlns:a16="http://schemas.microsoft.com/office/drawing/2014/main" id="{6F0A69FD-7692-4AFE-8145-9B4D7EBCB062}"/>
                </a:ext>
              </a:extLst>
            </xdr:cNvPr>
            <xdr:cNvSpPr txBox="1"/>
          </xdr:nvSpPr>
          <xdr:spPr>
            <a:xfrm>
              <a:off x="17785080" y="3049662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a:t>
              </a:r>
              <a:r>
                <a:rPr lang="de-CH" sz="1600" b="0" i="0">
                  <a:solidFill>
                    <a:srgbClr val="FF0000"/>
                  </a:solidFill>
                  <a:latin typeface="Cambria Math" panose="02040503050406030204" pitchFamily="18" charset="0"/>
                </a:rPr>
                <a:t>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25.25</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139.76))</a:t>
              </a:r>
              <a:endParaRPr lang="en-US" sz="1600">
                <a:solidFill>
                  <a:sysClr val="windowText" lastClr="000000"/>
                </a:solidFill>
              </a:endParaRPr>
            </a:p>
          </xdr:txBody>
        </xdr:sp>
      </mc:Fallback>
    </mc:AlternateContent>
    <xdr:clientData/>
  </xdr:oneCellAnchor>
  <xdr:oneCellAnchor>
    <xdr:from>
      <xdr:col>14</xdr:col>
      <xdr:colOff>0</xdr:colOff>
      <xdr:row>199</xdr:row>
      <xdr:rowOff>138546</xdr:rowOff>
    </xdr:from>
    <xdr:ext cx="7994073" cy="250453"/>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3B6C7D0C-8643-466E-93DF-F1952DB78EFD}"/>
                </a:ext>
              </a:extLst>
            </xdr:cNvPr>
            <xdr:cNvSpPr txBox="1"/>
          </xdr:nvSpPr>
          <xdr:spPr>
            <a:xfrm>
              <a:off x="17785080" y="3653166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25.25</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𝑡𝑑</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139.76)</m:t>
                  </m:r>
                  <m:r>
                    <a:rPr lang="de-CH" sz="1600" b="0" i="0">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8" name="TextBox 17">
              <a:extLst>
                <a:ext uri="{FF2B5EF4-FFF2-40B4-BE49-F238E27FC236}">
                  <a16:creationId xmlns:a16="http://schemas.microsoft.com/office/drawing/2014/main" id="{3B6C7D0C-8643-466E-93DF-F1952DB78EFD}"/>
                </a:ext>
              </a:extLst>
            </xdr:cNvPr>
            <xdr:cNvSpPr txBox="1"/>
          </xdr:nvSpPr>
          <xdr:spPr>
            <a:xfrm>
              <a:off x="17785080" y="3653166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25.25</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139.76))</a:t>
              </a:r>
              <a:endParaRPr lang="en-US" sz="1600">
                <a:solidFill>
                  <a:sysClr val="windowText" lastClr="000000"/>
                </a:solidFill>
              </a:endParaRPr>
            </a:p>
          </xdr:txBody>
        </xdr:sp>
      </mc:Fallback>
    </mc:AlternateContent>
    <xdr:clientData/>
  </xdr:oneCellAnchor>
  <xdr:oneCellAnchor>
    <xdr:from>
      <xdr:col>0</xdr:col>
      <xdr:colOff>0</xdr:colOff>
      <xdr:row>34</xdr:row>
      <xdr:rowOff>110836</xdr:rowOff>
    </xdr:from>
    <xdr:ext cx="7994073" cy="463781"/>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1DF282C5-232C-4A3C-B0E1-AB4822CEED29}"/>
                </a:ext>
              </a:extLst>
            </xdr:cNvPr>
            <xdr:cNvSpPr txBox="1"/>
          </xdr:nvSpPr>
          <xdr:spPr>
            <a:xfrm>
              <a:off x="0" y="6443903"/>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𝑅𝑅𝑅𝑉</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𝑅𝑅𝑅𝑉</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𝑅𝑅𝑅𝑉</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solidFill>
                        <a:schemeClr val="tx1"/>
                      </a:solidFill>
                      <a:effectLst/>
                      <a:latin typeface="Cambria Math" panose="02040503050406030204" pitchFamily="18" charset="0"/>
                      <a:ea typeface="+mn-ea"/>
                      <a:cs typeface="+mn-cs"/>
                    </a:rPr>
                    <m:t>25.25</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𝑅𝑅𝑅𝑉</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139.76)</m:t>
                  </m:r>
                  <m:r>
                    <a:rPr lang="de-CH" sz="1600" b="0" i="0">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/(1−</m:t>
                  </m:r>
                  <m:f>
                    <m:fPr>
                      <m:ctrlPr>
                        <a:rPr lang="de-CH" sz="1600" b="0" i="1">
                          <a:solidFill>
                            <a:schemeClr val="tx1"/>
                          </a:solidFill>
                          <a:effectLst/>
                          <a:latin typeface="Cambria Math" panose="02040503050406030204" pitchFamily="18" charset="0"/>
                          <a:ea typeface="+mn-ea"/>
                          <a:cs typeface="+mn-cs"/>
                        </a:rPr>
                      </m:ctrlPr>
                    </m:fPr>
                    <m:num>
                      <m:f>
                        <m:fPr>
                          <m:ctrlPr>
                            <a:rPr lang="de-CH" sz="1600" b="0" i="1">
                              <a:solidFill>
                                <a:schemeClr val="tx1"/>
                              </a:solidFill>
                              <a:effectLst/>
                              <a:latin typeface="Cambria Math" panose="02040503050406030204" pitchFamily="18" charset="0"/>
                              <a:ea typeface="+mn-ea"/>
                              <a:cs typeface="+mn-cs"/>
                            </a:rPr>
                          </m:ctrlPr>
                        </m:fPr>
                        <m:num>
                          <m:r>
                            <a:rPr lang="de-CH" sz="1600" b="0" i="1">
                              <a:solidFill>
                                <a:schemeClr val="tx1"/>
                              </a:solidFill>
                              <a:effectLst/>
                              <a:latin typeface="Cambria Math" panose="02040503050406030204" pitchFamily="18" charset="0"/>
                              <a:ea typeface="+mn-ea"/>
                              <a:cs typeface="+mn-cs"/>
                            </a:rPr>
                            <m:t>𝐼𝑙𝑜𝑎𝑑</m:t>
                          </m:r>
                        </m:num>
                        <m:den>
                          <m:r>
                            <a:rPr lang="de-CH" sz="1600" b="0" i="1">
                              <a:solidFill>
                                <a:schemeClr val="tx1"/>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chemeClr val="tx1"/>
                          </a:solidFill>
                          <a:effectLst/>
                          <a:latin typeface="Cambria Math" panose="02040503050406030204" pitchFamily="18" charset="0"/>
                          <a:ea typeface="+mn-ea"/>
                          <a:cs typeface="+mn-cs"/>
                        </a:rPr>
                        <m:t>−1</m:t>
                      </m:r>
                    </m:num>
                    <m:den>
                      <m:r>
                        <a:rPr lang="de-CH" sz="1600" b="0" i="1">
                          <a:solidFill>
                            <a:schemeClr val="tx1"/>
                          </a:solidFill>
                          <a:effectLst/>
                          <a:latin typeface="Cambria Math" panose="02040503050406030204" pitchFamily="18" charset="0"/>
                          <a:ea typeface="+mn-ea"/>
                          <a:cs typeface="+mn-cs"/>
                        </a:rPr>
                        <m:t>3</m:t>
                      </m:r>
                    </m:den>
                  </m:f>
                  <m:r>
                    <a:rPr lang="de-CH" sz="1600" b="0" i="1">
                      <a:solidFill>
                        <a:schemeClr val="tx1"/>
                      </a:solidFill>
                      <a:effectLst/>
                      <a:latin typeface="Cambria Math" panose="02040503050406030204" pitchFamily="18" charset="0"/>
                      <a:ea typeface="+mn-ea"/>
                      <a:cs typeface="+mn-cs"/>
                    </a:rPr>
                    <m:t>)</m:t>
                  </m:r>
                </m:oMath>
              </a14:m>
              <a:endParaRPr lang="en-US" sz="1600"/>
            </a:p>
          </xdr:txBody>
        </xdr:sp>
      </mc:Choice>
      <mc:Fallback xmlns="">
        <xdr:sp macro="" textlink="">
          <xdr:nvSpPr>
            <xdr:cNvPr id="19" name="TextBox 18">
              <a:extLst>
                <a:ext uri="{FF2B5EF4-FFF2-40B4-BE49-F238E27FC236}">
                  <a16:creationId xmlns:a16="http://schemas.microsoft.com/office/drawing/2014/main" id="{1DF282C5-232C-4A3C-B0E1-AB4822CEED29}"/>
                </a:ext>
              </a:extLst>
            </xdr:cNvPr>
            <xdr:cNvSpPr txBox="1"/>
          </xdr:nvSpPr>
          <xdr:spPr>
            <a:xfrm>
              <a:off x="0" y="6443903"/>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𝑅𝑅𝑅𝑉=</a:t>
              </a:r>
              <a:r>
                <a:rPr lang="de-CH" sz="1600" b="0" i="0">
                  <a:solidFill>
                    <a:srgbClr val="FF0000"/>
                  </a:solidFill>
                  <a:latin typeface="Cambria Math" panose="02040503050406030204" pitchFamily="18" charset="0"/>
                </a:rPr>
                <a:t>〖(𝑅𝑅𝑅𝑉〗_0</a:t>
              </a:r>
              <a:r>
                <a:rPr lang="de-CH" sz="1600" b="0" i="0">
                  <a:latin typeface="Cambria Math" panose="02040503050406030204" pitchFamily="18" charset="0"/>
                </a:rPr>
                <a:t>+𝐾_(𝑅𝑅𝑅𝑉−𝑈)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solidFill>
                    <a:schemeClr val="tx1"/>
                  </a:solidFill>
                  <a:effectLst/>
                  <a:latin typeface="Cambria Math" panose="02040503050406030204" pitchFamily="18" charset="0"/>
                  <a:ea typeface="+mn-ea"/>
                  <a:cs typeface="+mn-cs"/>
                </a:rPr>
                <a:t>25.25</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𝐾_(𝑅𝑅𝑅𝑉−𝐼)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139.76))/(1−(𝐼𝑙𝑜𝑎𝑑/𝐼𝑠𝑐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chemeClr val="tx1"/>
                  </a:solidFill>
                  <a:effectLst/>
                  <a:latin typeface="Cambria Math" panose="02040503050406030204" pitchFamily="18" charset="0"/>
                  <a:ea typeface="+mn-ea"/>
                  <a:cs typeface="+mn-cs"/>
                </a:rPr>
                <a:t>−1)/3)</a:t>
              </a:r>
              <a:endParaRPr lang="en-US" sz="1600"/>
            </a:p>
          </xdr:txBody>
        </xdr:sp>
      </mc:Fallback>
    </mc:AlternateContent>
    <xdr:clientData/>
  </xdr:oneCellAnchor>
  <xdr:oneCellAnchor>
    <xdr:from>
      <xdr:col>0</xdr:col>
      <xdr:colOff>0</xdr:colOff>
      <xdr:row>133</xdr:row>
      <xdr:rowOff>138546</xdr:rowOff>
    </xdr:from>
    <xdr:ext cx="7994073" cy="354584"/>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BD8E1C86-9F8E-40A6-926B-43A495D34A7C}"/>
                </a:ext>
              </a:extLst>
            </xdr:cNvPr>
            <xdr:cNvSpPr txBox="1"/>
          </xdr:nvSpPr>
          <xdr:spPr>
            <a:xfrm>
              <a:off x="0" y="24912013"/>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𝑡𝑑</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rgbClr val="FF0000"/>
                          </a:solidFill>
                          <a:latin typeface="Cambria Math" panose="02040503050406030204" pitchFamily="18" charset="0"/>
                        </a:rPr>
                        <m:t>𝑡𝑑</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𝑡𝑑</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latin typeface="Cambria Math" panose="02040503050406030204" pitchFamily="18" charset="0"/>
                    </a:rPr>
                    <m:t>25.25</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139.76)</m:t>
                  </m:r>
                  <m:r>
                    <a:rPr lang="de-CH" sz="1600" b="0" i="0">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(1−(</m:t>
                  </m:r>
                  <m:f>
                    <m:fPr>
                      <m:ctrlPr>
                        <a:rPr lang="de-CH" sz="1600" b="0" i="1">
                          <a:solidFill>
                            <a:schemeClr val="tx1"/>
                          </a:solidFill>
                          <a:effectLst/>
                          <a:latin typeface="Cambria Math" panose="02040503050406030204" pitchFamily="18" charset="0"/>
                          <a:ea typeface="+mn-ea"/>
                          <a:cs typeface="+mn-cs"/>
                        </a:rPr>
                      </m:ctrlPr>
                    </m:fPr>
                    <m:num>
                      <m:r>
                        <a:rPr lang="de-CH" sz="1600" b="0" i="1">
                          <a:solidFill>
                            <a:schemeClr val="tx1"/>
                          </a:solidFill>
                          <a:effectLst/>
                          <a:latin typeface="Cambria Math" panose="02040503050406030204" pitchFamily="18" charset="0"/>
                          <a:ea typeface="+mn-ea"/>
                          <a:cs typeface="+mn-cs"/>
                        </a:rPr>
                        <m:t>𝐼𝑙𝑜𝑎𝑑</m:t>
                      </m:r>
                    </m:num>
                    <m:den>
                      <m:r>
                        <a:rPr lang="de-CH" sz="1600" b="0" i="1">
                          <a:solidFill>
                            <a:schemeClr val="tx1"/>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chemeClr val="tx1"/>
                      </a:solidFill>
                      <a:effectLst/>
                      <a:latin typeface="Cambria Math" panose="02040503050406030204" pitchFamily="18" charset="0"/>
                      <a:ea typeface="+mn-ea"/>
                      <a:cs typeface="+mn-cs"/>
                    </a:rPr>
                    <m:t>−1)</m:t>
                  </m:r>
                </m:oMath>
              </a14:m>
              <a:r>
                <a:rPr lang="en-US" sz="1600"/>
                <a:t>*0.383)</a:t>
              </a:r>
            </a:p>
          </xdr:txBody>
        </xdr:sp>
      </mc:Choice>
      <mc:Fallback xmlns="">
        <xdr:sp macro="" textlink="">
          <xdr:nvSpPr>
            <xdr:cNvPr id="20" name="TextBox 19">
              <a:extLst>
                <a:ext uri="{FF2B5EF4-FFF2-40B4-BE49-F238E27FC236}">
                  <a16:creationId xmlns:a16="http://schemas.microsoft.com/office/drawing/2014/main" id="{BD8E1C86-9F8E-40A6-926B-43A495D34A7C}"/>
                </a:ext>
              </a:extLst>
            </xdr:cNvPr>
            <xdr:cNvSpPr txBox="1"/>
          </xdr:nvSpPr>
          <xdr:spPr>
            <a:xfrm>
              <a:off x="0" y="24912013"/>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𝑡𝑑=</a:t>
              </a:r>
              <a:r>
                <a:rPr lang="de-CH" sz="1600" b="0" i="0">
                  <a:solidFill>
                    <a:srgbClr val="FF0000"/>
                  </a:solidFill>
                  <a:latin typeface="Cambria Math" panose="02040503050406030204" pitchFamily="18" charset="0"/>
                </a:rPr>
                <a:t>〖</a:t>
              </a:r>
              <a:r>
                <a:rPr lang="de-CH" sz="1600" b="0" i="0">
                  <a:solidFill>
                    <a:sysClr val="windowText" lastClr="000000"/>
                  </a:solidFill>
                  <a:latin typeface="Cambria Math" panose="02040503050406030204" pitchFamily="18" charset="0"/>
                </a:rPr>
                <a:t>(</a:t>
              </a:r>
              <a:r>
                <a:rPr lang="de-CH" sz="1600" b="0" i="0">
                  <a:solidFill>
                    <a:srgbClr val="FF0000"/>
                  </a:solidFill>
                  <a:latin typeface="Cambria Math" panose="02040503050406030204" pitchFamily="18" charset="0"/>
                </a:rPr>
                <a:t>𝑡𝑑〗_0</a:t>
              </a:r>
              <a:r>
                <a:rPr lang="de-CH" sz="1600" b="0" i="0">
                  <a:latin typeface="Cambria Math" panose="02040503050406030204" pitchFamily="18" charset="0"/>
                </a:rPr>
                <a:t>+𝐾_(𝑡𝑑−𝑈)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latin typeface="Cambria Math" panose="02040503050406030204" pitchFamily="18" charset="0"/>
                </a:rPr>
                <a:t>25.25</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𝐾_(𝑡𝑑−𝐼)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139.76))∗(1−(𝐼𝑙𝑜𝑎𝑑/𝐼𝑠𝑐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chemeClr val="tx1"/>
                  </a:solidFill>
                  <a:effectLst/>
                  <a:latin typeface="Cambria Math" panose="02040503050406030204" pitchFamily="18" charset="0"/>
                  <a:ea typeface="+mn-ea"/>
                  <a:cs typeface="+mn-cs"/>
                </a:rPr>
                <a:t>−1)</a:t>
              </a:r>
              <a:r>
                <a:rPr lang="en-US" sz="1600"/>
                <a:t>*0.383)</a:t>
              </a:r>
            </a:p>
          </xdr:txBody>
        </xdr:sp>
      </mc:Fallback>
    </mc:AlternateContent>
    <xdr:clientData/>
  </xdr:oneCellAnchor>
  <xdr:oneCellAnchor>
    <xdr:from>
      <xdr:col>0</xdr:col>
      <xdr:colOff>0</xdr:colOff>
      <xdr:row>66</xdr:row>
      <xdr:rowOff>110836</xdr:rowOff>
    </xdr:from>
    <xdr:ext cx="7994073" cy="463781"/>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7D8EF008-EBEF-4B50-BDBA-55E2E6AAB246}"/>
                </a:ext>
              </a:extLst>
            </xdr:cNvPr>
            <xdr:cNvSpPr txBox="1"/>
          </xdr:nvSpPr>
          <xdr:spPr>
            <a:xfrm>
              <a:off x="0" y="124044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𝑅𝑅𝑅𝑉</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𝑅𝑅𝑅𝑉</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25.25</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𝑅𝑅𝑅𝑉</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139.76)</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num>
                    <m:den>
                      <m:r>
                        <a:rPr lang="de-CH" sz="1600" b="0" i="1">
                          <a:solidFill>
                            <a:sysClr val="windowText" lastClr="000000"/>
                          </a:solidFill>
                          <a:effectLst/>
                          <a:latin typeface="Cambria Math" panose="02040503050406030204" pitchFamily="18" charset="0"/>
                          <a:ea typeface="+mn-ea"/>
                          <a:cs typeface="+mn-cs"/>
                        </a:rPr>
                        <m:t>3</m:t>
                      </m:r>
                    </m:den>
                  </m:f>
                  <m:r>
                    <a:rPr lang="de-CH" sz="1600" b="0" i="1">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21" name="TextBox 20">
              <a:extLst>
                <a:ext uri="{FF2B5EF4-FFF2-40B4-BE49-F238E27FC236}">
                  <a16:creationId xmlns:a16="http://schemas.microsoft.com/office/drawing/2014/main" id="{7D8EF008-EBEF-4B50-BDBA-55E2E6AAB246}"/>
                </a:ext>
              </a:extLst>
            </xdr:cNvPr>
            <xdr:cNvSpPr txBox="1"/>
          </xdr:nvSpPr>
          <xdr:spPr>
            <a:xfrm>
              <a:off x="0" y="124044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𝑅𝑅𝑅𝑉=〖(𝑅𝑅𝑅𝑉〗_0+</a:t>
              </a:r>
              <a:r>
                <a:rPr lang="de-CH" sz="1600" b="0" i="0">
                  <a:solidFill>
                    <a:srgbClr val="FF0000"/>
                  </a:solidFill>
                  <a:latin typeface="Cambria Math" panose="02040503050406030204" pitchFamily="18" charset="0"/>
                </a:rPr>
                <a:t>𝐾_(𝑅𝑅𝑅𝑉−𝑈)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25.25</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𝐾_(𝑅𝑅𝑅𝑉−𝐼)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139.76))/(1−(𝐼𝑙𝑜𝑎𝑑/𝐼𝑠𝑐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ysClr val="windowText" lastClr="000000"/>
                  </a:solidFill>
                  <a:effectLst/>
                  <a:latin typeface="Cambria Math" panose="02040503050406030204" pitchFamily="18" charset="0"/>
                  <a:ea typeface="+mn-ea"/>
                  <a:cs typeface="+mn-cs"/>
                </a:rPr>
                <a:t>−1)/3)</a:t>
              </a:r>
              <a:endParaRPr lang="en-US" sz="1600">
                <a:solidFill>
                  <a:sysClr val="windowText" lastClr="000000"/>
                </a:solidFill>
              </a:endParaRPr>
            </a:p>
          </xdr:txBody>
        </xdr:sp>
      </mc:Fallback>
    </mc:AlternateContent>
    <xdr:clientData/>
  </xdr:oneCellAnchor>
  <xdr:oneCellAnchor>
    <xdr:from>
      <xdr:col>0</xdr:col>
      <xdr:colOff>0</xdr:colOff>
      <xdr:row>100</xdr:row>
      <xdr:rowOff>110836</xdr:rowOff>
    </xdr:from>
    <xdr:ext cx="7994073" cy="463781"/>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3C7A0B8A-0FFE-44C5-95BD-E769AADBA4F7}"/>
                </a:ext>
              </a:extLst>
            </xdr:cNvPr>
            <xdr:cNvSpPr txBox="1"/>
          </xdr:nvSpPr>
          <xdr:spPr>
            <a:xfrm>
              <a:off x="0" y="18737503"/>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𝑅𝑅𝑅𝑉</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25.25</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𝑅𝑅𝑅𝑉</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139.76)</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num>
                    <m:den>
                      <m:r>
                        <a:rPr lang="de-CH" sz="1600" b="0" i="1">
                          <a:solidFill>
                            <a:sysClr val="windowText" lastClr="000000"/>
                          </a:solidFill>
                          <a:effectLst/>
                          <a:latin typeface="Cambria Math" panose="02040503050406030204" pitchFamily="18" charset="0"/>
                          <a:ea typeface="+mn-ea"/>
                          <a:cs typeface="+mn-cs"/>
                        </a:rPr>
                        <m:t>3</m:t>
                      </m:r>
                    </m:den>
                  </m:f>
                  <m:r>
                    <a:rPr lang="de-CH" sz="1600" b="0" i="1">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22" name="TextBox 21">
              <a:extLst>
                <a:ext uri="{FF2B5EF4-FFF2-40B4-BE49-F238E27FC236}">
                  <a16:creationId xmlns:a16="http://schemas.microsoft.com/office/drawing/2014/main" id="{3C7A0B8A-0FFE-44C5-95BD-E769AADBA4F7}"/>
                </a:ext>
              </a:extLst>
            </xdr:cNvPr>
            <xdr:cNvSpPr txBox="1"/>
          </xdr:nvSpPr>
          <xdr:spPr>
            <a:xfrm>
              <a:off x="0" y="18737503"/>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𝑅𝑅𝑅𝑉=〖(𝑅𝑅𝑅𝑉〗_0+𝐾_(𝑅𝑅𝑅𝑉−𝑈)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25.25</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𝐾_(𝑅𝑅𝑅𝑉−𝐼)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139.76))/(1−(𝐼𝑙𝑜𝑎𝑑/𝐼𝑠𝑐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ysClr val="windowText" lastClr="000000"/>
                  </a:solidFill>
                  <a:effectLst/>
                  <a:latin typeface="Cambria Math" panose="02040503050406030204" pitchFamily="18" charset="0"/>
                  <a:ea typeface="+mn-ea"/>
                  <a:cs typeface="+mn-cs"/>
                </a:rPr>
                <a:t>−1)/3)</a:t>
              </a:r>
              <a:endParaRPr lang="en-US" sz="1600">
                <a:solidFill>
                  <a:sysClr val="windowText" lastClr="000000"/>
                </a:solidFill>
              </a:endParaRPr>
            </a:p>
          </xdr:txBody>
        </xdr:sp>
      </mc:Fallback>
    </mc:AlternateContent>
    <xdr:clientData/>
  </xdr:oneCellAnchor>
  <xdr:oneCellAnchor>
    <xdr:from>
      <xdr:col>0</xdr:col>
      <xdr:colOff>0</xdr:colOff>
      <xdr:row>166</xdr:row>
      <xdr:rowOff>138546</xdr:rowOff>
    </xdr:from>
    <xdr:ext cx="7994073" cy="354584"/>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5A437426-1FD9-4AF8-9B98-018ADFA6F8A8}"/>
                </a:ext>
              </a:extLst>
            </xdr:cNvPr>
            <xdr:cNvSpPr txBox="1"/>
          </xdr:nvSpPr>
          <xdr:spPr>
            <a:xfrm>
              <a:off x="0" y="31058813"/>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𝑡𝑑</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25.25</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139.76)</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oMath>
              </a14:m>
              <a:r>
                <a:rPr lang="en-US" sz="1600">
                  <a:solidFill>
                    <a:sysClr val="windowText" lastClr="000000"/>
                  </a:solidFill>
                </a:rPr>
                <a:t>*0.383)</a:t>
              </a:r>
            </a:p>
          </xdr:txBody>
        </xdr:sp>
      </mc:Choice>
      <mc:Fallback xmlns="">
        <xdr:sp macro="" textlink="">
          <xdr:nvSpPr>
            <xdr:cNvPr id="23" name="TextBox 22">
              <a:extLst>
                <a:ext uri="{FF2B5EF4-FFF2-40B4-BE49-F238E27FC236}">
                  <a16:creationId xmlns:a16="http://schemas.microsoft.com/office/drawing/2014/main" id="{5A437426-1FD9-4AF8-9B98-018ADFA6F8A8}"/>
                </a:ext>
              </a:extLst>
            </xdr:cNvPr>
            <xdr:cNvSpPr txBox="1"/>
          </xdr:nvSpPr>
          <xdr:spPr>
            <a:xfrm>
              <a:off x="0" y="31058813"/>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a:t>
              </a:r>
              <a:r>
                <a:rPr lang="de-CH" sz="1600" b="0" i="0">
                  <a:solidFill>
                    <a:srgbClr val="FF0000"/>
                  </a:solidFill>
                  <a:latin typeface="Cambria Math" panose="02040503050406030204" pitchFamily="18" charset="0"/>
                </a:rPr>
                <a:t>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25.25</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139.76))∗(1−(𝐼𝑙𝑜𝑎𝑑/𝐼𝑠𝑐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ysClr val="windowText" lastClr="000000"/>
                  </a:solidFill>
                  <a:effectLst/>
                  <a:latin typeface="Cambria Math" panose="02040503050406030204" pitchFamily="18" charset="0"/>
                  <a:ea typeface="+mn-ea"/>
                  <a:cs typeface="+mn-cs"/>
                </a:rPr>
                <a:t>−1)</a:t>
              </a:r>
              <a:r>
                <a:rPr lang="en-US" sz="1600">
                  <a:solidFill>
                    <a:sysClr val="windowText" lastClr="000000"/>
                  </a:solidFill>
                </a:rPr>
                <a:t>*0.383)</a:t>
              </a:r>
            </a:p>
          </xdr:txBody>
        </xdr:sp>
      </mc:Fallback>
    </mc:AlternateContent>
    <xdr:clientData/>
  </xdr:oneCellAnchor>
  <xdr:oneCellAnchor>
    <xdr:from>
      <xdr:col>0</xdr:col>
      <xdr:colOff>0</xdr:colOff>
      <xdr:row>199</xdr:row>
      <xdr:rowOff>138546</xdr:rowOff>
    </xdr:from>
    <xdr:ext cx="7994073" cy="354584"/>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F917D277-60B8-4576-89F5-E6CCCEC92F3A}"/>
                </a:ext>
              </a:extLst>
            </xdr:cNvPr>
            <xdr:cNvSpPr txBox="1"/>
          </xdr:nvSpPr>
          <xdr:spPr>
            <a:xfrm>
              <a:off x="0" y="37214079"/>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25.25</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𝑡𝑑</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139.76)</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oMath>
              </a14:m>
              <a:r>
                <a:rPr lang="en-US" sz="1600">
                  <a:solidFill>
                    <a:sysClr val="windowText" lastClr="000000"/>
                  </a:solidFill>
                </a:rPr>
                <a:t>*0.383)</a:t>
              </a:r>
            </a:p>
          </xdr:txBody>
        </xdr:sp>
      </mc:Choice>
      <mc:Fallback xmlns="">
        <xdr:sp macro="" textlink="">
          <xdr:nvSpPr>
            <xdr:cNvPr id="24" name="TextBox 23">
              <a:extLst>
                <a:ext uri="{FF2B5EF4-FFF2-40B4-BE49-F238E27FC236}">
                  <a16:creationId xmlns:a16="http://schemas.microsoft.com/office/drawing/2014/main" id="{F917D277-60B8-4576-89F5-E6CCCEC92F3A}"/>
                </a:ext>
              </a:extLst>
            </xdr:cNvPr>
            <xdr:cNvSpPr txBox="1"/>
          </xdr:nvSpPr>
          <xdr:spPr>
            <a:xfrm>
              <a:off x="0" y="37214079"/>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25.25</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139.76))∗(1−(𝐼𝑙𝑜𝑎𝑑/𝐼𝑠𝑐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ysClr val="windowText" lastClr="000000"/>
                  </a:solidFill>
                  <a:effectLst/>
                  <a:latin typeface="Cambria Math" panose="02040503050406030204" pitchFamily="18" charset="0"/>
                  <a:ea typeface="+mn-ea"/>
                  <a:cs typeface="+mn-cs"/>
                </a:rPr>
                <a:t>−1)</a:t>
              </a:r>
              <a:r>
                <a:rPr lang="en-US" sz="1600">
                  <a:solidFill>
                    <a:sysClr val="windowText" lastClr="000000"/>
                  </a:solidFill>
                </a:rPr>
                <a:t>*0.383)</a:t>
              </a:r>
            </a:p>
          </xdr:txBody>
        </xdr:sp>
      </mc:Fallback>
    </mc:AlternateContent>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1</xdr:row>
      <xdr:rowOff>95251</xdr:rowOff>
    </xdr:from>
    <xdr:ext cx="7208520" cy="31309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8DCB9E43-9DC1-4E25-B8C7-4F7997361377}"/>
                </a:ext>
              </a:extLst>
            </xdr:cNvPr>
            <xdr:cNvSpPr txBox="1"/>
          </xdr:nvSpPr>
          <xdr:spPr>
            <a:xfrm>
              <a:off x="781050" y="279401"/>
              <a:ext cx="720852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2" name="TextBox 1">
              <a:extLst>
                <a:ext uri="{FF2B5EF4-FFF2-40B4-BE49-F238E27FC236}">
                  <a16:creationId xmlns:a16="http://schemas.microsoft.com/office/drawing/2014/main" id="{8DCB9E43-9DC1-4E25-B8C7-4F7997361377}"/>
                </a:ext>
              </a:extLst>
            </xdr:cNvPr>
            <xdr:cNvSpPr txBox="1"/>
          </xdr:nvSpPr>
          <xdr:spPr>
            <a:xfrm>
              <a:off x="781050" y="279401"/>
              <a:ext cx="720852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0</xdr:col>
      <xdr:colOff>0</xdr:colOff>
      <xdr:row>1</xdr:row>
      <xdr:rowOff>95250</xdr:rowOff>
    </xdr:from>
    <xdr:ext cx="7301346" cy="31309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7F961CD0-CA82-40AC-BD60-895F3F489BD0}"/>
                </a:ext>
              </a:extLst>
            </xdr:cNvPr>
            <xdr:cNvSpPr txBox="1"/>
          </xdr:nvSpPr>
          <xdr:spPr>
            <a:xfrm>
              <a:off x="781050" y="279400"/>
              <a:ext cx="7301346"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3" name="TextBox 2">
              <a:extLst>
                <a:ext uri="{FF2B5EF4-FFF2-40B4-BE49-F238E27FC236}">
                  <a16:creationId xmlns:a16="http://schemas.microsoft.com/office/drawing/2014/main" id="{7F961CD0-CA82-40AC-BD60-895F3F489BD0}"/>
                </a:ext>
              </a:extLst>
            </xdr:cNvPr>
            <xdr:cNvSpPr txBox="1"/>
          </xdr:nvSpPr>
          <xdr:spPr>
            <a:xfrm>
              <a:off x="781050" y="279400"/>
              <a:ext cx="7301346"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0</xdr:col>
      <xdr:colOff>0</xdr:colOff>
      <xdr:row>1</xdr:row>
      <xdr:rowOff>95250</xdr:rowOff>
    </xdr:from>
    <xdr:ext cx="7980218" cy="31309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6461FB4C-23A1-4DFC-9B8C-CF584C9C0512}"/>
                </a:ext>
              </a:extLst>
            </xdr:cNvPr>
            <xdr:cNvSpPr txBox="1"/>
          </xdr:nvSpPr>
          <xdr:spPr>
            <a:xfrm>
              <a:off x="8870950" y="279400"/>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4" name="TextBox 3">
              <a:extLst>
                <a:ext uri="{FF2B5EF4-FFF2-40B4-BE49-F238E27FC236}">
                  <a16:creationId xmlns:a16="http://schemas.microsoft.com/office/drawing/2014/main" id="{6461FB4C-23A1-4DFC-9B8C-CF584C9C0512}"/>
                </a:ext>
              </a:extLst>
            </xdr:cNvPr>
            <xdr:cNvSpPr txBox="1"/>
          </xdr:nvSpPr>
          <xdr:spPr>
            <a:xfrm>
              <a:off x="8870950" y="279400"/>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0</xdr:col>
      <xdr:colOff>0</xdr:colOff>
      <xdr:row>34</xdr:row>
      <xdr:rowOff>110836</xdr:rowOff>
    </xdr:from>
    <xdr:ext cx="7994073" cy="313099"/>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3BA595EF-4CEE-4D87-815F-60918E31BC31}"/>
                </a:ext>
              </a:extLst>
            </xdr:cNvPr>
            <xdr:cNvSpPr txBox="1"/>
          </xdr:nvSpPr>
          <xdr:spPr>
            <a:xfrm>
              <a:off x="8870950" y="63719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𝑅𝑅𝑅𝑉</m:t>
                      </m:r>
                    </m:e>
                    <m:sub>
                      <m:r>
                        <a:rPr lang="de-CH" sz="2000" b="0" i="1">
                          <a:solidFill>
                            <a:srgbClr val="FF0000"/>
                          </a:solidFill>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𝑅𝑅𝑅𝑉</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solidFill>
                        <a:schemeClr val="tx1"/>
                      </a:solidFill>
                      <a:effectLst/>
                      <a:latin typeface="Cambria Math" panose="02040503050406030204" pitchFamily="18" charset="0"/>
                      <a:ea typeface="+mn-ea"/>
                      <a:cs typeface="+mn-cs"/>
                    </a:rPr>
                    <m:t>25.25</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139.76)</m:t>
                  </m:r>
                  <m:r>
                    <a:rPr lang="de-CH" sz="2000" b="0" i="0">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m:t>
                  </m:r>
                </m:oMath>
              </a14:m>
              <a:endParaRPr lang="en-US" sz="2000"/>
            </a:p>
          </xdr:txBody>
        </xdr:sp>
      </mc:Choice>
      <mc:Fallback xmlns="">
        <xdr:sp macro="" textlink="">
          <xdr:nvSpPr>
            <xdr:cNvPr id="5" name="TextBox 4">
              <a:extLst>
                <a:ext uri="{FF2B5EF4-FFF2-40B4-BE49-F238E27FC236}">
                  <a16:creationId xmlns:a16="http://schemas.microsoft.com/office/drawing/2014/main" id="{3BA595EF-4CEE-4D87-815F-60918E31BC31}"/>
                </a:ext>
              </a:extLst>
            </xdr:cNvPr>
            <xdr:cNvSpPr txBox="1"/>
          </xdr:nvSpPr>
          <xdr:spPr>
            <a:xfrm>
              <a:off x="8870950" y="63719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a:t>
              </a:r>
              <a:r>
                <a:rPr lang="de-CH" sz="2000" b="0" i="0">
                  <a:solidFill>
                    <a:srgbClr val="FF0000"/>
                  </a:solidFill>
                  <a:latin typeface="Cambria Math" panose="02040503050406030204" pitchFamily="18" charset="0"/>
                </a:rPr>
                <a:t>〖(𝑅𝑅𝑅𝑉〗_0</a:t>
              </a:r>
              <a:r>
                <a:rPr lang="de-CH" sz="2000" b="0" i="0">
                  <a:latin typeface="Cambria Math" panose="02040503050406030204" pitchFamily="18" charset="0"/>
                </a:rPr>
                <a:t>+𝐾_(𝑅𝑅𝑅𝑉−𝑈)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solidFill>
                    <a:schemeClr val="tx1"/>
                  </a:solidFill>
                  <a:effectLst/>
                  <a:latin typeface="Cambria Math" panose="02040503050406030204" pitchFamily="18" charset="0"/>
                  <a:ea typeface="+mn-ea"/>
                  <a:cs typeface="+mn-cs"/>
                </a:rPr>
                <a:t>25.25</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139.76))</a:t>
              </a:r>
              <a:r>
                <a:rPr lang="en-US" sz="1100" b="0" i="0">
                  <a:solidFill>
                    <a:schemeClr val="tx1"/>
                  </a:solidFill>
                  <a:effectLst/>
                  <a:latin typeface="Cambria Math" panose="02040503050406030204" pitchFamily="18" charset="0"/>
                  <a:ea typeface="+mn-ea"/>
                  <a:cs typeface="+mn-cs"/>
                </a:rPr>
                <a:t>∙</a:t>
              </a:r>
              <a:endParaRPr lang="en-US" sz="2000"/>
            </a:p>
          </xdr:txBody>
        </xdr:sp>
      </mc:Fallback>
    </mc:AlternateContent>
    <xdr:clientData/>
  </xdr:oneCellAnchor>
  <xdr:oneCellAnchor>
    <xdr:from>
      <xdr:col>0</xdr:col>
      <xdr:colOff>0</xdr:colOff>
      <xdr:row>66</xdr:row>
      <xdr:rowOff>110836</xdr:rowOff>
    </xdr:from>
    <xdr:ext cx="7994073" cy="31309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29B12527-2719-4C8A-863F-76F4CF97ACC8}"/>
                </a:ext>
              </a:extLst>
            </xdr:cNvPr>
            <xdr:cNvSpPr txBox="1"/>
          </xdr:nvSpPr>
          <xdr:spPr>
            <a:xfrm>
              <a:off x="8870950" y="122647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𝑅𝑅𝑅𝑉</m:t>
                      </m:r>
                    </m:e>
                    <m:sub>
                      <m:r>
                        <a:rPr lang="de-CH" sz="2000" b="0" i="1">
                          <a:solidFill>
                            <a:sysClr val="windowText" lastClr="000000"/>
                          </a:solidFill>
                          <a:latin typeface="Cambria Math" panose="02040503050406030204" pitchFamily="18" charset="0"/>
                        </a:rPr>
                        <m:t>0</m:t>
                      </m:r>
                    </m:sub>
                  </m:sSub>
                  <m:r>
                    <a:rPr lang="de-CH" sz="2000" b="0" i="1">
                      <a:solidFill>
                        <a:sysClr val="windowText" lastClr="000000"/>
                      </a:solidFill>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𝐾</m:t>
                      </m:r>
                    </m:e>
                    <m:sub>
                      <m:r>
                        <a:rPr lang="de-CH" sz="2000" b="0" i="1">
                          <a:solidFill>
                            <a:srgbClr val="FF0000"/>
                          </a:solidFill>
                          <a:latin typeface="Cambria Math" panose="02040503050406030204" pitchFamily="18" charset="0"/>
                        </a:rPr>
                        <m:t>𝑅𝑅𝑅𝑉</m:t>
                      </m:r>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𝑈</m:t>
                      </m:r>
                    </m:sub>
                  </m:sSub>
                  <m:r>
                    <a:rPr lang="en-US"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𝑈</m:t>
                  </m:r>
                </m:oMath>
              </a14:m>
              <a:r>
                <a:rPr lang="en-US" sz="2000">
                  <a:solidFill>
                    <a:sysClr val="windowText" lastClr="000000"/>
                  </a:solidFill>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25.25</m:t>
                  </m:r>
                </m:oMath>
              </a14:m>
              <a:r>
                <a:rPr lang="en-US" sz="2000">
                  <a:solidFill>
                    <a:sysClr val="windowText" lastClr="000000"/>
                  </a:solidFill>
                </a:rPr>
                <a:t>)</a:t>
              </a:r>
              <a14:m>
                <m:oMath xmlns:m="http://schemas.openxmlformats.org/officeDocument/2006/math">
                  <m:r>
                    <a:rPr lang="de-CH" sz="2000" b="0" i="0">
                      <a:solidFill>
                        <a:sysClr val="windowText" lastClr="000000"/>
                      </a:solidFill>
                      <a:effectLst/>
                      <a:latin typeface="Cambria Math" panose="02040503050406030204" pitchFamily="18" charset="0"/>
                      <a:ea typeface="+mn-ea"/>
                      <a:cs typeface="+mn-cs"/>
                    </a:rPr>
                    <m:t> </m:t>
                  </m:r>
                  <m:r>
                    <a:rPr lang="de-CH" sz="2000" b="0" i="1">
                      <a:solidFill>
                        <a:sysClr val="windowText" lastClr="000000"/>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𝐼</m:t>
                      </m:r>
                    </m:e>
                    <m:sub>
                      <m:r>
                        <a:rPr lang="de-CH" sz="2000" b="0" i="1">
                          <a:solidFill>
                            <a:sysClr val="windowText" lastClr="000000"/>
                          </a:solidFill>
                          <a:effectLst/>
                          <a:latin typeface="Cambria Math" panose="02040503050406030204" pitchFamily="18" charset="0"/>
                          <a:ea typeface="+mn-ea"/>
                          <a:cs typeface="+mn-cs"/>
                        </a:rPr>
                        <m:t>𝑠𝑐</m:t>
                      </m:r>
                    </m:sub>
                  </m:sSub>
                </m:oMath>
              </a14:m>
              <a:r>
                <a:rPr lang="en-US" sz="2000">
                  <a:solidFill>
                    <a:sysClr val="windowText" lastClr="000000"/>
                  </a:solidFill>
                  <a:effectLst/>
                  <a:latin typeface="+mn-lt"/>
                  <a:ea typeface="+mn-ea"/>
                  <a:cs typeface="+mn-cs"/>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139.76)</m:t>
                  </m:r>
                  <m:r>
                    <a:rPr lang="de-CH" sz="20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oMath>
              </a14:m>
              <a:endParaRPr lang="en-US" sz="20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29B12527-2719-4C8A-863F-76F4CF97ACC8}"/>
                </a:ext>
              </a:extLst>
            </xdr:cNvPr>
            <xdr:cNvSpPr txBox="1"/>
          </xdr:nvSpPr>
          <xdr:spPr>
            <a:xfrm>
              <a:off x="8870950" y="122647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solidFill>
                    <a:sysClr val="windowText" lastClr="000000"/>
                  </a:solidFill>
                  <a:latin typeface="Cambria Math" panose="02040503050406030204" pitchFamily="18" charset="0"/>
                </a:rPr>
                <a:t>𝑅𝑅𝑅𝑉=〖(𝑅𝑅𝑅𝑉〗_0+</a:t>
              </a:r>
              <a:r>
                <a:rPr lang="de-CH" sz="2000" b="0" i="0">
                  <a:solidFill>
                    <a:srgbClr val="FF0000"/>
                  </a:solidFill>
                  <a:latin typeface="Cambria Math" panose="02040503050406030204" pitchFamily="18" charset="0"/>
                </a:rPr>
                <a:t>𝐾_(𝑅𝑅𝑅𝑉−𝑈)</a:t>
              </a:r>
              <a:r>
                <a:rPr lang="en-US" sz="2000" b="0" i="0">
                  <a:solidFill>
                    <a:sysClr val="windowText" lastClr="000000"/>
                  </a:solidFill>
                  <a:latin typeface="Cambria Math" panose="02040503050406030204" pitchFamily="18" charset="0"/>
                  <a:ea typeface="Cambria Math" panose="02040503050406030204" pitchFamily="18" charset="0"/>
                </a:rPr>
                <a:t>∙</a:t>
              </a:r>
              <a:r>
                <a:rPr lang="de-CH" sz="2000" b="0" i="0">
                  <a:solidFill>
                    <a:sysClr val="windowText" lastClr="000000"/>
                  </a:solidFill>
                  <a:latin typeface="Cambria Math" panose="02040503050406030204" pitchFamily="18" charset="0"/>
                  <a:ea typeface="Cambria Math" panose="02040503050406030204" pitchFamily="18" charset="0"/>
                </a:rPr>
                <a:t>(𝑈</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25.25</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 + 𝐾_(𝑅𝑅𝑅𝑉−𝐼)</a:t>
              </a:r>
              <a:r>
                <a:rPr lang="en-US" sz="2000" b="0" i="0">
                  <a:solidFill>
                    <a:sysClr val="windowText" lastClr="000000"/>
                  </a:solidFill>
                  <a:effectLst/>
                  <a:latin typeface="Cambria Math" panose="02040503050406030204" pitchFamily="18" charset="0"/>
                  <a:ea typeface="+mn-ea"/>
                  <a:cs typeface="+mn-cs"/>
                </a:rPr>
                <a:t>∙</a:t>
              </a:r>
              <a:r>
                <a:rPr lang="de-CH" sz="2000" b="0" i="0">
                  <a:solidFill>
                    <a:sysClr val="windowText" lastClr="000000"/>
                  </a:solidFill>
                  <a:effectLst/>
                  <a:latin typeface="Cambria Math" panose="02040503050406030204" pitchFamily="18" charset="0"/>
                  <a:ea typeface="+mn-ea"/>
                  <a:cs typeface="+mn-cs"/>
                </a:rPr>
                <a:t>(𝐼_𝑠𝑐</a:t>
              </a:r>
              <a:r>
                <a:rPr lang="en-US" sz="2000">
                  <a:solidFill>
                    <a:sysClr val="windowText" lastClr="000000"/>
                  </a:solidFill>
                  <a:effectLst/>
                  <a:latin typeface="+mn-lt"/>
                  <a:ea typeface="+mn-ea"/>
                  <a:cs typeface="+mn-cs"/>
                </a:rPr>
                <a:t>-</a:t>
              </a:r>
              <a:r>
                <a:rPr lang="de-CH" sz="2000" b="0" i="0">
                  <a:solidFill>
                    <a:sysClr val="windowText" lastClr="000000"/>
                  </a:solidFill>
                  <a:effectLst/>
                  <a:latin typeface="Cambria Math" panose="02040503050406030204" pitchFamily="18" charset="0"/>
                  <a:ea typeface="+mn-ea"/>
                  <a:cs typeface="+mn-cs"/>
                </a:rPr>
                <a:t>139.76))</a:t>
              </a:r>
              <a:r>
                <a:rPr lang="en-US" sz="1100" b="0" i="0">
                  <a:solidFill>
                    <a:sysClr val="windowText" lastClr="000000"/>
                  </a:solidFill>
                  <a:effectLst/>
                  <a:latin typeface="Cambria Math" panose="02040503050406030204" pitchFamily="18" charset="0"/>
                  <a:ea typeface="+mn-ea"/>
                  <a:cs typeface="+mn-cs"/>
                </a:rPr>
                <a:t>∙</a:t>
              </a:r>
              <a:endParaRPr lang="en-US" sz="2000">
                <a:solidFill>
                  <a:sysClr val="windowText" lastClr="000000"/>
                </a:solidFill>
              </a:endParaRPr>
            </a:p>
          </xdr:txBody>
        </xdr:sp>
      </mc:Fallback>
    </mc:AlternateContent>
    <xdr:clientData/>
  </xdr:oneCellAnchor>
  <xdr:oneCellAnchor>
    <xdr:from>
      <xdr:col>0</xdr:col>
      <xdr:colOff>0</xdr:colOff>
      <xdr:row>100</xdr:row>
      <xdr:rowOff>110836</xdr:rowOff>
    </xdr:from>
    <xdr:ext cx="7994073" cy="313099"/>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8ACF7-BBF2-4A4F-9891-B83CD19C45BA}"/>
                </a:ext>
              </a:extLst>
            </xdr:cNvPr>
            <xdr:cNvSpPr txBox="1"/>
          </xdr:nvSpPr>
          <xdr:spPr>
            <a:xfrm>
              <a:off x="8870950" y="185258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𝑅𝑅𝑅𝑉</m:t>
                      </m:r>
                    </m:e>
                    <m:sub>
                      <m:r>
                        <a:rPr lang="de-CH" sz="2000" b="0" i="1">
                          <a:solidFill>
                            <a:sysClr val="windowText" lastClr="000000"/>
                          </a:solidFill>
                          <a:latin typeface="Cambria Math" panose="02040503050406030204" pitchFamily="18" charset="0"/>
                        </a:rPr>
                        <m:t>0</m:t>
                      </m:r>
                    </m:sub>
                  </m:sSub>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𝐾</m:t>
                      </m:r>
                    </m:e>
                    <m:sub>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𝑈</m:t>
                      </m:r>
                    </m:sub>
                  </m:sSub>
                  <m:r>
                    <a:rPr lang="en-US"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𝑈</m:t>
                  </m:r>
                </m:oMath>
              </a14:m>
              <a:r>
                <a:rPr lang="en-US" sz="2000">
                  <a:solidFill>
                    <a:sysClr val="windowText" lastClr="000000"/>
                  </a:solidFill>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25.25</m:t>
                  </m:r>
                </m:oMath>
              </a14:m>
              <a:r>
                <a:rPr lang="en-US" sz="2000">
                  <a:solidFill>
                    <a:sysClr val="windowText" lastClr="000000"/>
                  </a:solidFill>
                </a:rPr>
                <a:t>)</a:t>
              </a:r>
              <a14:m>
                <m:oMath xmlns:m="http://schemas.openxmlformats.org/officeDocument/2006/math">
                  <m:r>
                    <a:rPr lang="de-CH" sz="2000" b="0" i="0">
                      <a:solidFill>
                        <a:sysClr val="windowText" lastClr="000000"/>
                      </a:solidFill>
                      <a:effectLst/>
                      <a:latin typeface="Cambria Math" panose="02040503050406030204" pitchFamily="18" charset="0"/>
                      <a:ea typeface="+mn-ea"/>
                      <a:cs typeface="+mn-cs"/>
                    </a:rPr>
                    <m:t> </m:t>
                  </m:r>
                  <m:r>
                    <a:rPr lang="de-CH" sz="2000" b="0" i="1">
                      <a:solidFill>
                        <a:sysClr val="windowText" lastClr="000000"/>
                      </a:solidFill>
                      <a:effectLst/>
                      <a:latin typeface="Cambria Math" panose="02040503050406030204" pitchFamily="18" charset="0"/>
                      <a:ea typeface="+mn-ea"/>
                      <a:cs typeface="+mn-cs"/>
                    </a:rPr>
                    <m:t>+ </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𝑅𝑅𝑅𝑉</m:t>
                      </m:r>
                      <m:r>
                        <a:rPr lang="de-CH" sz="2000" b="0" i="1">
                          <a:solidFill>
                            <a:srgbClr val="FF0000"/>
                          </a:solidFill>
                          <a:effectLst/>
                          <a:latin typeface="Cambria Math" panose="02040503050406030204" pitchFamily="18" charset="0"/>
                          <a:ea typeface="+mn-ea"/>
                          <a:cs typeface="+mn-cs"/>
                        </a:rPr>
                        <m:t>−</m:t>
                      </m:r>
                      <m:r>
                        <a:rPr lang="de-CH" sz="2000" b="0" i="1">
                          <a:solidFill>
                            <a:srgbClr val="FF0000"/>
                          </a:solidFill>
                          <a:effectLst/>
                          <a:latin typeface="Cambria Math" panose="02040503050406030204" pitchFamily="18" charset="0"/>
                          <a:ea typeface="+mn-ea"/>
                          <a:cs typeface="+mn-cs"/>
                        </a:rPr>
                        <m:t>𝐼</m:t>
                      </m:r>
                    </m:sub>
                  </m:sSub>
                  <m:r>
                    <a:rPr lang="en-US"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𝐼</m:t>
                      </m:r>
                    </m:e>
                    <m:sub>
                      <m:r>
                        <a:rPr lang="de-CH" sz="2000" b="0" i="1">
                          <a:solidFill>
                            <a:sysClr val="windowText" lastClr="000000"/>
                          </a:solidFill>
                          <a:effectLst/>
                          <a:latin typeface="Cambria Math" panose="02040503050406030204" pitchFamily="18" charset="0"/>
                          <a:ea typeface="+mn-ea"/>
                          <a:cs typeface="+mn-cs"/>
                        </a:rPr>
                        <m:t>𝑠𝑐</m:t>
                      </m:r>
                    </m:sub>
                  </m:sSub>
                </m:oMath>
              </a14:m>
              <a:r>
                <a:rPr lang="en-US" sz="2000">
                  <a:solidFill>
                    <a:sysClr val="windowText" lastClr="000000"/>
                  </a:solidFill>
                  <a:effectLst/>
                  <a:latin typeface="+mn-lt"/>
                  <a:ea typeface="+mn-ea"/>
                  <a:cs typeface="+mn-cs"/>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139.76)</m:t>
                  </m:r>
                  <m:r>
                    <a:rPr lang="de-CH" sz="20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oMath>
              </a14:m>
              <a:endParaRPr lang="en-US" sz="20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0008ACF7-BBF2-4A4F-9891-B83CD19C45BA}"/>
                </a:ext>
              </a:extLst>
            </xdr:cNvPr>
            <xdr:cNvSpPr txBox="1"/>
          </xdr:nvSpPr>
          <xdr:spPr>
            <a:xfrm>
              <a:off x="8870950" y="185258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solidFill>
                    <a:sysClr val="windowText" lastClr="000000"/>
                  </a:solidFill>
                  <a:latin typeface="Cambria Math" panose="02040503050406030204" pitchFamily="18" charset="0"/>
                </a:rPr>
                <a:t>𝑅𝑅𝑅𝑉=〖(𝑅𝑅𝑅𝑉〗_0+𝐾_(𝑅𝑅𝑅𝑉−𝑈)</a:t>
              </a:r>
              <a:r>
                <a:rPr lang="en-US" sz="2000" b="0" i="0">
                  <a:solidFill>
                    <a:sysClr val="windowText" lastClr="000000"/>
                  </a:solidFill>
                  <a:latin typeface="Cambria Math" panose="02040503050406030204" pitchFamily="18" charset="0"/>
                  <a:ea typeface="Cambria Math" panose="02040503050406030204" pitchFamily="18" charset="0"/>
                </a:rPr>
                <a:t>∙</a:t>
              </a:r>
              <a:r>
                <a:rPr lang="de-CH" sz="2000" b="0" i="0">
                  <a:solidFill>
                    <a:sysClr val="windowText" lastClr="000000"/>
                  </a:solidFill>
                  <a:latin typeface="Cambria Math" panose="02040503050406030204" pitchFamily="18" charset="0"/>
                  <a:ea typeface="Cambria Math" panose="02040503050406030204" pitchFamily="18" charset="0"/>
                </a:rPr>
                <a:t>(𝑈</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25.25</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 + </a:t>
              </a:r>
              <a:r>
                <a:rPr lang="de-CH" sz="2000" b="0" i="0">
                  <a:solidFill>
                    <a:srgbClr val="FF0000"/>
                  </a:solidFill>
                  <a:effectLst/>
                  <a:latin typeface="Cambria Math" panose="02040503050406030204" pitchFamily="18" charset="0"/>
                  <a:ea typeface="+mn-ea"/>
                  <a:cs typeface="+mn-cs"/>
                </a:rPr>
                <a:t>𝐾_(𝑅𝑅𝑅𝑉−𝐼)</a:t>
              </a:r>
              <a:r>
                <a:rPr lang="en-US" sz="2000" b="0" i="0">
                  <a:solidFill>
                    <a:sysClr val="windowText" lastClr="000000"/>
                  </a:solidFill>
                  <a:effectLst/>
                  <a:latin typeface="Cambria Math" panose="02040503050406030204" pitchFamily="18" charset="0"/>
                  <a:ea typeface="+mn-ea"/>
                  <a:cs typeface="+mn-cs"/>
                </a:rPr>
                <a:t>∙</a:t>
              </a:r>
              <a:r>
                <a:rPr lang="de-CH" sz="2000" b="0" i="0">
                  <a:solidFill>
                    <a:sysClr val="windowText" lastClr="000000"/>
                  </a:solidFill>
                  <a:effectLst/>
                  <a:latin typeface="Cambria Math" panose="02040503050406030204" pitchFamily="18" charset="0"/>
                  <a:ea typeface="+mn-ea"/>
                  <a:cs typeface="+mn-cs"/>
                </a:rPr>
                <a:t>(𝐼_𝑠𝑐</a:t>
              </a:r>
              <a:r>
                <a:rPr lang="en-US" sz="2000">
                  <a:solidFill>
                    <a:sysClr val="windowText" lastClr="000000"/>
                  </a:solidFill>
                  <a:effectLst/>
                  <a:latin typeface="+mn-lt"/>
                  <a:ea typeface="+mn-ea"/>
                  <a:cs typeface="+mn-cs"/>
                </a:rPr>
                <a:t>-</a:t>
              </a:r>
              <a:r>
                <a:rPr lang="de-CH" sz="2000" b="0" i="0">
                  <a:solidFill>
                    <a:sysClr val="windowText" lastClr="000000"/>
                  </a:solidFill>
                  <a:effectLst/>
                  <a:latin typeface="Cambria Math" panose="02040503050406030204" pitchFamily="18" charset="0"/>
                  <a:ea typeface="+mn-ea"/>
                  <a:cs typeface="+mn-cs"/>
                </a:rPr>
                <a:t>139.76))</a:t>
              </a:r>
              <a:r>
                <a:rPr lang="en-US" sz="1100" b="0" i="0">
                  <a:solidFill>
                    <a:sysClr val="windowText" lastClr="000000"/>
                  </a:solidFill>
                  <a:effectLst/>
                  <a:latin typeface="Cambria Math" panose="02040503050406030204" pitchFamily="18" charset="0"/>
                  <a:ea typeface="+mn-ea"/>
                  <a:cs typeface="+mn-cs"/>
                </a:rPr>
                <a:t>∙</a:t>
              </a:r>
              <a:endParaRPr lang="en-US" sz="2000">
                <a:solidFill>
                  <a:sysClr val="windowText" lastClr="000000"/>
                </a:solidFill>
              </a:endParaRPr>
            </a:p>
          </xdr:txBody>
        </xdr:sp>
      </mc:Fallback>
    </mc:AlternateContent>
    <xdr:clientData/>
  </xdr:oneCellAnchor>
  <xdr:oneCellAnchor>
    <xdr:from>
      <xdr:col>0</xdr:col>
      <xdr:colOff>0</xdr:colOff>
      <xdr:row>133</xdr:row>
      <xdr:rowOff>138546</xdr:rowOff>
    </xdr:from>
    <xdr:ext cx="7994073" cy="250453"/>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70FACA10-C988-40B6-BC95-FACECA0395AC}"/>
                </a:ext>
              </a:extLst>
            </xdr:cNvPr>
            <xdr:cNvSpPr txBox="1"/>
          </xdr:nvSpPr>
          <xdr:spPr>
            <a:xfrm>
              <a:off x="8870950" y="2463049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𝑡𝑑</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rgbClr val="FF0000"/>
                          </a:solidFill>
                          <a:latin typeface="Cambria Math" panose="02040503050406030204" pitchFamily="18" charset="0"/>
                        </a:rPr>
                        <m:t>𝑡𝑑</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𝑡𝑑</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latin typeface="Cambria Math" panose="02040503050406030204" pitchFamily="18" charset="0"/>
                    </a:rPr>
                    <m:t>25.25</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139.76)</m:t>
                  </m:r>
                  <m:r>
                    <a:rPr lang="de-CH" sz="1600" b="0" i="0">
                      <a:solidFill>
                        <a:schemeClr val="tx1"/>
                      </a:solidFill>
                      <a:effectLst/>
                      <a:latin typeface="Cambria Math" panose="02040503050406030204" pitchFamily="18" charset="0"/>
                      <a:ea typeface="+mn-ea"/>
                      <a:cs typeface="+mn-cs"/>
                    </a:rPr>
                    <m:t>)</m:t>
                  </m:r>
                </m:oMath>
              </a14:m>
              <a:endParaRPr lang="en-US" sz="1600"/>
            </a:p>
          </xdr:txBody>
        </xdr:sp>
      </mc:Choice>
      <mc:Fallback xmlns="">
        <xdr:sp macro="" textlink="">
          <xdr:nvSpPr>
            <xdr:cNvPr id="8" name="TextBox 7">
              <a:extLst>
                <a:ext uri="{FF2B5EF4-FFF2-40B4-BE49-F238E27FC236}">
                  <a16:creationId xmlns:a16="http://schemas.microsoft.com/office/drawing/2014/main" id="{70FACA10-C988-40B6-BC95-FACECA0395AC}"/>
                </a:ext>
              </a:extLst>
            </xdr:cNvPr>
            <xdr:cNvSpPr txBox="1"/>
          </xdr:nvSpPr>
          <xdr:spPr>
            <a:xfrm>
              <a:off x="8870950" y="2463049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𝑡𝑑=</a:t>
              </a:r>
              <a:r>
                <a:rPr lang="de-CH" sz="1600" b="0" i="0">
                  <a:solidFill>
                    <a:srgbClr val="FF0000"/>
                  </a:solidFill>
                  <a:latin typeface="Cambria Math" panose="02040503050406030204" pitchFamily="18" charset="0"/>
                </a:rPr>
                <a:t>〖</a:t>
              </a:r>
              <a:r>
                <a:rPr lang="de-CH" sz="1600" b="0" i="0">
                  <a:solidFill>
                    <a:sysClr val="windowText" lastClr="000000"/>
                  </a:solidFill>
                  <a:latin typeface="Cambria Math" panose="02040503050406030204" pitchFamily="18" charset="0"/>
                </a:rPr>
                <a:t>(</a:t>
              </a:r>
              <a:r>
                <a:rPr lang="de-CH" sz="1600" b="0" i="0">
                  <a:solidFill>
                    <a:srgbClr val="FF0000"/>
                  </a:solidFill>
                  <a:latin typeface="Cambria Math" panose="02040503050406030204" pitchFamily="18" charset="0"/>
                </a:rPr>
                <a:t>𝑡𝑑〗_0</a:t>
              </a:r>
              <a:r>
                <a:rPr lang="de-CH" sz="1600" b="0" i="0">
                  <a:latin typeface="Cambria Math" panose="02040503050406030204" pitchFamily="18" charset="0"/>
                </a:rPr>
                <a:t>+𝐾_(𝑡𝑑−𝑈)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latin typeface="Cambria Math" panose="02040503050406030204" pitchFamily="18" charset="0"/>
                </a:rPr>
                <a:t>25.25</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𝐾_(𝑡𝑑−𝐼)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139.76))</a:t>
              </a:r>
              <a:endParaRPr lang="en-US" sz="1600"/>
            </a:p>
          </xdr:txBody>
        </xdr:sp>
      </mc:Fallback>
    </mc:AlternateContent>
    <xdr:clientData/>
  </xdr:oneCellAnchor>
  <xdr:oneCellAnchor>
    <xdr:from>
      <xdr:col>0</xdr:col>
      <xdr:colOff>0</xdr:colOff>
      <xdr:row>166</xdr:row>
      <xdr:rowOff>138546</xdr:rowOff>
    </xdr:from>
    <xdr:ext cx="7994073" cy="250453"/>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2B5DAFCC-7344-4D84-B80F-48B7ABAC1F9D}"/>
                </a:ext>
              </a:extLst>
            </xdr:cNvPr>
            <xdr:cNvSpPr txBox="1"/>
          </xdr:nvSpPr>
          <xdr:spPr>
            <a:xfrm>
              <a:off x="8870950" y="3070744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𝑡𝑑</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25.25</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139.76)</m:t>
                  </m:r>
                  <m:r>
                    <a:rPr lang="de-CH" sz="1600" b="0" i="0">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9" name="TextBox 8">
              <a:extLst>
                <a:ext uri="{FF2B5EF4-FFF2-40B4-BE49-F238E27FC236}">
                  <a16:creationId xmlns:a16="http://schemas.microsoft.com/office/drawing/2014/main" id="{2B5DAFCC-7344-4D84-B80F-48B7ABAC1F9D}"/>
                </a:ext>
              </a:extLst>
            </xdr:cNvPr>
            <xdr:cNvSpPr txBox="1"/>
          </xdr:nvSpPr>
          <xdr:spPr>
            <a:xfrm>
              <a:off x="8870950" y="3070744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a:t>
              </a:r>
              <a:r>
                <a:rPr lang="de-CH" sz="1600" b="0" i="0">
                  <a:solidFill>
                    <a:srgbClr val="FF0000"/>
                  </a:solidFill>
                  <a:latin typeface="Cambria Math" panose="02040503050406030204" pitchFamily="18" charset="0"/>
                </a:rPr>
                <a:t>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25.25</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139.76))</a:t>
              </a:r>
              <a:endParaRPr lang="en-US" sz="1600">
                <a:solidFill>
                  <a:sysClr val="windowText" lastClr="000000"/>
                </a:solidFill>
              </a:endParaRPr>
            </a:p>
          </xdr:txBody>
        </xdr:sp>
      </mc:Fallback>
    </mc:AlternateContent>
    <xdr:clientData/>
  </xdr:oneCellAnchor>
  <xdr:oneCellAnchor>
    <xdr:from>
      <xdr:col>0</xdr:col>
      <xdr:colOff>0</xdr:colOff>
      <xdr:row>199</xdr:row>
      <xdr:rowOff>138546</xdr:rowOff>
    </xdr:from>
    <xdr:ext cx="7994073" cy="250453"/>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1236F10A-96A0-4D36-A0B5-827C74BCD9C5}"/>
                </a:ext>
              </a:extLst>
            </xdr:cNvPr>
            <xdr:cNvSpPr txBox="1"/>
          </xdr:nvSpPr>
          <xdr:spPr>
            <a:xfrm>
              <a:off x="8870950" y="3679074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25.25</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𝑡𝑑</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139.76)</m:t>
                  </m:r>
                  <m:r>
                    <a:rPr lang="de-CH" sz="1600" b="0" i="0">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0" name="TextBox 9">
              <a:extLst>
                <a:ext uri="{FF2B5EF4-FFF2-40B4-BE49-F238E27FC236}">
                  <a16:creationId xmlns:a16="http://schemas.microsoft.com/office/drawing/2014/main" id="{1236F10A-96A0-4D36-A0B5-827C74BCD9C5}"/>
                </a:ext>
              </a:extLst>
            </xdr:cNvPr>
            <xdr:cNvSpPr txBox="1"/>
          </xdr:nvSpPr>
          <xdr:spPr>
            <a:xfrm>
              <a:off x="8870950" y="3679074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25.25</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139.76))</a:t>
              </a:r>
              <a:endParaRPr lang="en-US" sz="1600">
                <a:solidFill>
                  <a:sysClr val="windowText" lastClr="000000"/>
                </a:solidFill>
              </a:endParaRPr>
            </a:p>
          </xdr:txBody>
        </xdr:sp>
      </mc:Fallback>
    </mc:AlternateContent>
    <xdr:clientData/>
  </xdr:oneCellAnchor>
  <xdr:oneCellAnchor>
    <xdr:from>
      <xdr:col>0</xdr:col>
      <xdr:colOff>0</xdr:colOff>
      <xdr:row>34</xdr:row>
      <xdr:rowOff>110836</xdr:rowOff>
    </xdr:from>
    <xdr:ext cx="7994073" cy="463781"/>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633B1F1C-F923-4B55-B4F0-B14755CBD25F}"/>
                </a:ext>
              </a:extLst>
            </xdr:cNvPr>
            <xdr:cNvSpPr txBox="1"/>
          </xdr:nvSpPr>
          <xdr:spPr>
            <a:xfrm>
              <a:off x="0" y="63719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𝑅𝑅𝑅𝑉</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𝑅𝑅𝑅𝑉</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𝑅𝑅𝑅𝑉</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solidFill>
                        <a:schemeClr val="tx1"/>
                      </a:solidFill>
                      <a:effectLst/>
                      <a:latin typeface="Cambria Math" panose="02040503050406030204" pitchFamily="18" charset="0"/>
                      <a:ea typeface="+mn-ea"/>
                      <a:cs typeface="+mn-cs"/>
                    </a:rPr>
                    <m:t>25.25</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𝑅𝑅𝑅𝑉</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139.76)</m:t>
                  </m:r>
                  <m:r>
                    <a:rPr lang="de-CH" sz="1600" b="0" i="0">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/(1−</m:t>
                  </m:r>
                  <m:f>
                    <m:fPr>
                      <m:ctrlPr>
                        <a:rPr lang="de-CH" sz="1600" b="0" i="1">
                          <a:solidFill>
                            <a:schemeClr val="tx1"/>
                          </a:solidFill>
                          <a:effectLst/>
                          <a:latin typeface="Cambria Math" panose="02040503050406030204" pitchFamily="18" charset="0"/>
                          <a:ea typeface="+mn-ea"/>
                          <a:cs typeface="+mn-cs"/>
                        </a:rPr>
                      </m:ctrlPr>
                    </m:fPr>
                    <m:num>
                      <m:f>
                        <m:fPr>
                          <m:ctrlPr>
                            <a:rPr lang="de-CH" sz="1600" b="0" i="1">
                              <a:solidFill>
                                <a:schemeClr val="tx1"/>
                              </a:solidFill>
                              <a:effectLst/>
                              <a:latin typeface="Cambria Math" panose="02040503050406030204" pitchFamily="18" charset="0"/>
                              <a:ea typeface="+mn-ea"/>
                              <a:cs typeface="+mn-cs"/>
                            </a:rPr>
                          </m:ctrlPr>
                        </m:fPr>
                        <m:num>
                          <m:r>
                            <a:rPr lang="de-CH" sz="1600" b="0" i="1">
                              <a:solidFill>
                                <a:schemeClr val="tx1"/>
                              </a:solidFill>
                              <a:effectLst/>
                              <a:latin typeface="Cambria Math" panose="02040503050406030204" pitchFamily="18" charset="0"/>
                              <a:ea typeface="+mn-ea"/>
                              <a:cs typeface="+mn-cs"/>
                            </a:rPr>
                            <m:t>𝐼𝑙𝑜𝑎𝑑</m:t>
                          </m:r>
                        </m:num>
                        <m:den>
                          <m:r>
                            <a:rPr lang="de-CH" sz="1600" b="0" i="1">
                              <a:solidFill>
                                <a:schemeClr val="tx1"/>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chemeClr val="tx1"/>
                          </a:solidFill>
                          <a:effectLst/>
                          <a:latin typeface="Cambria Math" panose="02040503050406030204" pitchFamily="18" charset="0"/>
                          <a:ea typeface="+mn-ea"/>
                          <a:cs typeface="+mn-cs"/>
                        </a:rPr>
                        <m:t>−1</m:t>
                      </m:r>
                    </m:num>
                    <m:den>
                      <m:r>
                        <a:rPr lang="de-CH" sz="1600" b="0" i="1">
                          <a:solidFill>
                            <a:schemeClr val="tx1"/>
                          </a:solidFill>
                          <a:effectLst/>
                          <a:latin typeface="Cambria Math" panose="02040503050406030204" pitchFamily="18" charset="0"/>
                          <a:ea typeface="+mn-ea"/>
                          <a:cs typeface="+mn-cs"/>
                        </a:rPr>
                        <m:t>3</m:t>
                      </m:r>
                    </m:den>
                  </m:f>
                  <m:r>
                    <a:rPr lang="de-CH" sz="1600" b="0" i="1">
                      <a:solidFill>
                        <a:schemeClr val="tx1"/>
                      </a:solidFill>
                      <a:effectLst/>
                      <a:latin typeface="Cambria Math" panose="02040503050406030204" pitchFamily="18" charset="0"/>
                      <a:ea typeface="+mn-ea"/>
                      <a:cs typeface="+mn-cs"/>
                    </a:rPr>
                    <m:t>)</m:t>
                  </m:r>
                </m:oMath>
              </a14:m>
              <a:endParaRPr lang="en-US" sz="1600"/>
            </a:p>
          </xdr:txBody>
        </xdr:sp>
      </mc:Choice>
      <mc:Fallback xmlns="">
        <xdr:sp macro="" textlink="">
          <xdr:nvSpPr>
            <xdr:cNvPr id="11" name="TextBox 10">
              <a:extLst>
                <a:ext uri="{FF2B5EF4-FFF2-40B4-BE49-F238E27FC236}">
                  <a16:creationId xmlns:a16="http://schemas.microsoft.com/office/drawing/2014/main" id="{633B1F1C-F923-4B55-B4F0-B14755CBD25F}"/>
                </a:ext>
              </a:extLst>
            </xdr:cNvPr>
            <xdr:cNvSpPr txBox="1"/>
          </xdr:nvSpPr>
          <xdr:spPr>
            <a:xfrm>
              <a:off x="0" y="63719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𝑅𝑅𝑅𝑉=</a:t>
              </a:r>
              <a:r>
                <a:rPr lang="de-CH" sz="1600" b="0" i="0">
                  <a:solidFill>
                    <a:srgbClr val="FF0000"/>
                  </a:solidFill>
                  <a:latin typeface="Cambria Math" panose="02040503050406030204" pitchFamily="18" charset="0"/>
                </a:rPr>
                <a:t>〖(𝑅𝑅𝑅𝑉〗_0</a:t>
              </a:r>
              <a:r>
                <a:rPr lang="de-CH" sz="1600" b="0" i="0">
                  <a:latin typeface="Cambria Math" panose="02040503050406030204" pitchFamily="18" charset="0"/>
                </a:rPr>
                <a:t>+𝐾_(𝑅𝑅𝑅𝑉−𝑈)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solidFill>
                    <a:schemeClr val="tx1"/>
                  </a:solidFill>
                  <a:effectLst/>
                  <a:latin typeface="Cambria Math" panose="02040503050406030204" pitchFamily="18" charset="0"/>
                  <a:ea typeface="+mn-ea"/>
                  <a:cs typeface="+mn-cs"/>
                </a:rPr>
                <a:t>25.25</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𝐾_(𝑅𝑅𝑅𝑉−𝐼)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139.76))/(1−(𝐼𝑙𝑜𝑎𝑑/𝐼𝑠𝑐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chemeClr val="tx1"/>
                  </a:solidFill>
                  <a:effectLst/>
                  <a:latin typeface="Cambria Math" panose="02040503050406030204" pitchFamily="18" charset="0"/>
                  <a:ea typeface="+mn-ea"/>
                  <a:cs typeface="+mn-cs"/>
                </a:rPr>
                <a:t>−1)/3)</a:t>
              </a:r>
              <a:endParaRPr lang="en-US" sz="1600"/>
            </a:p>
          </xdr:txBody>
        </xdr:sp>
      </mc:Fallback>
    </mc:AlternateContent>
    <xdr:clientData/>
  </xdr:oneCellAnchor>
  <xdr:oneCellAnchor>
    <xdr:from>
      <xdr:col>0</xdr:col>
      <xdr:colOff>0</xdr:colOff>
      <xdr:row>133</xdr:row>
      <xdr:rowOff>138546</xdr:rowOff>
    </xdr:from>
    <xdr:ext cx="7994073" cy="354584"/>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A5F6E470-3241-46A7-B262-65F6682A41A9}"/>
                </a:ext>
              </a:extLst>
            </xdr:cNvPr>
            <xdr:cNvSpPr txBox="1"/>
          </xdr:nvSpPr>
          <xdr:spPr>
            <a:xfrm>
              <a:off x="0" y="246304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𝑡𝑑</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rgbClr val="FF0000"/>
                          </a:solidFill>
                          <a:latin typeface="Cambria Math" panose="02040503050406030204" pitchFamily="18" charset="0"/>
                        </a:rPr>
                        <m:t>𝑡𝑑</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𝑡𝑑</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latin typeface="Cambria Math" panose="02040503050406030204" pitchFamily="18" charset="0"/>
                    </a:rPr>
                    <m:t>25.25</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139.76)</m:t>
                  </m:r>
                  <m:r>
                    <a:rPr lang="de-CH" sz="1600" b="0" i="0">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(1−(</m:t>
                  </m:r>
                  <m:f>
                    <m:fPr>
                      <m:ctrlPr>
                        <a:rPr lang="de-CH" sz="1600" b="0" i="1">
                          <a:solidFill>
                            <a:schemeClr val="tx1"/>
                          </a:solidFill>
                          <a:effectLst/>
                          <a:latin typeface="Cambria Math" panose="02040503050406030204" pitchFamily="18" charset="0"/>
                          <a:ea typeface="+mn-ea"/>
                          <a:cs typeface="+mn-cs"/>
                        </a:rPr>
                      </m:ctrlPr>
                    </m:fPr>
                    <m:num>
                      <m:r>
                        <a:rPr lang="de-CH" sz="1600" b="0" i="1">
                          <a:solidFill>
                            <a:schemeClr val="tx1"/>
                          </a:solidFill>
                          <a:effectLst/>
                          <a:latin typeface="Cambria Math" panose="02040503050406030204" pitchFamily="18" charset="0"/>
                          <a:ea typeface="+mn-ea"/>
                          <a:cs typeface="+mn-cs"/>
                        </a:rPr>
                        <m:t>𝐼𝑙𝑜𝑎𝑑</m:t>
                      </m:r>
                    </m:num>
                    <m:den>
                      <m:r>
                        <a:rPr lang="de-CH" sz="1600" b="0" i="1">
                          <a:solidFill>
                            <a:schemeClr val="tx1"/>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chemeClr val="tx1"/>
                      </a:solidFill>
                      <a:effectLst/>
                      <a:latin typeface="Cambria Math" panose="02040503050406030204" pitchFamily="18" charset="0"/>
                      <a:ea typeface="+mn-ea"/>
                      <a:cs typeface="+mn-cs"/>
                    </a:rPr>
                    <m:t>−1)</m:t>
                  </m:r>
                </m:oMath>
              </a14:m>
              <a:r>
                <a:rPr lang="en-US" sz="1600"/>
                <a:t>*0.383)</a:t>
              </a:r>
            </a:p>
          </xdr:txBody>
        </xdr:sp>
      </mc:Choice>
      <mc:Fallback xmlns="">
        <xdr:sp macro="" textlink="">
          <xdr:nvSpPr>
            <xdr:cNvPr id="12" name="TextBox 11">
              <a:extLst>
                <a:ext uri="{FF2B5EF4-FFF2-40B4-BE49-F238E27FC236}">
                  <a16:creationId xmlns:a16="http://schemas.microsoft.com/office/drawing/2014/main" id="{A5F6E470-3241-46A7-B262-65F6682A41A9}"/>
                </a:ext>
              </a:extLst>
            </xdr:cNvPr>
            <xdr:cNvSpPr txBox="1"/>
          </xdr:nvSpPr>
          <xdr:spPr>
            <a:xfrm>
              <a:off x="0" y="246304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𝑡𝑑=</a:t>
              </a:r>
              <a:r>
                <a:rPr lang="de-CH" sz="1600" b="0" i="0">
                  <a:solidFill>
                    <a:srgbClr val="FF0000"/>
                  </a:solidFill>
                  <a:latin typeface="Cambria Math" panose="02040503050406030204" pitchFamily="18" charset="0"/>
                </a:rPr>
                <a:t>〖</a:t>
              </a:r>
              <a:r>
                <a:rPr lang="de-CH" sz="1600" b="0" i="0">
                  <a:solidFill>
                    <a:sysClr val="windowText" lastClr="000000"/>
                  </a:solidFill>
                  <a:latin typeface="Cambria Math" panose="02040503050406030204" pitchFamily="18" charset="0"/>
                </a:rPr>
                <a:t>(</a:t>
              </a:r>
              <a:r>
                <a:rPr lang="de-CH" sz="1600" b="0" i="0">
                  <a:solidFill>
                    <a:srgbClr val="FF0000"/>
                  </a:solidFill>
                  <a:latin typeface="Cambria Math" panose="02040503050406030204" pitchFamily="18" charset="0"/>
                </a:rPr>
                <a:t>𝑡𝑑〗_0</a:t>
              </a:r>
              <a:r>
                <a:rPr lang="de-CH" sz="1600" b="0" i="0">
                  <a:latin typeface="Cambria Math" panose="02040503050406030204" pitchFamily="18" charset="0"/>
                </a:rPr>
                <a:t>+𝐾_(𝑡𝑑−𝑈)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latin typeface="Cambria Math" panose="02040503050406030204" pitchFamily="18" charset="0"/>
                </a:rPr>
                <a:t>25.25</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𝐾_(𝑡𝑑−𝐼)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139.76))∗(1−(𝐼𝑙𝑜𝑎𝑑/𝐼𝑠𝑐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chemeClr val="tx1"/>
                  </a:solidFill>
                  <a:effectLst/>
                  <a:latin typeface="Cambria Math" panose="02040503050406030204" pitchFamily="18" charset="0"/>
                  <a:ea typeface="+mn-ea"/>
                  <a:cs typeface="+mn-cs"/>
                </a:rPr>
                <a:t>−1)</a:t>
              </a:r>
              <a:r>
                <a:rPr lang="en-US" sz="1600"/>
                <a:t>*0.383)</a:t>
              </a:r>
            </a:p>
          </xdr:txBody>
        </xdr:sp>
      </mc:Fallback>
    </mc:AlternateContent>
    <xdr:clientData/>
  </xdr:oneCellAnchor>
  <xdr:oneCellAnchor>
    <xdr:from>
      <xdr:col>0</xdr:col>
      <xdr:colOff>0</xdr:colOff>
      <xdr:row>66</xdr:row>
      <xdr:rowOff>110836</xdr:rowOff>
    </xdr:from>
    <xdr:ext cx="7994073" cy="463781"/>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36A011EC-1466-4225-B915-715B74962019}"/>
                </a:ext>
              </a:extLst>
            </xdr:cNvPr>
            <xdr:cNvSpPr txBox="1"/>
          </xdr:nvSpPr>
          <xdr:spPr>
            <a:xfrm>
              <a:off x="0" y="122647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𝑅𝑅𝑅𝑉</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𝑅𝑅𝑅𝑉</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25.25</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𝑅𝑅𝑅𝑉</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139.76)</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num>
                    <m:den>
                      <m:r>
                        <a:rPr lang="de-CH" sz="1600" b="0" i="1">
                          <a:solidFill>
                            <a:sysClr val="windowText" lastClr="000000"/>
                          </a:solidFill>
                          <a:effectLst/>
                          <a:latin typeface="Cambria Math" panose="02040503050406030204" pitchFamily="18" charset="0"/>
                          <a:ea typeface="+mn-ea"/>
                          <a:cs typeface="+mn-cs"/>
                        </a:rPr>
                        <m:t>3</m:t>
                      </m:r>
                    </m:den>
                  </m:f>
                  <m:r>
                    <a:rPr lang="de-CH" sz="1600" b="0" i="1">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3" name="TextBox 12">
              <a:extLst>
                <a:ext uri="{FF2B5EF4-FFF2-40B4-BE49-F238E27FC236}">
                  <a16:creationId xmlns:a16="http://schemas.microsoft.com/office/drawing/2014/main" id="{36A011EC-1466-4225-B915-715B74962019}"/>
                </a:ext>
              </a:extLst>
            </xdr:cNvPr>
            <xdr:cNvSpPr txBox="1"/>
          </xdr:nvSpPr>
          <xdr:spPr>
            <a:xfrm>
              <a:off x="0" y="122647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𝑅𝑅𝑅𝑉=〖(𝑅𝑅𝑅𝑉〗_0+</a:t>
              </a:r>
              <a:r>
                <a:rPr lang="de-CH" sz="1600" b="0" i="0">
                  <a:solidFill>
                    <a:srgbClr val="FF0000"/>
                  </a:solidFill>
                  <a:latin typeface="Cambria Math" panose="02040503050406030204" pitchFamily="18" charset="0"/>
                </a:rPr>
                <a:t>𝐾_(𝑅𝑅𝑅𝑉−𝑈)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25.25</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𝐾_(𝑅𝑅𝑅𝑉−𝐼)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139.76))/(1−(𝐼𝑙𝑜𝑎𝑑/𝐼𝑠𝑐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ysClr val="windowText" lastClr="000000"/>
                  </a:solidFill>
                  <a:effectLst/>
                  <a:latin typeface="Cambria Math" panose="02040503050406030204" pitchFamily="18" charset="0"/>
                  <a:ea typeface="+mn-ea"/>
                  <a:cs typeface="+mn-cs"/>
                </a:rPr>
                <a:t>−1)/3)</a:t>
              </a:r>
              <a:endParaRPr lang="en-US" sz="1600">
                <a:solidFill>
                  <a:sysClr val="windowText" lastClr="000000"/>
                </a:solidFill>
              </a:endParaRPr>
            </a:p>
          </xdr:txBody>
        </xdr:sp>
      </mc:Fallback>
    </mc:AlternateContent>
    <xdr:clientData/>
  </xdr:oneCellAnchor>
  <xdr:oneCellAnchor>
    <xdr:from>
      <xdr:col>0</xdr:col>
      <xdr:colOff>0</xdr:colOff>
      <xdr:row>100</xdr:row>
      <xdr:rowOff>110836</xdr:rowOff>
    </xdr:from>
    <xdr:ext cx="7994073" cy="463781"/>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ABDEDB89-1D0F-4C69-8704-B064B59CFABF}"/>
                </a:ext>
              </a:extLst>
            </xdr:cNvPr>
            <xdr:cNvSpPr txBox="1"/>
          </xdr:nvSpPr>
          <xdr:spPr>
            <a:xfrm>
              <a:off x="0" y="185258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𝑅𝑅𝑅𝑉</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25.25</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𝑅𝑅𝑅𝑉</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139.76)</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num>
                    <m:den>
                      <m:r>
                        <a:rPr lang="de-CH" sz="1600" b="0" i="1">
                          <a:solidFill>
                            <a:sysClr val="windowText" lastClr="000000"/>
                          </a:solidFill>
                          <a:effectLst/>
                          <a:latin typeface="Cambria Math" panose="02040503050406030204" pitchFamily="18" charset="0"/>
                          <a:ea typeface="+mn-ea"/>
                          <a:cs typeface="+mn-cs"/>
                        </a:rPr>
                        <m:t>3</m:t>
                      </m:r>
                    </m:den>
                  </m:f>
                  <m:r>
                    <a:rPr lang="de-CH" sz="1600" b="0" i="1">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4" name="TextBox 13">
              <a:extLst>
                <a:ext uri="{FF2B5EF4-FFF2-40B4-BE49-F238E27FC236}">
                  <a16:creationId xmlns:a16="http://schemas.microsoft.com/office/drawing/2014/main" id="{ABDEDB89-1D0F-4C69-8704-B064B59CFABF}"/>
                </a:ext>
              </a:extLst>
            </xdr:cNvPr>
            <xdr:cNvSpPr txBox="1"/>
          </xdr:nvSpPr>
          <xdr:spPr>
            <a:xfrm>
              <a:off x="0" y="185258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𝑅𝑅𝑅𝑉=〖(𝑅𝑅𝑅𝑉〗_0+𝐾_(𝑅𝑅𝑅𝑉−𝑈)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25.25</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𝐾_(𝑅𝑅𝑅𝑉−𝐼)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139.76))/(1−(𝐼𝑙𝑜𝑎𝑑/𝐼𝑠𝑐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ysClr val="windowText" lastClr="000000"/>
                  </a:solidFill>
                  <a:effectLst/>
                  <a:latin typeface="Cambria Math" panose="02040503050406030204" pitchFamily="18" charset="0"/>
                  <a:ea typeface="+mn-ea"/>
                  <a:cs typeface="+mn-cs"/>
                </a:rPr>
                <a:t>−1)/3)</a:t>
              </a:r>
              <a:endParaRPr lang="en-US" sz="1600">
                <a:solidFill>
                  <a:sysClr val="windowText" lastClr="000000"/>
                </a:solidFill>
              </a:endParaRPr>
            </a:p>
          </xdr:txBody>
        </xdr:sp>
      </mc:Fallback>
    </mc:AlternateContent>
    <xdr:clientData/>
  </xdr:oneCellAnchor>
  <xdr:oneCellAnchor>
    <xdr:from>
      <xdr:col>0</xdr:col>
      <xdr:colOff>0</xdr:colOff>
      <xdr:row>166</xdr:row>
      <xdr:rowOff>138546</xdr:rowOff>
    </xdr:from>
    <xdr:ext cx="7994073" cy="354584"/>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690B9764-64B6-4E34-8ECA-C2BE3EE2292E}"/>
                </a:ext>
              </a:extLst>
            </xdr:cNvPr>
            <xdr:cNvSpPr txBox="1"/>
          </xdr:nvSpPr>
          <xdr:spPr>
            <a:xfrm>
              <a:off x="0" y="3070744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𝑡𝑑</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25.25</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139.76)</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oMath>
              </a14:m>
              <a:r>
                <a:rPr lang="en-US" sz="1600">
                  <a:solidFill>
                    <a:sysClr val="windowText" lastClr="000000"/>
                  </a:solidFill>
                </a:rPr>
                <a:t>*0.383)</a:t>
              </a:r>
            </a:p>
          </xdr:txBody>
        </xdr:sp>
      </mc:Choice>
      <mc:Fallback xmlns="">
        <xdr:sp macro="" textlink="">
          <xdr:nvSpPr>
            <xdr:cNvPr id="15" name="TextBox 14">
              <a:extLst>
                <a:ext uri="{FF2B5EF4-FFF2-40B4-BE49-F238E27FC236}">
                  <a16:creationId xmlns:a16="http://schemas.microsoft.com/office/drawing/2014/main" id="{690B9764-64B6-4E34-8ECA-C2BE3EE2292E}"/>
                </a:ext>
              </a:extLst>
            </xdr:cNvPr>
            <xdr:cNvSpPr txBox="1"/>
          </xdr:nvSpPr>
          <xdr:spPr>
            <a:xfrm>
              <a:off x="0" y="3070744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a:t>
              </a:r>
              <a:r>
                <a:rPr lang="de-CH" sz="1600" b="0" i="0">
                  <a:solidFill>
                    <a:srgbClr val="FF0000"/>
                  </a:solidFill>
                  <a:latin typeface="Cambria Math" panose="02040503050406030204" pitchFamily="18" charset="0"/>
                </a:rPr>
                <a:t>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25.25</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139.76))∗(1−(𝐼𝑙𝑜𝑎𝑑/𝐼𝑠𝑐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ysClr val="windowText" lastClr="000000"/>
                  </a:solidFill>
                  <a:effectLst/>
                  <a:latin typeface="Cambria Math" panose="02040503050406030204" pitchFamily="18" charset="0"/>
                  <a:ea typeface="+mn-ea"/>
                  <a:cs typeface="+mn-cs"/>
                </a:rPr>
                <a:t>−1)</a:t>
              </a:r>
              <a:r>
                <a:rPr lang="en-US" sz="1600">
                  <a:solidFill>
                    <a:sysClr val="windowText" lastClr="000000"/>
                  </a:solidFill>
                </a:rPr>
                <a:t>*0.383)</a:t>
              </a:r>
            </a:p>
          </xdr:txBody>
        </xdr:sp>
      </mc:Fallback>
    </mc:AlternateContent>
    <xdr:clientData/>
  </xdr:oneCellAnchor>
  <xdr:oneCellAnchor>
    <xdr:from>
      <xdr:col>0</xdr:col>
      <xdr:colOff>0</xdr:colOff>
      <xdr:row>199</xdr:row>
      <xdr:rowOff>138546</xdr:rowOff>
    </xdr:from>
    <xdr:ext cx="7994073" cy="354584"/>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28ECE147-7FBD-4095-AFD5-D361E3C8516C}"/>
                </a:ext>
              </a:extLst>
            </xdr:cNvPr>
            <xdr:cNvSpPr txBox="1"/>
          </xdr:nvSpPr>
          <xdr:spPr>
            <a:xfrm>
              <a:off x="0" y="3679074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25.25</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𝑡𝑑</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139.76)</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oMath>
              </a14:m>
              <a:r>
                <a:rPr lang="en-US" sz="1600">
                  <a:solidFill>
                    <a:sysClr val="windowText" lastClr="000000"/>
                  </a:solidFill>
                </a:rPr>
                <a:t>*0.383)</a:t>
              </a:r>
            </a:p>
          </xdr:txBody>
        </xdr:sp>
      </mc:Choice>
      <mc:Fallback xmlns="">
        <xdr:sp macro="" textlink="">
          <xdr:nvSpPr>
            <xdr:cNvPr id="16" name="TextBox 15">
              <a:extLst>
                <a:ext uri="{FF2B5EF4-FFF2-40B4-BE49-F238E27FC236}">
                  <a16:creationId xmlns:a16="http://schemas.microsoft.com/office/drawing/2014/main" id="{28ECE147-7FBD-4095-AFD5-D361E3C8516C}"/>
                </a:ext>
              </a:extLst>
            </xdr:cNvPr>
            <xdr:cNvSpPr txBox="1"/>
          </xdr:nvSpPr>
          <xdr:spPr>
            <a:xfrm>
              <a:off x="0" y="3679074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25.25</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139.76))∗(1−(𝐼𝑙𝑜𝑎𝑑/𝐼𝑠𝑐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ysClr val="windowText" lastClr="000000"/>
                  </a:solidFill>
                  <a:effectLst/>
                  <a:latin typeface="Cambria Math" panose="02040503050406030204" pitchFamily="18" charset="0"/>
                  <a:ea typeface="+mn-ea"/>
                  <a:cs typeface="+mn-cs"/>
                </a:rPr>
                <a:t>−1)</a:t>
              </a:r>
              <a:r>
                <a:rPr lang="en-US" sz="1600">
                  <a:solidFill>
                    <a:sysClr val="windowText" lastClr="000000"/>
                  </a:solidFill>
                </a:rPr>
                <a:t>*0.383)</a:t>
              </a:r>
            </a:p>
          </xdr:txBody>
        </xdr:sp>
      </mc:Fallback>
    </mc:AlternateContent>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1</xdr:row>
      <xdr:rowOff>95251</xdr:rowOff>
    </xdr:from>
    <xdr:ext cx="7208520" cy="31309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3FB8F6EA-0463-49F0-9869-8F85174C4EC6}"/>
                </a:ext>
              </a:extLst>
            </xdr:cNvPr>
            <xdr:cNvSpPr txBox="1"/>
          </xdr:nvSpPr>
          <xdr:spPr>
            <a:xfrm>
              <a:off x="781050" y="279401"/>
              <a:ext cx="720852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2" name="TextBox 1">
              <a:extLst>
                <a:ext uri="{FF2B5EF4-FFF2-40B4-BE49-F238E27FC236}">
                  <a16:creationId xmlns:a16="http://schemas.microsoft.com/office/drawing/2014/main" id="{3FB8F6EA-0463-49F0-9869-8F85174C4EC6}"/>
                </a:ext>
              </a:extLst>
            </xdr:cNvPr>
            <xdr:cNvSpPr txBox="1"/>
          </xdr:nvSpPr>
          <xdr:spPr>
            <a:xfrm>
              <a:off x="781050" y="279401"/>
              <a:ext cx="720852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0</xdr:col>
      <xdr:colOff>0</xdr:colOff>
      <xdr:row>1</xdr:row>
      <xdr:rowOff>95250</xdr:rowOff>
    </xdr:from>
    <xdr:ext cx="7301346" cy="31309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91E88C14-1447-4CD1-A544-6A80EA19A006}"/>
                </a:ext>
              </a:extLst>
            </xdr:cNvPr>
            <xdr:cNvSpPr txBox="1"/>
          </xdr:nvSpPr>
          <xdr:spPr>
            <a:xfrm>
              <a:off x="781050" y="279400"/>
              <a:ext cx="7301346"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3" name="TextBox 2">
              <a:extLst>
                <a:ext uri="{FF2B5EF4-FFF2-40B4-BE49-F238E27FC236}">
                  <a16:creationId xmlns:a16="http://schemas.microsoft.com/office/drawing/2014/main" id="{91E88C14-1447-4CD1-A544-6A80EA19A006}"/>
                </a:ext>
              </a:extLst>
            </xdr:cNvPr>
            <xdr:cNvSpPr txBox="1"/>
          </xdr:nvSpPr>
          <xdr:spPr>
            <a:xfrm>
              <a:off x="781050" y="279400"/>
              <a:ext cx="7301346"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0</xdr:col>
      <xdr:colOff>0</xdr:colOff>
      <xdr:row>1</xdr:row>
      <xdr:rowOff>95250</xdr:rowOff>
    </xdr:from>
    <xdr:ext cx="7980218" cy="31309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6BD75748-811C-4B28-BD0A-9C4CBBD49F52}"/>
                </a:ext>
              </a:extLst>
            </xdr:cNvPr>
            <xdr:cNvSpPr txBox="1"/>
          </xdr:nvSpPr>
          <xdr:spPr>
            <a:xfrm>
              <a:off x="8870950" y="279400"/>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4" name="TextBox 3">
              <a:extLst>
                <a:ext uri="{FF2B5EF4-FFF2-40B4-BE49-F238E27FC236}">
                  <a16:creationId xmlns:a16="http://schemas.microsoft.com/office/drawing/2014/main" id="{6BD75748-811C-4B28-BD0A-9C4CBBD49F52}"/>
                </a:ext>
              </a:extLst>
            </xdr:cNvPr>
            <xdr:cNvSpPr txBox="1"/>
          </xdr:nvSpPr>
          <xdr:spPr>
            <a:xfrm>
              <a:off x="8870950" y="279400"/>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0</xdr:col>
      <xdr:colOff>0</xdr:colOff>
      <xdr:row>34</xdr:row>
      <xdr:rowOff>110836</xdr:rowOff>
    </xdr:from>
    <xdr:ext cx="7994073" cy="313099"/>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4E015172-ACCB-4847-AE61-AD0B5D80F4BD}"/>
                </a:ext>
              </a:extLst>
            </xdr:cNvPr>
            <xdr:cNvSpPr txBox="1"/>
          </xdr:nvSpPr>
          <xdr:spPr>
            <a:xfrm>
              <a:off x="8870950" y="63719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𝑅𝑅𝑅𝑉</m:t>
                      </m:r>
                    </m:e>
                    <m:sub>
                      <m:r>
                        <a:rPr lang="de-CH" sz="2000" b="0" i="1">
                          <a:solidFill>
                            <a:srgbClr val="FF0000"/>
                          </a:solidFill>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𝑅𝑅𝑅𝑉</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solidFill>
                        <a:schemeClr val="tx1"/>
                      </a:solidFill>
                      <a:effectLst/>
                      <a:latin typeface="Cambria Math" panose="02040503050406030204" pitchFamily="18" charset="0"/>
                      <a:ea typeface="+mn-ea"/>
                      <a:cs typeface="+mn-cs"/>
                    </a:rPr>
                    <m:t>26.10</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160.60)</m:t>
                  </m:r>
                  <m:r>
                    <a:rPr lang="de-CH" sz="2000" b="0" i="0">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m:t>
                  </m:r>
                </m:oMath>
              </a14:m>
              <a:endParaRPr lang="en-US" sz="2000"/>
            </a:p>
          </xdr:txBody>
        </xdr:sp>
      </mc:Choice>
      <mc:Fallback xmlns="">
        <xdr:sp macro="" textlink="">
          <xdr:nvSpPr>
            <xdr:cNvPr id="5" name="TextBox 4">
              <a:extLst>
                <a:ext uri="{FF2B5EF4-FFF2-40B4-BE49-F238E27FC236}">
                  <a16:creationId xmlns:a16="http://schemas.microsoft.com/office/drawing/2014/main" id="{4E015172-ACCB-4847-AE61-AD0B5D80F4BD}"/>
                </a:ext>
              </a:extLst>
            </xdr:cNvPr>
            <xdr:cNvSpPr txBox="1"/>
          </xdr:nvSpPr>
          <xdr:spPr>
            <a:xfrm>
              <a:off x="8870950" y="63719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a:t>
              </a:r>
              <a:r>
                <a:rPr lang="de-CH" sz="2000" b="0" i="0">
                  <a:solidFill>
                    <a:srgbClr val="FF0000"/>
                  </a:solidFill>
                  <a:latin typeface="Cambria Math" panose="02040503050406030204" pitchFamily="18" charset="0"/>
                </a:rPr>
                <a:t>〖(𝑅𝑅𝑅𝑉〗_0</a:t>
              </a:r>
              <a:r>
                <a:rPr lang="de-CH" sz="2000" b="0" i="0">
                  <a:latin typeface="Cambria Math" panose="02040503050406030204" pitchFamily="18" charset="0"/>
                </a:rPr>
                <a:t>+𝐾_(𝑅𝑅𝑅𝑉−𝑈)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solidFill>
                    <a:schemeClr val="tx1"/>
                  </a:solidFill>
                  <a:effectLst/>
                  <a:latin typeface="Cambria Math" panose="02040503050406030204" pitchFamily="18" charset="0"/>
                  <a:ea typeface="+mn-ea"/>
                  <a:cs typeface="+mn-cs"/>
                </a:rPr>
                <a:t>26.10</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160.60))</a:t>
              </a:r>
              <a:r>
                <a:rPr lang="en-US" sz="1100" b="0" i="0">
                  <a:solidFill>
                    <a:schemeClr val="tx1"/>
                  </a:solidFill>
                  <a:effectLst/>
                  <a:latin typeface="Cambria Math" panose="02040503050406030204" pitchFamily="18" charset="0"/>
                  <a:ea typeface="+mn-ea"/>
                  <a:cs typeface="+mn-cs"/>
                </a:rPr>
                <a:t>∙</a:t>
              </a:r>
              <a:endParaRPr lang="en-US" sz="2000"/>
            </a:p>
          </xdr:txBody>
        </xdr:sp>
      </mc:Fallback>
    </mc:AlternateContent>
    <xdr:clientData/>
  </xdr:oneCellAnchor>
  <xdr:oneCellAnchor>
    <xdr:from>
      <xdr:col>0</xdr:col>
      <xdr:colOff>0</xdr:colOff>
      <xdr:row>66</xdr:row>
      <xdr:rowOff>110836</xdr:rowOff>
    </xdr:from>
    <xdr:ext cx="7994073" cy="31309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242415F2-546D-459E-8486-7396E234CE22}"/>
                </a:ext>
              </a:extLst>
            </xdr:cNvPr>
            <xdr:cNvSpPr txBox="1"/>
          </xdr:nvSpPr>
          <xdr:spPr>
            <a:xfrm>
              <a:off x="8870950" y="122647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𝑅𝑅𝑅𝑉</m:t>
                      </m:r>
                    </m:e>
                    <m:sub>
                      <m:r>
                        <a:rPr lang="de-CH" sz="2000" b="0" i="1">
                          <a:solidFill>
                            <a:sysClr val="windowText" lastClr="000000"/>
                          </a:solidFill>
                          <a:latin typeface="Cambria Math" panose="02040503050406030204" pitchFamily="18" charset="0"/>
                        </a:rPr>
                        <m:t>0</m:t>
                      </m:r>
                    </m:sub>
                  </m:sSub>
                  <m:r>
                    <a:rPr lang="de-CH" sz="2000" b="0" i="1">
                      <a:solidFill>
                        <a:sysClr val="windowText" lastClr="000000"/>
                      </a:solidFill>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𝐾</m:t>
                      </m:r>
                    </m:e>
                    <m:sub>
                      <m:r>
                        <a:rPr lang="de-CH" sz="2000" b="0" i="1">
                          <a:solidFill>
                            <a:srgbClr val="FF0000"/>
                          </a:solidFill>
                          <a:latin typeface="Cambria Math" panose="02040503050406030204" pitchFamily="18" charset="0"/>
                        </a:rPr>
                        <m:t>𝑅𝑅𝑅𝑉</m:t>
                      </m:r>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𝑈</m:t>
                      </m:r>
                    </m:sub>
                  </m:sSub>
                  <m:r>
                    <a:rPr lang="en-US"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𝑈</m:t>
                  </m:r>
                </m:oMath>
              </a14:m>
              <a:r>
                <a:rPr lang="en-US" sz="2000">
                  <a:solidFill>
                    <a:sysClr val="windowText" lastClr="000000"/>
                  </a:solidFill>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26.10</m:t>
                  </m:r>
                </m:oMath>
              </a14:m>
              <a:r>
                <a:rPr lang="en-US" sz="2000">
                  <a:solidFill>
                    <a:sysClr val="windowText" lastClr="000000"/>
                  </a:solidFill>
                </a:rPr>
                <a:t>)</a:t>
              </a:r>
              <a14:m>
                <m:oMath xmlns:m="http://schemas.openxmlformats.org/officeDocument/2006/math">
                  <m:r>
                    <a:rPr lang="de-CH" sz="2000" b="0" i="0">
                      <a:solidFill>
                        <a:sysClr val="windowText" lastClr="000000"/>
                      </a:solidFill>
                      <a:effectLst/>
                      <a:latin typeface="Cambria Math" panose="02040503050406030204" pitchFamily="18" charset="0"/>
                      <a:ea typeface="+mn-ea"/>
                      <a:cs typeface="+mn-cs"/>
                    </a:rPr>
                    <m:t> </m:t>
                  </m:r>
                  <m:r>
                    <a:rPr lang="de-CH" sz="2000" b="0" i="1">
                      <a:solidFill>
                        <a:sysClr val="windowText" lastClr="000000"/>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𝐼</m:t>
                      </m:r>
                    </m:e>
                    <m:sub>
                      <m:r>
                        <a:rPr lang="de-CH" sz="2000" b="0" i="1">
                          <a:solidFill>
                            <a:sysClr val="windowText" lastClr="000000"/>
                          </a:solidFill>
                          <a:effectLst/>
                          <a:latin typeface="Cambria Math" panose="02040503050406030204" pitchFamily="18" charset="0"/>
                          <a:ea typeface="+mn-ea"/>
                          <a:cs typeface="+mn-cs"/>
                        </a:rPr>
                        <m:t>𝑠𝑐</m:t>
                      </m:r>
                    </m:sub>
                  </m:sSub>
                </m:oMath>
              </a14:m>
              <a:r>
                <a:rPr lang="en-US" sz="2000">
                  <a:solidFill>
                    <a:sysClr val="windowText" lastClr="000000"/>
                  </a:solidFill>
                  <a:effectLst/>
                  <a:latin typeface="+mn-lt"/>
                  <a:ea typeface="+mn-ea"/>
                  <a:cs typeface="+mn-cs"/>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160.60)</m:t>
                  </m:r>
                  <m:r>
                    <a:rPr lang="de-CH" sz="20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oMath>
              </a14:m>
              <a:endParaRPr lang="en-US" sz="20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242415F2-546D-459E-8486-7396E234CE22}"/>
                </a:ext>
              </a:extLst>
            </xdr:cNvPr>
            <xdr:cNvSpPr txBox="1"/>
          </xdr:nvSpPr>
          <xdr:spPr>
            <a:xfrm>
              <a:off x="8870950" y="122647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solidFill>
                    <a:sysClr val="windowText" lastClr="000000"/>
                  </a:solidFill>
                  <a:latin typeface="Cambria Math" panose="02040503050406030204" pitchFamily="18" charset="0"/>
                </a:rPr>
                <a:t>𝑅𝑅𝑅𝑉=〖(𝑅𝑅𝑅𝑉〗_0+</a:t>
              </a:r>
              <a:r>
                <a:rPr lang="de-CH" sz="2000" b="0" i="0">
                  <a:solidFill>
                    <a:srgbClr val="FF0000"/>
                  </a:solidFill>
                  <a:latin typeface="Cambria Math" panose="02040503050406030204" pitchFamily="18" charset="0"/>
                </a:rPr>
                <a:t>𝐾_(𝑅𝑅𝑅𝑉−𝑈)</a:t>
              </a:r>
              <a:r>
                <a:rPr lang="en-US" sz="2000" b="0" i="0">
                  <a:solidFill>
                    <a:sysClr val="windowText" lastClr="000000"/>
                  </a:solidFill>
                  <a:latin typeface="Cambria Math" panose="02040503050406030204" pitchFamily="18" charset="0"/>
                  <a:ea typeface="Cambria Math" panose="02040503050406030204" pitchFamily="18" charset="0"/>
                </a:rPr>
                <a:t>∙</a:t>
              </a:r>
              <a:r>
                <a:rPr lang="de-CH" sz="2000" b="0" i="0">
                  <a:solidFill>
                    <a:sysClr val="windowText" lastClr="000000"/>
                  </a:solidFill>
                  <a:latin typeface="Cambria Math" panose="02040503050406030204" pitchFamily="18" charset="0"/>
                  <a:ea typeface="Cambria Math" panose="02040503050406030204" pitchFamily="18" charset="0"/>
                </a:rPr>
                <a:t>(𝑈</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26.10</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 + 𝐾_(𝑅𝑅𝑅𝑉−𝐼)</a:t>
              </a:r>
              <a:r>
                <a:rPr lang="en-US" sz="2000" b="0" i="0">
                  <a:solidFill>
                    <a:sysClr val="windowText" lastClr="000000"/>
                  </a:solidFill>
                  <a:effectLst/>
                  <a:latin typeface="Cambria Math" panose="02040503050406030204" pitchFamily="18" charset="0"/>
                  <a:ea typeface="+mn-ea"/>
                  <a:cs typeface="+mn-cs"/>
                </a:rPr>
                <a:t>∙</a:t>
              </a:r>
              <a:r>
                <a:rPr lang="de-CH" sz="2000" b="0" i="0">
                  <a:solidFill>
                    <a:sysClr val="windowText" lastClr="000000"/>
                  </a:solidFill>
                  <a:effectLst/>
                  <a:latin typeface="Cambria Math" panose="02040503050406030204" pitchFamily="18" charset="0"/>
                  <a:ea typeface="+mn-ea"/>
                  <a:cs typeface="+mn-cs"/>
                </a:rPr>
                <a:t>(𝐼_𝑠𝑐</a:t>
              </a:r>
              <a:r>
                <a:rPr lang="en-US" sz="2000">
                  <a:solidFill>
                    <a:sysClr val="windowText" lastClr="000000"/>
                  </a:solidFill>
                  <a:effectLst/>
                  <a:latin typeface="+mn-lt"/>
                  <a:ea typeface="+mn-ea"/>
                  <a:cs typeface="+mn-cs"/>
                </a:rPr>
                <a:t>-</a:t>
              </a:r>
              <a:r>
                <a:rPr lang="de-CH" sz="2000" b="0" i="0">
                  <a:solidFill>
                    <a:sysClr val="windowText" lastClr="000000"/>
                  </a:solidFill>
                  <a:effectLst/>
                  <a:latin typeface="Cambria Math" panose="02040503050406030204" pitchFamily="18" charset="0"/>
                  <a:ea typeface="+mn-ea"/>
                  <a:cs typeface="+mn-cs"/>
                </a:rPr>
                <a:t>160.60))</a:t>
              </a:r>
              <a:r>
                <a:rPr lang="en-US" sz="1100" b="0" i="0">
                  <a:solidFill>
                    <a:sysClr val="windowText" lastClr="000000"/>
                  </a:solidFill>
                  <a:effectLst/>
                  <a:latin typeface="Cambria Math" panose="02040503050406030204" pitchFamily="18" charset="0"/>
                  <a:ea typeface="+mn-ea"/>
                  <a:cs typeface="+mn-cs"/>
                </a:rPr>
                <a:t>∙</a:t>
              </a:r>
              <a:endParaRPr lang="en-US" sz="2000">
                <a:solidFill>
                  <a:sysClr val="windowText" lastClr="000000"/>
                </a:solidFill>
              </a:endParaRPr>
            </a:p>
          </xdr:txBody>
        </xdr:sp>
      </mc:Fallback>
    </mc:AlternateContent>
    <xdr:clientData/>
  </xdr:oneCellAnchor>
  <xdr:oneCellAnchor>
    <xdr:from>
      <xdr:col>0</xdr:col>
      <xdr:colOff>0</xdr:colOff>
      <xdr:row>100</xdr:row>
      <xdr:rowOff>110836</xdr:rowOff>
    </xdr:from>
    <xdr:ext cx="7994073" cy="313099"/>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27CE3DC1-C971-4B5B-872C-96A31832D2DA}"/>
                </a:ext>
              </a:extLst>
            </xdr:cNvPr>
            <xdr:cNvSpPr txBox="1"/>
          </xdr:nvSpPr>
          <xdr:spPr>
            <a:xfrm>
              <a:off x="8870950" y="185258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𝑅𝑅𝑅𝑉</m:t>
                      </m:r>
                    </m:e>
                    <m:sub>
                      <m:r>
                        <a:rPr lang="de-CH" sz="2000" b="0" i="1">
                          <a:solidFill>
                            <a:sysClr val="windowText" lastClr="000000"/>
                          </a:solidFill>
                          <a:latin typeface="Cambria Math" panose="02040503050406030204" pitchFamily="18" charset="0"/>
                        </a:rPr>
                        <m:t>0</m:t>
                      </m:r>
                    </m:sub>
                  </m:sSub>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𝐾</m:t>
                      </m:r>
                    </m:e>
                    <m:sub>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𝑈</m:t>
                      </m:r>
                    </m:sub>
                  </m:sSub>
                  <m:r>
                    <a:rPr lang="en-US"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𝑈</m:t>
                  </m:r>
                </m:oMath>
              </a14:m>
              <a:r>
                <a:rPr lang="en-US" sz="2000">
                  <a:solidFill>
                    <a:sysClr val="windowText" lastClr="000000"/>
                  </a:solidFill>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26.10</m:t>
                  </m:r>
                </m:oMath>
              </a14:m>
              <a:r>
                <a:rPr lang="en-US" sz="2000">
                  <a:solidFill>
                    <a:sysClr val="windowText" lastClr="000000"/>
                  </a:solidFill>
                </a:rPr>
                <a:t>)</a:t>
              </a:r>
              <a14:m>
                <m:oMath xmlns:m="http://schemas.openxmlformats.org/officeDocument/2006/math">
                  <m:r>
                    <a:rPr lang="de-CH" sz="2000" b="0" i="0">
                      <a:solidFill>
                        <a:sysClr val="windowText" lastClr="000000"/>
                      </a:solidFill>
                      <a:effectLst/>
                      <a:latin typeface="Cambria Math" panose="02040503050406030204" pitchFamily="18" charset="0"/>
                      <a:ea typeface="+mn-ea"/>
                      <a:cs typeface="+mn-cs"/>
                    </a:rPr>
                    <m:t> </m:t>
                  </m:r>
                  <m:r>
                    <a:rPr lang="de-CH" sz="2000" b="0" i="1">
                      <a:solidFill>
                        <a:sysClr val="windowText" lastClr="000000"/>
                      </a:solidFill>
                      <a:effectLst/>
                      <a:latin typeface="Cambria Math" panose="02040503050406030204" pitchFamily="18" charset="0"/>
                      <a:ea typeface="+mn-ea"/>
                      <a:cs typeface="+mn-cs"/>
                    </a:rPr>
                    <m:t>+ </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𝑅𝑅𝑅𝑉</m:t>
                      </m:r>
                      <m:r>
                        <a:rPr lang="de-CH" sz="2000" b="0" i="1">
                          <a:solidFill>
                            <a:srgbClr val="FF0000"/>
                          </a:solidFill>
                          <a:effectLst/>
                          <a:latin typeface="Cambria Math" panose="02040503050406030204" pitchFamily="18" charset="0"/>
                          <a:ea typeface="+mn-ea"/>
                          <a:cs typeface="+mn-cs"/>
                        </a:rPr>
                        <m:t>−</m:t>
                      </m:r>
                      <m:r>
                        <a:rPr lang="de-CH" sz="2000" b="0" i="1">
                          <a:solidFill>
                            <a:srgbClr val="FF0000"/>
                          </a:solidFill>
                          <a:effectLst/>
                          <a:latin typeface="Cambria Math" panose="02040503050406030204" pitchFamily="18" charset="0"/>
                          <a:ea typeface="+mn-ea"/>
                          <a:cs typeface="+mn-cs"/>
                        </a:rPr>
                        <m:t>𝐼</m:t>
                      </m:r>
                    </m:sub>
                  </m:sSub>
                  <m:r>
                    <a:rPr lang="en-US"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𝐼</m:t>
                      </m:r>
                    </m:e>
                    <m:sub>
                      <m:r>
                        <a:rPr lang="de-CH" sz="2000" b="0" i="1">
                          <a:solidFill>
                            <a:sysClr val="windowText" lastClr="000000"/>
                          </a:solidFill>
                          <a:effectLst/>
                          <a:latin typeface="Cambria Math" panose="02040503050406030204" pitchFamily="18" charset="0"/>
                          <a:ea typeface="+mn-ea"/>
                          <a:cs typeface="+mn-cs"/>
                        </a:rPr>
                        <m:t>𝑠𝑐</m:t>
                      </m:r>
                    </m:sub>
                  </m:sSub>
                </m:oMath>
              </a14:m>
              <a:r>
                <a:rPr lang="en-US" sz="2000">
                  <a:solidFill>
                    <a:sysClr val="windowText" lastClr="000000"/>
                  </a:solidFill>
                  <a:effectLst/>
                  <a:latin typeface="+mn-lt"/>
                  <a:ea typeface="+mn-ea"/>
                  <a:cs typeface="+mn-cs"/>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160.60)</m:t>
                  </m:r>
                  <m:r>
                    <a:rPr lang="de-CH" sz="20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oMath>
              </a14:m>
              <a:endParaRPr lang="en-US" sz="20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27CE3DC1-C971-4B5B-872C-96A31832D2DA}"/>
                </a:ext>
              </a:extLst>
            </xdr:cNvPr>
            <xdr:cNvSpPr txBox="1"/>
          </xdr:nvSpPr>
          <xdr:spPr>
            <a:xfrm>
              <a:off x="8870950" y="185258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solidFill>
                    <a:sysClr val="windowText" lastClr="000000"/>
                  </a:solidFill>
                  <a:latin typeface="Cambria Math" panose="02040503050406030204" pitchFamily="18" charset="0"/>
                </a:rPr>
                <a:t>𝑅𝑅𝑅𝑉=〖(𝑅𝑅𝑅𝑉〗_0+𝐾_(𝑅𝑅𝑅𝑉−𝑈)</a:t>
              </a:r>
              <a:r>
                <a:rPr lang="en-US" sz="2000" b="0" i="0">
                  <a:solidFill>
                    <a:sysClr val="windowText" lastClr="000000"/>
                  </a:solidFill>
                  <a:latin typeface="Cambria Math" panose="02040503050406030204" pitchFamily="18" charset="0"/>
                  <a:ea typeface="Cambria Math" panose="02040503050406030204" pitchFamily="18" charset="0"/>
                </a:rPr>
                <a:t>∙</a:t>
              </a:r>
              <a:r>
                <a:rPr lang="de-CH" sz="2000" b="0" i="0">
                  <a:solidFill>
                    <a:sysClr val="windowText" lastClr="000000"/>
                  </a:solidFill>
                  <a:latin typeface="Cambria Math" panose="02040503050406030204" pitchFamily="18" charset="0"/>
                  <a:ea typeface="Cambria Math" panose="02040503050406030204" pitchFamily="18" charset="0"/>
                </a:rPr>
                <a:t>(𝑈</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26.10</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 + </a:t>
              </a:r>
              <a:r>
                <a:rPr lang="de-CH" sz="2000" b="0" i="0">
                  <a:solidFill>
                    <a:srgbClr val="FF0000"/>
                  </a:solidFill>
                  <a:effectLst/>
                  <a:latin typeface="Cambria Math" panose="02040503050406030204" pitchFamily="18" charset="0"/>
                  <a:ea typeface="+mn-ea"/>
                  <a:cs typeface="+mn-cs"/>
                </a:rPr>
                <a:t>𝐾_(𝑅𝑅𝑅𝑉−𝐼)</a:t>
              </a:r>
              <a:r>
                <a:rPr lang="en-US" sz="2000" b="0" i="0">
                  <a:solidFill>
                    <a:sysClr val="windowText" lastClr="000000"/>
                  </a:solidFill>
                  <a:effectLst/>
                  <a:latin typeface="Cambria Math" panose="02040503050406030204" pitchFamily="18" charset="0"/>
                  <a:ea typeface="+mn-ea"/>
                  <a:cs typeface="+mn-cs"/>
                </a:rPr>
                <a:t>∙</a:t>
              </a:r>
              <a:r>
                <a:rPr lang="de-CH" sz="2000" b="0" i="0">
                  <a:solidFill>
                    <a:sysClr val="windowText" lastClr="000000"/>
                  </a:solidFill>
                  <a:effectLst/>
                  <a:latin typeface="Cambria Math" panose="02040503050406030204" pitchFamily="18" charset="0"/>
                  <a:ea typeface="+mn-ea"/>
                  <a:cs typeface="+mn-cs"/>
                </a:rPr>
                <a:t>(𝐼_𝑠𝑐</a:t>
              </a:r>
              <a:r>
                <a:rPr lang="en-US" sz="2000">
                  <a:solidFill>
                    <a:sysClr val="windowText" lastClr="000000"/>
                  </a:solidFill>
                  <a:effectLst/>
                  <a:latin typeface="+mn-lt"/>
                  <a:ea typeface="+mn-ea"/>
                  <a:cs typeface="+mn-cs"/>
                </a:rPr>
                <a:t>-</a:t>
              </a:r>
              <a:r>
                <a:rPr lang="de-CH" sz="2000" b="0" i="0">
                  <a:solidFill>
                    <a:sysClr val="windowText" lastClr="000000"/>
                  </a:solidFill>
                  <a:effectLst/>
                  <a:latin typeface="Cambria Math" panose="02040503050406030204" pitchFamily="18" charset="0"/>
                  <a:ea typeface="+mn-ea"/>
                  <a:cs typeface="+mn-cs"/>
                </a:rPr>
                <a:t>160.60))</a:t>
              </a:r>
              <a:r>
                <a:rPr lang="en-US" sz="1100" b="0" i="0">
                  <a:solidFill>
                    <a:sysClr val="windowText" lastClr="000000"/>
                  </a:solidFill>
                  <a:effectLst/>
                  <a:latin typeface="Cambria Math" panose="02040503050406030204" pitchFamily="18" charset="0"/>
                  <a:ea typeface="+mn-ea"/>
                  <a:cs typeface="+mn-cs"/>
                </a:rPr>
                <a:t>∙</a:t>
              </a:r>
              <a:endParaRPr lang="en-US" sz="2000">
                <a:solidFill>
                  <a:sysClr val="windowText" lastClr="000000"/>
                </a:solidFill>
              </a:endParaRPr>
            </a:p>
          </xdr:txBody>
        </xdr:sp>
      </mc:Fallback>
    </mc:AlternateContent>
    <xdr:clientData/>
  </xdr:oneCellAnchor>
  <xdr:oneCellAnchor>
    <xdr:from>
      <xdr:col>0</xdr:col>
      <xdr:colOff>0</xdr:colOff>
      <xdr:row>133</xdr:row>
      <xdr:rowOff>138546</xdr:rowOff>
    </xdr:from>
    <xdr:ext cx="7994073" cy="250453"/>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F881B2CB-B7B5-4362-9521-A71601188ED6}"/>
                </a:ext>
              </a:extLst>
            </xdr:cNvPr>
            <xdr:cNvSpPr txBox="1"/>
          </xdr:nvSpPr>
          <xdr:spPr>
            <a:xfrm>
              <a:off x="8870950" y="2463049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𝑡𝑑</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rgbClr val="FF0000"/>
                          </a:solidFill>
                          <a:latin typeface="Cambria Math" panose="02040503050406030204" pitchFamily="18" charset="0"/>
                        </a:rPr>
                        <m:t>𝑡𝑑</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𝑡𝑑</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latin typeface="Cambria Math" panose="02040503050406030204" pitchFamily="18" charset="0"/>
                    </a:rPr>
                    <m:t>26.10</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160.60)</m:t>
                  </m:r>
                  <m:r>
                    <a:rPr lang="de-CH" sz="1600" b="0" i="0">
                      <a:solidFill>
                        <a:schemeClr val="tx1"/>
                      </a:solidFill>
                      <a:effectLst/>
                      <a:latin typeface="Cambria Math" panose="02040503050406030204" pitchFamily="18" charset="0"/>
                      <a:ea typeface="+mn-ea"/>
                      <a:cs typeface="+mn-cs"/>
                    </a:rPr>
                    <m:t>)</m:t>
                  </m:r>
                </m:oMath>
              </a14:m>
              <a:endParaRPr lang="en-US" sz="1600"/>
            </a:p>
          </xdr:txBody>
        </xdr:sp>
      </mc:Choice>
      <mc:Fallback xmlns="">
        <xdr:sp macro="" textlink="">
          <xdr:nvSpPr>
            <xdr:cNvPr id="8" name="TextBox 7">
              <a:extLst>
                <a:ext uri="{FF2B5EF4-FFF2-40B4-BE49-F238E27FC236}">
                  <a16:creationId xmlns:a16="http://schemas.microsoft.com/office/drawing/2014/main" id="{F881B2CB-B7B5-4362-9521-A71601188ED6}"/>
                </a:ext>
              </a:extLst>
            </xdr:cNvPr>
            <xdr:cNvSpPr txBox="1"/>
          </xdr:nvSpPr>
          <xdr:spPr>
            <a:xfrm>
              <a:off x="8870950" y="2463049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𝑡𝑑=</a:t>
              </a:r>
              <a:r>
                <a:rPr lang="de-CH" sz="1600" b="0" i="0">
                  <a:solidFill>
                    <a:srgbClr val="FF0000"/>
                  </a:solidFill>
                  <a:latin typeface="Cambria Math" panose="02040503050406030204" pitchFamily="18" charset="0"/>
                </a:rPr>
                <a:t>〖</a:t>
              </a:r>
              <a:r>
                <a:rPr lang="de-CH" sz="1600" b="0" i="0">
                  <a:solidFill>
                    <a:sysClr val="windowText" lastClr="000000"/>
                  </a:solidFill>
                  <a:latin typeface="Cambria Math" panose="02040503050406030204" pitchFamily="18" charset="0"/>
                </a:rPr>
                <a:t>(</a:t>
              </a:r>
              <a:r>
                <a:rPr lang="de-CH" sz="1600" b="0" i="0">
                  <a:solidFill>
                    <a:srgbClr val="FF0000"/>
                  </a:solidFill>
                  <a:latin typeface="Cambria Math" panose="02040503050406030204" pitchFamily="18" charset="0"/>
                </a:rPr>
                <a:t>𝑡𝑑〗_0</a:t>
              </a:r>
              <a:r>
                <a:rPr lang="de-CH" sz="1600" b="0" i="0">
                  <a:latin typeface="Cambria Math" panose="02040503050406030204" pitchFamily="18" charset="0"/>
                </a:rPr>
                <a:t>+𝐾_(𝑡𝑑−𝑈)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latin typeface="Cambria Math" panose="02040503050406030204" pitchFamily="18" charset="0"/>
                </a:rPr>
                <a:t>26.10</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𝐾_(𝑡𝑑−𝐼)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160.60))</a:t>
              </a:r>
              <a:endParaRPr lang="en-US" sz="1600"/>
            </a:p>
          </xdr:txBody>
        </xdr:sp>
      </mc:Fallback>
    </mc:AlternateContent>
    <xdr:clientData/>
  </xdr:oneCellAnchor>
  <xdr:oneCellAnchor>
    <xdr:from>
      <xdr:col>0</xdr:col>
      <xdr:colOff>0</xdr:colOff>
      <xdr:row>166</xdr:row>
      <xdr:rowOff>138546</xdr:rowOff>
    </xdr:from>
    <xdr:ext cx="7994073" cy="250453"/>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FF9A46EB-14CA-49F7-BF65-45F251CF0888}"/>
                </a:ext>
              </a:extLst>
            </xdr:cNvPr>
            <xdr:cNvSpPr txBox="1"/>
          </xdr:nvSpPr>
          <xdr:spPr>
            <a:xfrm>
              <a:off x="8870950" y="3070744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𝑡𝑑</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26.10</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160.60)</m:t>
                  </m:r>
                  <m:r>
                    <a:rPr lang="de-CH" sz="1600" b="0" i="0">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9" name="TextBox 8">
              <a:extLst>
                <a:ext uri="{FF2B5EF4-FFF2-40B4-BE49-F238E27FC236}">
                  <a16:creationId xmlns:a16="http://schemas.microsoft.com/office/drawing/2014/main" id="{FF9A46EB-14CA-49F7-BF65-45F251CF0888}"/>
                </a:ext>
              </a:extLst>
            </xdr:cNvPr>
            <xdr:cNvSpPr txBox="1"/>
          </xdr:nvSpPr>
          <xdr:spPr>
            <a:xfrm>
              <a:off x="8870950" y="3070744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a:t>
              </a:r>
              <a:r>
                <a:rPr lang="de-CH" sz="1600" b="0" i="0">
                  <a:solidFill>
                    <a:srgbClr val="FF0000"/>
                  </a:solidFill>
                  <a:latin typeface="Cambria Math" panose="02040503050406030204" pitchFamily="18" charset="0"/>
                </a:rPr>
                <a:t>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26.10</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160.60))</a:t>
              </a:r>
              <a:endParaRPr lang="en-US" sz="1600">
                <a:solidFill>
                  <a:sysClr val="windowText" lastClr="000000"/>
                </a:solidFill>
              </a:endParaRPr>
            </a:p>
          </xdr:txBody>
        </xdr:sp>
      </mc:Fallback>
    </mc:AlternateContent>
    <xdr:clientData/>
  </xdr:oneCellAnchor>
  <xdr:oneCellAnchor>
    <xdr:from>
      <xdr:col>0</xdr:col>
      <xdr:colOff>0</xdr:colOff>
      <xdr:row>199</xdr:row>
      <xdr:rowOff>138546</xdr:rowOff>
    </xdr:from>
    <xdr:ext cx="7994073" cy="250453"/>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935FC75F-C7EC-4525-A211-A1D4F5F45EFA}"/>
                </a:ext>
              </a:extLst>
            </xdr:cNvPr>
            <xdr:cNvSpPr txBox="1"/>
          </xdr:nvSpPr>
          <xdr:spPr>
            <a:xfrm>
              <a:off x="8870950" y="3678439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26.10</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𝑡𝑑</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160.60)</m:t>
                  </m:r>
                  <m:r>
                    <a:rPr lang="de-CH" sz="1600" b="0" i="0">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0" name="TextBox 9">
              <a:extLst>
                <a:ext uri="{FF2B5EF4-FFF2-40B4-BE49-F238E27FC236}">
                  <a16:creationId xmlns:a16="http://schemas.microsoft.com/office/drawing/2014/main" id="{935FC75F-C7EC-4525-A211-A1D4F5F45EFA}"/>
                </a:ext>
              </a:extLst>
            </xdr:cNvPr>
            <xdr:cNvSpPr txBox="1"/>
          </xdr:nvSpPr>
          <xdr:spPr>
            <a:xfrm>
              <a:off x="8870950" y="3678439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26.10</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160.60))</a:t>
              </a:r>
              <a:endParaRPr lang="en-US" sz="1600">
                <a:solidFill>
                  <a:sysClr val="windowText" lastClr="000000"/>
                </a:solidFill>
              </a:endParaRPr>
            </a:p>
          </xdr:txBody>
        </xdr:sp>
      </mc:Fallback>
    </mc:AlternateContent>
    <xdr:clientData/>
  </xdr:oneCellAnchor>
  <xdr:oneCellAnchor>
    <xdr:from>
      <xdr:col>0</xdr:col>
      <xdr:colOff>0</xdr:colOff>
      <xdr:row>34</xdr:row>
      <xdr:rowOff>110836</xdr:rowOff>
    </xdr:from>
    <xdr:ext cx="7994073" cy="463781"/>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AAA8F906-3F94-4817-AA6E-26ADC6829E1D}"/>
                </a:ext>
              </a:extLst>
            </xdr:cNvPr>
            <xdr:cNvSpPr txBox="1"/>
          </xdr:nvSpPr>
          <xdr:spPr>
            <a:xfrm>
              <a:off x="0" y="63719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𝑅𝑅𝑅𝑉</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𝑅𝑅𝑅𝑉</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𝑅𝑅𝑅𝑉</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solidFill>
                        <a:schemeClr val="tx1"/>
                      </a:solidFill>
                      <a:effectLst/>
                      <a:latin typeface="Cambria Math" panose="02040503050406030204" pitchFamily="18" charset="0"/>
                      <a:ea typeface="+mn-ea"/>
                      <a:cs typeface="+mn-cs"/>
                    </a:rPr>
                    <m:t>26.10</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𝑅𝑅𝑅𝑉</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160.60)</m:t>
                  </m:r>
                  <m:r>
                    <a:rPr lang="de-CH" sz="1600" b="0" i="0">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/(1−</m:t>
                  </m:r>
                  <m:f>
                    <m:fPr>
                      <m:ctrlPr>
                        <a:rPr lang="de-CH" sz="1600" b="0" i="1">
                          <a:solidFill>
                            <a:schemeClr val="tx1"/>
                          </a:solidFill>
                          <a:effectLst/>
                          <a:latin typeface="Cambria Math" panose="02040503050406030204" pitchFamily="18" charset="0"/>
                          <a:ea typeface="+mn-ea"/>
                          <a:cs typeface="+mn-cs"/>
                        </a:rPr>
                      </m:ctrlPr>
                    </m:fPr>
                    <m:num>
                      <m:f>
                        <m:fPr>
                          <m:ctrlPr>
                            <a:rPr lang="de-CH" sz="1600" b="0" i="1">
                              <a:solidFill>
                                <a:schemeClr val="tx1"/>
                              </a:solidFill>
                              <a:effectLst/>
                              <a:latin typeface="Cambria Math" panose="02040503050406030204" pitchFamily="18" charset="0"/>
                              <a:ea typeface="+mn-ea"/>
                              <a:cs typeface="+mn-cs"/>
                            </a:rPr>
                          </m:ctrlPr>
                        </m:fPr>
                        <m:num>
                          <m:r>
                            <a:rPr lang="de-CH" sz="1600" b="0" i="1">
                              <a:solidFill>
                                <a:schemeClr val="tx1"/>
                              </a:solidFill>
                              <a:effectLst/>
                              <a:latin typeface="Cambria Math" panose="02040503050406030204" pitchFamily="18" charset="0"/>
                              <a:ea typeface="+mn-ea"/>
                              <a:cs typeface="+mn-cs"/>
                            </a:rPr>
                            <m:t>𝐼𝑙𝑜𝑎𝑑</m:t>
                          </m:r>
                        </m:num>
                        <m:den>
                          <m:r>
                            <a:rPr lang="de-CH" sz="1600" b="0" i="1">
                              <a:solidFill>
                                <a:schemeClr val="tx1"/>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chemeClr val="tx1"/>
                          </a:solidFill>
                          <a:effectLst/>
                          <a:latin typeface="Cambria Math" panose="02040503050406030204" pitchFamily="18" charset="0"/>
                          <a:ea typeface="+mn-ea"/>
                          <a:cs typeface="+mn-cs"/>
                        </a:rPr>
                        <m:t>−1</m:t>
                      </m:r>
                    </m:num>
                    <m:den>
                      <m:r>
                        <a:rPr lang="de-CH" sz="1600" b="0" i="1">
                          <a:solidFill>
                            <a:schemeClr val="tx1"/>
                          </a:solidFill>
                          <a:effectLst/>
                          <a:latin typeface="Cambria Math" panose="02040503050406030204" pitchFamily="18" charset="0"/>
                          <a:ea typeface="+mn-ea"/>
                          <a:cs typeface="+mn-cs"/>
                        </a:rPr>
                        <m:t>3</m:t>
                      </m:r>
                    </m:den>
                  </m:f>
                  <m:r>
                    <a:rPr lang="de-CH" sz="1600" b="0" i="1">
                      <a:solidFill>
                        <a:schemeClr val="tx1"/>
                      </a:solidFill>
                      <a:effectLst/>
                      <a:latin typeface="Cambria Math" panose="02040503050406030204" pitchFamily="18" charset="0"/>
                      <a:ea typeface="+mn-ea"/>
                      <a:cs typeface="+mn-cs"/>
                    </a:rPr>
                    <m:t>)</m:t>
                  </m:r>
                </m:oMath>
              </a14:m>
              <a:endParaRPr lang="en-US" sz="1600"/>
            </a:p>
          </xdr:txBody>
        </xdr:sp>
      </mc:Choice>
      <mc:Fallback xmlns="">
        <xdr:sp macro="" textlink="">
          <xdr:nvSpPr>
            <xdr:cNvPr id="11" name="TextBox 10">
              <a:extLst>
                <a:ext uri="{FF2B5EF4-FFF2-40B4-BE49-F238E27FC236}">
                  <a16:creationId xmlns:a16="http://schemas.microsoft.com/office/drawing/2014/main" id="{AAA8F906-3F94-4817-AA6E-26ADC6829E1D}"/>
                </a:ext>
              </a:extLst>
            </xdr:cNvPr>
            <xdr:cNvSpPr txBox="1"/>
          </xdr:nvSpPr>
          <xdr:spPr>
            <a:xfrm>
              <a:off x="0" y="63719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𝑅𝑅𝑅𝑉=</a:t>
              </a:r>
              <a:r>
                <a:rPr lang="de-CH" sz="1600" b="0" i="0">
                  <a:solidFill>
                    <a:srgbClr val="FF0000"/>
                  </a:solidFill>
                  <a:latin typeface="Cambria Math" panose="02040503050406030204" pitchFamily="18" charset="0"/>
                </a:rPr>
                <a:t>〖(𝑅𝑅𝑅𝑉〗_0</a:t>
              </a:r>
              <a:r>
                <a:rPr lang="de-CH" sz="1600" b="0" i="0">
                  <a:latin typeface="Cambria Math" panose="02040503050406030204" pitchFamily="18" charset="0"/>
                </a:rPr>
                <a:t>+𝐾_(𝑅𝑅𝑅𝑉−𝑈)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solidFill>
                    <a:schemeClr val="tx1"/>
                  </a:solidFill>
                  <a:effectLst/>
                  <a:latin typeface="Cambria Math" panose="02040503050406030204" pitchFamily="18" charset="0"/>
                  <a:ea typeface="+mn-ea"/>
                  <a:cs typeface="+mn-cs"/>
                </a:rPr>
                <a:t>26.10</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𝐾_(𝑅𝑅𝑅𝑉−𝐼)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160.60))/(1−(𝐼𝑙𝑜𝑎𝑑/𝐼𝑠𝑐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chemeClr val="tx1"/>
                  </a:solidFill>
                  <a:effectLst/>
                  <a:latin typeface="Cambria Math" panose="02040503050406030204" pitchFamily="18" charset="0"/>
                  <a:ea typeface="+mn-ea"/>
                  <a:cs typeface="+mn-cs"/>
                </a:rPr>
                <a:t>−1)/3)</a:t>
              </a:r>
              <a:endParaRPr lang="en-US" sz="1600"/>
            </a:p>
          </xdr:txBody>
        </xdr:sp>
      </mc:Fallback>
    </mc:AlternateContent>
    <xdr:clientData/>
  </xdr:oneCellAnchor>
  <xdr:oneCellAnchor>
    <xdr:from>
      <xdr:col>0</xdr:col>
      <xdr:colOff>0</xdr:colOff>
      <xdr:row>133</xdr:row>
      <xdr:rowOff>138546</xdr:rowOff>
    </xdr:from>
    <xdr:ext cx="7994073" cy="354584"/>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51444C8D-1148-4F96-AFFF-E09462FA8397}"/>
                </a:ext>
              </a:extLst>
            </xdr:cNvPr>
            <xdr:cNvSpPr txBox="1"/>
          </xdr:nvSpPr>
          <xdr:spPr>
            <a:xfrm>
              <a:off x="0" y="246304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𝑡𝑑</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rgbClr val="FF0000"/>
                          </a:solidFill>
                          <a:latin typeface="Cambria Math" panose="02040503050406030204" pitchFamily="18" charset="0"/>
                        </a:rPr>
                        <m:t>𝑡𝑑</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𝑡𝑑</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latin typeface="Cambria Math" panose="02040503050406030204" pitchFamily="18" charset="0"/>
                    </a:rPr>
                    <m:t>26.10</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160.60)</m:t>
                  </m:r>
                  <m:r>
                    <a:rPr lang="de-CH" sz="1600" b="0" i="0">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(1−(</m:t>
                  </m:r>
                  <m:f>
                    <m:fPr>
                      <m:ctrlPr>
                        <a:rPr lang="de-CH" sz="1600" b="0" i="1">
                          <a:solidFill>
                            <a:schemeClr val="tx1"/>
                          </a:solidFill>
                          <a:effectLst/>
                          <a:latin typeface="Cambria Math" panose="02040503050406030204" pitchFamily="18" charset="0"/>
                          <a:ea typeface="+mn-ea"/>
                          <a:cs typeface="+mn-cs"/>
                        </a:rPr>
                      </m:ctrlPr>
                    </m:fPr>
                    <m:num>
                      <m:r>
                        <a:rPr lang="de-CH" sz="1600" b="0" i="1">
                          <a:solidFill>
                            <a:schemeClr val="tx1"/>
                          </a:solidFill>
                          <a:effectLst/>
                          <a:latin typeface="Cambria Math" panose="02040503050406030204" pitchFamily="18" charset="0"/>
                          <a:ea typeface="+mn-ea"/>
                          <a:cs typeface="+mn-cs"/>
                        </a:rPr>
                        <m:t>𝐼𝑙𝑜𝑎𝑑</m:t>
                      </m:r>
                    </m:num>
                    <m:den>
                      <m:r>
                        <a:rPr lang="de-CH" sz="1600" b="0" i="1">
                          <a:solidFill>
                            <a:schemeClr val="tx1"/>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chemeClr val="tx1"/>
                      </a:solidFill>
                      <a:effectLst/>
                      <a:latin typeface="Cambria Math" panose="02040503050406030204" pitchFamily="18" charset="0"/>
                      <a:ea typeface="+mn-ea"/>
                      <a:cs typeface="+mn-cs"/>
                    </a:rPr>
                    <m:t>−1)</m:t>
                  </m:r>
                </m:oMath>
              </a14:m>
              <a:r>
                <a:rPr lang="en-US" sz="1600"/>
                <a:t>*0.383)</a:t>
              </a:r>
            </a:p>
          </xdr:txBody>
        </xdr:sp>
      </mc:Choice>
      <mc:Fallback xmlns="">
        <xdr:sp macro="" textlink="">
          <xdr:nvSpPr>
            <xdr:cNvPr id="12" name="TextBox 11">
              <a:extLst>
                <a:ext uri="{FF2B5EF4-FFF2-40B4-BE49-F238E27FC236}">
                  <a16:creationId xmlns:a16="http://schemas.microsoft.com/office/drawing/2014/main" id="{51444C8D-1148-4F96-AFFF-E09462FA8397}"/>
                </a:ext>
              </a:extLst>
            </xdr:cNvPr>
            <xdr:cNvSpPr txBox="1"/>
          </xdr:nvSpPr>
          <xdr:spPr>
            <a:xfrm>
              <a:off x="0" y="246304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𝑡𝑑=</a:t>
              </a:r>
              <a:r>
                <a:rPr lang="de-CH" sz="1600" b="0" i="0">
                  <a:solidFill>
                    <a:srgbClr val="FF0000"/>
                  </a:solidFill>
                  <a:latin typeface="Cambria Math" panose="02040503050406030204" pitchFamily="18" charset="0"/>
                </a:rPr>
                <a:t>〖</a:t>
              </a:r>
              <a:r>
                <a:rPr lang="de-CH" sz="1600" b="0" i="0">
                  <a:solidFill>
                    <a:sysClr val="windowText" lastClr="000000"/>
                  </a:solidFill>
                  <a:latin typeface="Cambria Math" panose="02040503050406030204" pitchFamily="18" charset="0"/>
                </a:rPr>
                <a:t>(</a:t>
              </a:r>
              <a:r>
                <a:rPr lang="de-CH" sz="1600" b="0" i="0">
                  <a:solidFill>
                    <a:srgbClr val="FF0000"/>
                  </a:solidFill>
                  <a:latin typeface="Cambria Math" panose="02040503050406030204" pitchFamily="18" charset="0"/>
                </a:rPr>
                <a:t>𝑡𝑑〗_0</a:t>
              </a:r>
              <a:r>
                <a:rPr lang="de-CH" sz="1600" b="0" i="0">
                  <a:latin typeface="Cambria Math" panose="02040503050406030204" pitchFamily="18" charset="0"/>
                </a:rPr>
                <a:t>+𝐾_(𝑡𝑑−𝑈)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latin typeface="Cambria Math" panose="02040503050406030204" pitchFamily="18" charset="0"/>
                </a:rPr>
                <a:t>26.10</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𝐾_(𝑡𝑑−𝐼)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160.60))∗(1−(𝐼𝑙𝑜𝑎𝑑/𝐼𝑠𝑐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chemeClr val="tx1"/>
                  </a:solidFill>
                  <a:effectLst/>
                  <a:latin typeface="Cambria Math" panose="02040503050406030204" pitchFamily="18" charset="0"/>
                  <a:ea typeface="+mn-ea"/>
                  <a:cs typeface="+mn-cs"/>
                </a:rPr>
                <a:t>−1)</a:t>
              </a:r>
              <a:r>
                <a:rPr lang="en-US" sz="1600"/>
                <a:t>*0.383)</a:t>
              </a:r>
            </a:p>
          </xdr:txBody>
        </xdr:sp>
      </mc:Fallback>
    </mc:AlternateContent>
    <xdr:clientData/>
  </xdr:oneCellAnchor>
  <xdr:oneCellAnchor>
    <xdr:from>
      <xdr:col>0</xdr:col>
      <xdr:colOff>0</xdr:colOff>
      <xdr:row>66</xdr:row>
      <xdr:rowOff>110836</xdr:rowOff>
    </xdr:from>
    <xdr:ext cx="7994073" cy="463781"/>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E60BAA79-F3BA-4AA9-8565-514893688C25}"/>
                </a:ext>
              </a:extLst>
            </xdr:cNvPr>
            <xdr:cNvSpPr txBox="1"/>
          </xdr:nvSpPr>
          <xdr:spPr>
            <a:xfrm>
              <a:off x="0" y="122647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𝑅𝑅𝑅𝑉</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𝑅𝑅𝑅𝑉</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26.10</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𝑅𝑅𝑅𝑉</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160.60)</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num>
                    <m:den>
                      <m:r>
                        <a:rPr lang="de-CH" sz="1600" b="0" i="1">
                          <a:solidFill>
                            <a:sysClr val="windowText" lastClr="000000"/>
                          </a:solidFill>
                          <a:effectLst/>
                          <a:latin typeface="Cambria Math" panose="02040503050406030204" pitchFamily="18" charset="0"/>
                          <a:ea typeface="+mn-ea"/>
                          <a:cs typeface="+mn-cs"/>
                        </a:rPr>
                        <m:t>3</m:t>
                      </m:r>
                    </m:den>
                  </m:f>
                  <m:r>
                    <a:rPr lang="de-CH" sz="1600" b="0" i="1">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3" name="TextBox 12">
              <a:extLst>
                <a:ext uri="{FF2B5EF4-FFF2-40B4-BE49-F238E27FC236}">
                  <a16:creationId xmlns:a16="http://schemas.microsoft.com/office/drawing/2014/main" id="{E60BAA79-F3BA-4AA9-8565-514893688C25}"/>
                </a:ext>
              </a:extLst>
            </xdr:cNvPr>
            <xdr:cNvSpPr txBox="1"/>
          </xdr:nvSpPr>
          <xdr:spPr>
            <a:xfrm>
              <a:off x="0" y="122647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𝑅𝑅𝑅𝑉=〖(𝑅𝑅𝑅𝑉〗_0+</a:t>
              </a:r>
              <a:r>
                <a:rPr lang="de-CH" sz="1600" b="0" i="0">
                  <a:solidFill>
                    <a:srgbClr val="FF0000"/>
                  </a:solidFill>
                  <a:latin typeface="Cambria Math" panose="02040503050406030204" pitchFamily="18" charset="0"/>
                </a:rPr>
                <a:t>𝐾_(𝑅𝑅𝑅𝑉−𝑈)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26.10</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𝐾_(𝑅𝑅𝑅𝑉−𝐼)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160.60))/(1−(𝐼𝑙𝑜𝑎𝑑/𝐼𝑠𝑐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ysClr val="windowText" lastClr="000000"/>
                  </a:solidFill>
                  <a:effectLst/>
                  <a:latin typeface="Cambria Math" panose="02040503050406030204" pitchFamily="18" charset="0"/>
                  <a:ea typeface="+mn-ea"/>
                  <a:cs typeface="+mn-cs"/>
                </a:rPr>
                <a:t>−1)/3)</a:t>
              </a:r>
              <a:endParaRPr lang="en-US" sz="1600">
                <a:solidFill>
                  <a:sysClr val="windowText" lastClr="000000"/>
                </a:solidFill>
              </a:endParaRPr>
            </a:p>
          </xdr:txBody>
        </xdr:sp>
      </mc:Fallback>
    </mc:AlternateContent>
    <xdr:clientData/>
  </xdr:oneCellAnchor>
  <xdr:oneCellAnchor>
    <xdr:from>
      <xdr:col>0</xdr:col>
      <xdr:colOff>0</xdr:colOff>
      <xdr:row>100</xdr:row>
      <xdr:rowOff>110836</xdr:rowOff>
    </xdr:from>
    <xdr:ext cx="7994073" cy="463781"/>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667928AE-1F3D-4D3B-BEB8-8A18B66F7BC7}"/>
                </a:ext>
              </a:extLst>
            </xdr:cNvPr>
            <xdr:cNvSpPr txBox="1"/>
          </xdr:nvSpPr>
          <xdr:spPr>
            <a:xfrm>
              <a:off x="0" y="185258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𝑅𝑅𝑅𝑉</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26.10</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𝑅𝑅𝑅𝑉</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160.60)</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num>
                    <m:den>
                      <m:r>
                        <a:rPr lang="de-CH" sz="1600" b="0" i="1">
                          <a:solidFill>
                            <a:sysClr val="windowText" lastClr="000000"/>
                          </a:solidFill>
                          <a:effectLst/>
                          <a:latin typeface="Cambria Math" panose="02040503050406030204" pitchFamily="18" charset="0"/>
                          <a:ea typeface="+mn-ea"/>
                          <a:cs typeface="+mn-cs"/>
                        </a:rPr>
                        <m:t>3</m:t>
                      </m:r>
                    </m:den>
                  </m:f>
                  <m:r>
                    <a:rPr lang="de-CH" sz="1600" b="0" i="1">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4" name="TextBox 13">
              <a:extLst>
                <a:ext uri="{FF2B5EF4-FFF2-40B4-BE49-F238E27FC236}">
                  <a16:creationId xmlns:a16="http://schemas.microsoft.com/office/drawing/2014/main" id="{667928AE-1F3D-4D3B-BEB8-8A18B66F7BC7}"/>
                </a:ext>
              </a:extLst>
            </xdr:cNvPr>
            <xdr:cNvSpPr txBox="1"/>
          </xdr:nvSpPr>
          <xdr:spPr>
            <a:xfrm>
              <a:off x="0" y="185258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𝑅𝑅𝑅𝑉=〖(𝑅𝑅𝑅𝑉〗_0+𝐾_(𝑅𝑅𝑅𝑉−𝑈)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26.10</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𝐾_(𝑅𝑅𝑅𝑉−𝐼)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160.60))/(1−(𝐼𝑙𝑜𝑎𝑑/𝐼𝑠𝑐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ysClr val="windowText" lastClr="000000"/>
                  </a:solidFill>
                  <a:effectLst/>
                  <a:latin typeface="Cambria Math" panose="02040503050406030204" pitchFamily="18" charset="0"/>
                  <a:ea typeface="+mn-ea"/>
                  <a:cs typeface="+mn-cs"/>
                </a:rPr>
                <a:t>−1)/3)</a:t>
              </a:r>
              <a:endParaRPr lang="en-US" sz="1600">
                <a:solidFill>
                  <a:sysClr val="windowText" lastClr="000000"/>
                </a:solidFill>
              </a:endParaRPr>
            </a:p>
          </xdr:txBody>
        </xdr:sp>
      </mc:Fallback>
    </mc:AlternateContent>
    <xdr:clientData/>
  </xdr:oneCellAnchor>
  <xdr:oneCellAnchor>
    <xdr:from>
      <xdr:col>0</xdr:col>
      <xdr:colOff>0</xdr:colOff>
      <xdr:row>166</xdr:row>
      <xdr:rowOff>138546</xdr:rowOff>
    </xdr:from>
    <xdr:ext cx="7994073" cy="354584"/>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D84EE3A8-5D9C-4630-893C-B361C676ED81}"/>
                </a:ext>
              </a:extLst>
            </xdr:cNvPr>
            <xdr:cNvSpPr txBox="1"/>
          </xdr:nvSpPr>
          <xdr:spPr>
            <a:xfrm>
              <a:off x="0" y="3070744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𝑡𝑑</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26.10</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160.60)</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oMath>
              </a14:m>
              <a:r>
                <a:rPr lang="en-US" sz="1600">
                  <a:solidFill>
                    <a:sysClr val="windowText" lastClr="000000"/>
                  </a:solidFill>
                </a:rPr>
                <a:t>*0.383)</a:t>
              </a:r>
            </a:p>
          </xdr:txBody>
        </xdr:sp>
      </mc:Choice>
      <mc:Fallback xmlns="">
        <xdr:sp macro="" textlink="">
          <xdr:nvSpPr>
            <xdr:cNvPr id="15" name="TextBox 14">
              <a:extLst>
                <a:ext uri="{FF2B5EF4-FFF2-40B4-BE49-F238E27FC236}">
                  <a16:creationId xmlns:a16="http://schemas.microsoft.com/office/drawing/2014/main" id="{D84EE3A8-5D9C-4630-893C-B361C676ED81}"/>
                </a:ext>
              </a:extLst>
            </xdr:cNvPr>
            <xdr:cNvSpPr txBox="1"/>
          </xdr:nvSpPr>
          <xdr:spPr>
            <a:xfrm>
              <a:off x="0" y="3070744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a:t>
              </a:r>
              <a:r>
                <a:rPr lang="de-CH" sz="1600" b="0" i="0">
                  <a:solidFill>
                    <a:srgbClr val="FF0000"/>
                  </a:solidFill>
                  <a:latin typeface="Cambria Math" panose="02040503050406030204" pitchFamily="18" charset="0"/>
                </a:rPr>
                <a:t>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26.10</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160.60))∗(1−(𝐼𝑙𝑜𝑎𝑑/𝐼𝑠𝑐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ysClr val="windowText" lastClr="000000"/>
                  </a:solidFill>
                  <a:effectLst/>
                  <a:latin typeface="Cambria Math" panose="02040503050406030204" pitchFamily="18" charset="0"/>
                  <a:ea typeface="+mn-ea"/>
                  <a:cs typeface="+mn-cs"/>
                </a:rPr>
                <a:t>−1)</a:t>
              </a:r>
              <a:r>
                <a:rPr lang="en-US" sz="1600">
                  <a:solidFill>
                    <a:sysClr val="windowText" lastClr="000000"/>
                  </a:solidFill>
                </a:rPr>
                <a:t>*0.383)</a:t>
              </a:r>
            </a:p>
          </xdr:txBody>
        </xdr:sp>
      </mc:Fallback>
    </mc:AlternateContent>
    <xdr:clientData/>
  </xdr:oneCellAnchor>
  <xdr:oneCellAnchor>
    <xdr:from>
      <xdr:col>0</xdr:col>
      <xdr:colOff>0</xdr:colOff>
      <xdr:row>199</xdr:row>
      <xdr:rowOff>138546</xdr:rowOff>
    </xdr:from>
    <xdr:ext cx="7994073" cy="354584"/>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657E3255-D43D-4692-BC5E-ADF0BD7D70B6}"/>
                </a:ext>
              </a:extLst>
            </xdr:cNvPr>
            <xdr:cNvSpPr txBox="1"/>
          </xdr:nvSpPr>
          <xdr:spPr>
            <a:xfrm>
              <a:off x="0" y="367843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26.10</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𝑡𝑑</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160.60)</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oMath>
              </a14:m>
              <a:r>
                <a:rPr lang="en-US" sz="1600">
                  <a:solidFill>
                    <a:sysClr val="windowText" lastClr="000000"/>
                  </a:solidFill>
                </a:rPr>
                <a:t>*0.383)</a:t>
              </a:r>
            </a:p>
          </xdr:txBody>
        </xdr:sp>
      </mc:Choice>
      <mc:Fallback xmlns="">
        <xdr:sp macro="" textlink="">
          <xdr:nvSpPr>
            <xdr:cNvPr id="16" name="TextBox 15">
              <a:extLst>
                <a:ext uri="{FF2B5EF4-FFF2-40B4-BE49-F238E27FC236}">
                  <a16:creationId xmlns:a16="http://schemas.microsoft.com/office/drawing/2014/main" id="{657E3255-D43D-4692-BC5E-ADF0BD7D70B6}"/>
                </a:ext>
              </a:extLst>
            </xdr:cNvPr>
            <xdr:cNvSpPr txBox="1"/>
          </xdr:nvSpPr>
          <xdr:spPr>
            <a:xfrm>
              <a:off x="0" y="367843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26.10</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160.60))∗(1−(𝐼𝑙𝑜𝑎𝑑/𝐼𝑠𝑐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ysClr val="windowText" lastClr="000000"/>
                  </a:solidFill>
                  <a:effectLst/>
                  <a:latin typeface="Cambria Math" panose="02040503050406030204" pitchFamily="18" charset="0"/>
                  <a:ea typeface="+mn-ea"/>
                  <a:cs typeface="+mn-cs"/>
                </a:rPr>
                <a:t>−1)</a:t>
              </a:r>
              <a:r>
                <a:rPr lang="en-US" sz="1600">
                  <a:solidFill>
                    <a:sysClr val="windowText" lastClr="000000"/>
                  </a:solidFill>
                </a:rPr>
                <a:t>*0.383)</a:t>
              </a:r>
            </a:p>
          </xdr:txBody>
        </xdr:sp>
      </mc:Fallback>
    </mc:AlternateContent>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1</xdr:row>
      <xdr:rowOff>95251</xdr:rowOff>
    </xdr:from>
    <xdr:ext cx="8001000" cy="31309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0" y="278131"/>
              <a:ext cx="8001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0" y="278131"/>
              <a:ext cx="8001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1</xdr:col>
      <xdr:colOff>0</xdr:colOff>
      <xdr:row>1</xdr:row>
      <xdr:rowOff>95251</xdr:rowOff>
    </xdr:from>
    <xdr:ext cx="7208520" cy="313099"/>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4D48B9-35EB-4917-BC96-1165565DE9C0}"/>
                </a:ext>
              </a:extLst>
            </xdr:cNvPr>
            <xdr:cNvSpPr txBox="1"/>
          </xdr:nvSpPr>
          <xdr:spPr>
            <a:xfrm>
              <a:off x="9860280" y="278131"/>
              <a:ext cx="720852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10" name="TextBox 9">
              <a:extLst>
                <a:ext uri="{FF2B5EF4-FFF2-40B4-BE49-F238E27FC236}">
                  <a16:creationId xmlns:a16="http://schemas.microsoft.com/office/drawing/2014/main" id="{004D48B9-35EB-4917-BC96-1165565DE9C0}"/>
                </a:ext>
              </a:extLst>
            </xdr:cNvPr>
            <xdr:cNvSpPr txBox="1"/>
          </xdr:nvSpPr>
          <xdr:spPr>
            <a:xfrm>
              <a:off x="9860280" y="278131"/>
              <a:ext cx="720852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14</xdr:col>
      <xdr:colOff>0</xdr:colOff>
      <xdr:row>1</xdr:row>
      <xdr:rowOff>95250</xdr:rowOff>
    </xdr:from>
    <xdr:ext cx="7980218" cy="313099"/>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A3640270-8E44-40DC-B657-48029908070C}"/>
                </a:ext>
              </a:extLst>
            </xdr:cNvPr>
            <xdr:cNvSpPr txBox="1"/>
          </xdr:nvSpPr>
          <xdr:spPr>
            <a:xfrm>
              <a:off x="17785080" y="278130"/>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12" name="TextBox 11">
              <a:extLst>
                <a:ext uri="{FF2B5EF4-FFF2-40B4-BE49-F238E27FC236}">
                  <a16:creationId xmlns:a16="http://schemas.microsoft.com/office/drawing/2014/main" id="{A3640270-8E44-40DC-B657-48029908070C}"/>
                </a:ext>
              </a:extLst>
            </xdr:cNvPr>
            <xdr:cNvSpPr txBox="1"/>
          </xdr:nvSpPr>
          <xdr:spPr>
            <a:xfrm>
              <a:off x="17785080" y="278130"/>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14</xdr:col>
      <xdr:colOff>0</xdr:colOff>
      <xdr:row>34</xdr:row>
      <xdr:rowOff>110836</xdr:rowOff>
    </xdr:from>
    <xdr:ext cx="7994073" cy="313099"/>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7AAEE191-0EFD-42E0-A627-528F1A4858B8}"/>
                </a:ext>
              </a:extLst>
            </xdr:cNvPr>
            <xdr:cNvSpPr txBox="1"/>
          </xdr:nvSpPr>
          <xdr:spPr>
            <a:xfrm>
              <a:off x="17785080" y="632875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𝑅𝑅𝑅𝑉</m:t>
                      </m:r>
                    </m:e>
                    <m:sub>
                      <m:r>
                        <a:rPr lang="de-CH" sz="2000" b="0" i="1">
                          <a:solidFill>
                            <a:srgbClr val="FF0000"/>
                          </a:solidFill>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𝑅𝑅𝑅𝑉</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solidFill>
                        <a:schemeClr val="tx1"/>
                      </a:solidFill>
                      <a:effectLst/>
                      <a:latin typeface="Cambria Math" panose="02040503050406030204" pitchFamily="18" charset="0"/>
                      <a:ea typeface="+mn-ea"/>
                      <a:cs typeface="+mn-cs"/>
                    </a:rPr>
                    <m:t>26.54</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179.47)</m:t>
                  </m:r>
                  <m:r>
                    <a:rPr lang="de-CH" sz="2000" b="0" i="0">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m:t>
                  </m:r>
                </m:oMath>
              </a14:m>
              <a:endParaRPr lang="en-US" sz="2000"/>
            </a:p>
          </xdr:txBody>
        </xdr:sp>
      </mc:Choice>
      <mc:Fallback xmlns="">
        <xdr:sp macro="" textlink="">
          <xdr:nvSpPr>
            <xdr:cNvPr id="13" name="TextBox 12">
              <a:extLst>
                <a:ext uri="{FF2B5EF4-FFF2-40B4-BE49-F238E27FC236}">
                  <a16:creationId xmlns:a16="http://schemas.microsoft.com/office/drawing/2014/main" id="{7AAEE191-0EFD-42E0-A627-528F1A4858B8}"/>
                </a:ext>
              </a:extLst>
            </xdr:cNvPr>
            <xdr:cNvSpPr txBox="1"/>
          </xdr:nvSpPr>
          <xdr:spPr>
            <a:xfrm>
              <a:off x="17785080" y="632875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a:t>
              </a:r>
              <a:r>
                <a:rPr lang="de-CH" sz="2000" b="0" i="0">
                  <a:solidFill>
                    <a:srgbClr val="FF0000"/>
                  </a:solidFill>
                  <a:latin typeface="Cambria Math" panose="02040503050406030204" pitchFamily="18" charset="0"/>
                </a:rPr>
                <a:t>〖(𝑅𝑅𝑅𝑉〗_0</a:t>
              </a:r>
              <a:r>
                <a:rPr lang="de-CH" sz="2000" b="0" i="0">
                  <a:latin typeface="Cambria Math" panose="02040503050406030204" pitchFamily="18" charset="0"/>
                </a:rPr>
                <a:t>+𝐾_(𝑅𝑅𝑅𝑉−𝑈)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solidFill>
                    <a:schemeClr val="tx1"/>
                  </a:solidFill>
                  <a:effectLst/>
                  <a:latin typeface="Cambria Math" panose="02040503050406030204" pitchFamily="18" charset="0"/>
                  <a:ea typeface="+mn-ea"/>
                  <a:cs typeface="+mn-cs"/>
                </a:rPr>
                <a:t>26.54</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179.47))</a:t>
              </a:r>
              <a:r>
                <a:rPr lang="en-US" sz="1100" b="0" i="0">
                  <a:solidFill>
                    <a:schemeClr val="tx1"/>
                  </a:solidFill>
                  <a:effectLst/>
                  <a:latin typeface="+mn-lt"/>
                  <a:ea typeface="+mn-ea"/>
                  <a:cs typeface="+mn-cs"/>
                </a:rPr>
                <a:t>∙</a:t>
              </a:r>
              <a:endParaRPr lang="en-US" sz="2000"/>
            </a:p>
          </xdr:txBody>
        </xdr:sp>
      </mc:Fallback>
    </mc:AlternateContent>
    <xdr:clientData/>
  </xdr:oneCellAnchor>
  <xdr:oneCellAnchor>
    <xdr:from>
      <xdr:col>14</xdr:col>
      <xdr:colOff>0</xdr:colOff>
      <xdr:row>66</xdr:row>
      <xdr:rowOff>110836</xdr:rowOff>
    </xdr:from>
    <xdr:ext cx="7994073" cy="313099"/>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56DC6636-5E2D-4359-897F-721DCD02DAE5}"/>
                </a:ext>
              </a:extLst>
            </xdr:cNvPr>
            <xdr:cNvSpPr txBox="1"/>
          </xdr:nvSpPr>
          <xdr:spPr>
            <a:xfrm>
              <a:off x="17785080" y="1218091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𝑅𝑅𝑅𝑉</m:t>
                      </m:r>
                    </m:e>
                    <m:sub>
                      <m:r>
                        <a:rPr lang="de-CH" sz="2000" b="0" i="1">
                          <a:solidFill>
                            <a:sysClr val="windowText" lastClr="000000"/>
                          </a:solidFill>
                          <a:latin typeface="Cambria Math" panose="02040503050406030204" pitchFamily="18" charset="0"/>
                        </a:rPr>
                        <m:t>0</m:t>
                      </m:r>
                    </m:sub>
                  </m:sSub>
                  <m:r>
                    <a:rPr lang="de-CH" sz="2000" b="0" i="1">
                      <a:solidFill>
                        <a:sysClr val="windowText" lastClr="000000"/>
                      </a:solidFill>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𝐾</m:t>
                      </m:r>
                    </m:e>
                    <m:sub>
                      <m:r>
                        <a:rPr lang="de-CH" sz="2000" b="0" i="1">
                          <a:solidFill>
                            <a:srgbClr val="FF0000"/>
                          </a:solidFill>
                          <a:latin typeface="Cambria Math" panose="02040503050406030204" pitchFamily="18" charset="0"/>
                        </a:rPr>
                        <m:t>𝑅𝑅𝑅𝑉</m:t>
                      </m:r>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𝑈</m:t>
                      </m:r>
                    </m:sub>
                  </m:sSub>
                  <m:r>
                    <a:rPr lang="en-US"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𝑈</m:t>
                  </m:r>
                </m:oMath>
              </a14:m>
              <a:r>
                <a:rPr lang="en-US" sz="2000">
                  <a:solidFill>
                    <a:sysClr val="windowText" lastClr="000000"/>
                  </a:solidFill>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26.54</m:t>
                  </m:r>
                </m:oMath>
              </a14:m>
              <a:r>
                <a:rPr lang="en-US" sz="2000">
                  <a:solidFill>
                    <a:sysClr val="windowText" lastClr="000000"/>
                  </a:solidFill>
                </a:rPr>
                <a:t>)</a:t>
              </a:r>
              <a14:m>
                <m:oMath xmlns:m="http://schemas.openxmlformats.org/officeDocument/2006/math">
                  <m:r>
                    <a:rPr lang="de-CH" sz="2000" b="0" i="0">
                      <a:solidFill>
                        <a:sysClr val="windowText" lastClr="000000"/>
                      </a:solidFill>
                      <a:effectLst/>
                      <a:latin typeface="Cambria Math" panose="02040503050406030204" pitchFamily="18" charset="0"/>
                      <a:ea typeface="+mn-ea"/>
                      <a:cs typeface="+mn-cs"/>
                    </a:rPr>
                    <m:t> </m:t>
                  </m:r>
                  <m:r>
                    <a:rPr lang="de-CH" sz="2000" b="0" i="1">
                      <a:solidFill>
                        <a:sysClr val="windowText" lastClr="000000"/>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𝐼</m:t>
                      </m:r>
                    </m:e>
                    <m:sub>
                      <m:r>
                        <a:rPr lang="de-CH" sz="2000" b="0" i="1">
                          <a:solidFill>
                            <a:sysClr val="windowText" lastClr="000000"/>
                          </a:solidFill>
                          <a:effectLst/>
                          <a:latin typeface="Cambria Math" panose="02040503050406030204" pitchFamily="18" charset="0"/>
                          <a:ea typeface="+mn-ea"/>
                          <a:cs typeface="+mn-cs"/>
                        </a:rPr>
                        <m:t>𝑠𝑐</m:t>
                      </m:r>
                    </m:sub>
                  </m:sSub>
                </m:oMath>
              </a14:m>
              <a:r>
                <a:rPr lang="en-US" sz="2000">
                  <a:solidFill>
                    <a:sysClr val="windowText" lastClr="000000"/>
                  </a:solidFill>
                  <a:effectLst/>
                  <a:latin typeface="+mn-lt"/>
                  <a:ea typeface="+mn-ea"/>
                  <a:cs typeface="+mn-cs"/>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179.47)</m:t>
                  </m:r>
                  <m:r>
                    <a:rPr lang="de-CH" sz="20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oMath>
              </a14:m>
              <a:endParaRPr lang="en-US" sz="2000">
                <a:solidFill>
                  <a:sysClr val="windowText" lastClr="000000"/>
                </a:solidFill>
              </a:endParaRPr>
            </a:p>
          </xdr:txBody>
        </xdr:sp>
      </mc:Choice>
      <mc:Fallback xmlns="">
        <xdr:sp macro="" textlink="">
          <xdr:nvSpPr>
            <xdr:cNvPr id="14" name="TextBox 13">
              <a:extLst>
                <a:ext uri="{FF2B5EF4-FFF2-40B4-BE49-F238E27FC236}">
                  <a16:creationId xmlns:a16="http://schemas.microsoft.com/office/drawing/2014/main" id="{56DC6636-5E2D-4359-897F-721DCD02DAE5}"/>
                </a:ext>
              </a:extLst>
            </xdr:cNvPr>
            <xdr:cNvSpPr txBox="1"/>
          </xdr:nvSpPr>
          <xdr:spPr>
            <a:xfrm>
              <a:off x="17785080" y="1218091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solidFill>
                    <a:sysClr val="windowText" lastClr="000000"/>
                  </a:solidFill>
                  <a:latin typeface="Cambria Math" panose="02040503050406030204" pitchFamily="18" charset="0"/>
                </a:rPr>
                <a:t>𝑅𝑅𝑅𝑉=〖(𝑅𝑅𝑅𝑉〗_0+</a:t>
              </a:r>
              <a:r>
                <a:rPr lang="de-CH" sz="2000" b="0" i="0">
                  <a:solidFill>
                    <a:srgbClr val="FF0000"/>
                  </a:solidFill>
                  <a:latin typeface="Cambria Math" panose="02040503050406030204" pitchFamily="18" charset="0"/>
                </a:rPr>
                <a:t>𝐾_(𝑅𝑅𝑅𝑉−𝑈)</a:t>
              </a:r>
              <a:r>
                <a:rPr lang="en-US" sz="2000" b="0" i="0">
                  <a:solidFill>
                    <a:sysClr val="windowText" lastClr="000000"/>
                  </a:solidFill>
                  <a:latin typeface="Cambria Math" panose="02040503050406030204" pitchFamily="18" charset="0"/>
                  <a:ea typeface="Cambria Math" panose="02040503050406030204" pitchFamily="18" charset="0"/>
                </a:rPr>
                <a:t>∙</a:t>
              </a:r>
              <a:r>
                <a:rPr lang="de-CH" sz="2000" b="0" i="0">
                  <a:solidFill>
                    <a:sysClr val="windowText" lastClr="000000"/>
                  </a:solidFill>
                  <a:latin typeface="Cambria Math" panose="02040503050406030204" pitchFamily="18" charset="0"/>
                  <a:ea typeface="Cambria Math" panose="02040503050406030204" pitchFamily="18" charset="0"/>
                </a:rPr>
                <a:t>(𝑈</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26.54</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 + 𝐾_(𝑅𝑅𝑅𝑉−𝐼)</a:t>
              </a:r>
              <a:r>
                <a:rPr lang="en-US" sz="2000" b="0" i="0">
                  <a:solidFill>
                    <a:sysClr val="windowText" lastClr="000000"/>
                  </a:solidFill>
                  <a:effectLst/>
                  <a:latin typeface="Cambria Math" panose="02040503050406030204" pitchFamily="18" charset="0"/>
                  <a:ea typeface="+mn-ea"/>
                  <a:cs typeface="+mn-cs"/>
                </a:rPr>
                <a:t>∙</a:t>
              </a:r>
              <a:r>
                <a:rPr lang="de-CH" sz="2000" b="0" i="0">
                  <a:solidFill>
                    <a:sysClr val="windowText" lastClr="000000"/>
                  </a:solidFill>
                  <a:effectLst/>
                  <a:latin typeface="Cambria Math" panose="02040503050406030204" pitchFamily="18" charset="0"/>
                  <a:ea typeface="+mn-ea"/>
                  <a:cs typeface="+mn-cs"/>
                </a:rPr>
                <a:t>(𝐼_𝑠𝑐</a:t>
              </a:r>
              <a:r>
                <a:rPr lang="en-US" sz="2000">
                  <a:solidFill>
                    <a:sysClr val="windowText" lastClr="000000"/>
                  </a:solidFill>
                  <a:effectLst/>
                  <a:latin typeface="+mn-lt"/>
                  <a:ea typeface="+mn-ea"/>
                  <a:cs typeface="+mn-cs"/>
                </a:rPr>
                <a:t>-</a:t>
              </a:r>
              <a:r>
                <a:rPr lang="de-CH" sz="2000" b="0" i="0">
                  <a:solidFill>
                    <a:sysClr val="windowText" lastClr="000000"/>
                  </a:solidFill>
                  <a:effectLst/>
                  <a:latin typeface="Cambria Math" panose="02040503050406030204" pitchFamily="18" charset="0"/>
                  <a:ea typeface="+mn-ea"/>
                  <a:cs typeface="+mn-cs"/>
                </a:rPr>
                <a:t>179.47))</a:t>
              </a:r>
              <a:r>
                <a:rPr lang="en-US" sz="1100" b="0" i="0">
                  <a:solidFill>
                    <a:sysClr val="windowText" lastClr="000000"/>
                  </a:solidFill>
                  <a:effectLst/>
                  <a:latin typeface="+mn-lt"/>
                  <a:ea typeface="+mn-ea"/>
                  <a:cs typeface="+mn-cs"/>
                </a:rPr>
                <a:t>∙</a:t>
              </a:r>
              <a:endParaRPr lang="en-US" sz="2000">
                <a:solidFill>
                  <a:sysClr val="windowText" lastClr="000000"/>
                </a:solidFill>
              </a:endParaRPr>
            </a:p>
          </xdr:txBody>
        </xdr:sp>
      </mc:Fallback>
    </mc:AlternateContent>
    <xdr:clientData/>
  </xdr:oneCellAnchor>
  <xdr:oneCellAnchor>
    <xdr:from>
      <xdr:col>14</xdr:col>
      <xdr:colOff>0</xdr:colOff>
      <xdr:row>100</xdr:row>
      <xdr:rowOff>110836</xdr:rowOff>
    </xdr:from>
    <xdr:ext cx="7994073" cy="313099"/>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D2E1747B-167F-4C48-ABCA-B1780FEDC850}"/>
                </a:ext>
              </a:extLst>
            </xdr:cNvPr>
            <xdr:cNvSpPr txBox="1"/>
          </xdr:nvSpPr>
          <xdr:spPr>
            <a:xfrm>
              <a:off x="17785080" y="183988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𝑅𝑅𝑅𝑉</m:t>
                      </m:r>
                    </m:e>
                    <m:sub>
                      <m:r>
                        <a:rPr lang="de-CH" sz="2000" b="0" i="1">
                          <a:solidFill>
                            <a:sysClr val="windowText" lastClr="000000"/>
                          </a:solidFill>
                          <a:latin typeface="Cambria Math" panose="02040503050406030204" pitchFamily="18" charset="0"/>
                        </a:rPr>
                        <m:t>0</m:t>
                      </m:r>
                    </m:sub>
                  </m:sSub>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𝐾</m:t>
                      </m:r>
                    </m:e>
                    <m:sub>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𝑈</m:t>
                      </m:r>
                    </m:sub>
                  </m:sSub>
                  <m:r>
                    <a:rPr lang="en-US"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𝑈</m:t>
                  </m:r>
                </m:oMath>
              </a14:m>
              <a:r>
                <a:rPr lang="en-US" sz="2000">
                  <a:solidFill>
                    <a:sysClr val="windowText" lastClr="000000"/>
                  </a:solidFill>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26.54</m:t>
                  </m:r>
                </m:oMath>
              </a14:m>
              <a:r>
                <a:rPr lang="en-US" sz="2000">
                  <a:solidFill>
                    <a:sysClr val="windowText" lastClr="000000"/>
                  </a:solidFill>
                </a:rPr>
                <a:t>)</a:t>
              </a:r>
              <a14:m>
                <m:oMath xmlns:m="http://schemas.openxmlformats.org/officeDocument/2006/math">
                  <m:r>
                    <a:rPr lang="de-CH" sz="2000" b="0" i="0">
                      <a:solidFill>
                        <a:sysClr val="windowText" lastClr="000000"/>
                      </a:solidFill>
                      <a:effectLst/>
                      <a:latin typeface="Cambria Math" panose="02040503050406030204" pitchFamily="18" charset="0"/>
                      <a:ea typeface="+mn-ea"/>
                      <a:cs typeface="+mn-cs"/>
                    </a:rPr>
                    <m:t> </m:t>
                  </m:r>
                  <m:r>
                    <a:rPr lang="de-CH" sz="2000" b="0" i="1">
                      <a:solidFill>
                        <a:sysClr val="windowText" lastClr="000000"/>
                      </a:solidFill>
                      <a:effectLst/>
                      <a:latin typeface="Cambria Math" panose="02040503050406030204" pitchFamily="18" charset="0"/>
                      <a:ea typeface="+mn-ea"/>
                      <a:cs typeface="+mn-cs"/>
                    </a:rPr>
                    <m:t>+ </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𝑅𝑅𝑅𝑉</m:t>
                      </m:r>
                      <m:r>
                        <a:rPr lang="de-CH" sz="2000" b="0" i="1">
                          <a:solidFill>
                            <a:srgbClr val="FF0000"/>
                          </a:solidFill>
                          <a:effectLst/>
                          <a:latin typeface="Cambria Math" panose="02040503050406030204" pitchFamily="18" charset="0"/>
                          <a:ea typeface="+mn-ea"/>
                          <a:cs typeface="+mn-cs"/>
                        </a:rPr>
                        <m:t>−</m:t>
                      </m:r>
                      <m:r>
                        <a:rPr lang="de-CH" sz="2000" b="0" i="1">
                          <a:solidFill>
                            <a:srgbClr val="FF0000"/>
                          </a:solidFill>
                          <a:effectLst/>
                          <a:latin typeface="Cambria Math" panose="02040503050406030204" pitchFamily="18" charset="0"/>
                          <a:ea typeface="+mn-ea"/>
                          <a:cs typeface="+mn-cs"/>
                        </a:rPr>
                        <m:t>𝐼</m:t>
                      </m:r>
                    </m:sub>
                  </m:sSub>
                  <m:r>
                    <a:rPr lang="en-US"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𝐼</m:t>
                      </m:r>
                    </m:e>
                    <m:sub>
                      <m:r>
                        <a:rPr lang="de-CH" sz="2000" b="0" i="1">
                          <a:solidFill>
                            <a:sysClr val="windowText" lastClr="000000"/>
                          </a:solidFill>
                          <a:effectLst/>
                          <a:latin typeface="Cambria Math" panose="02040503050406030204" pitchFamily="18" charset="0"/>
                          <a:ea typeface="+mn-ea"/>
                          <a:cs typeface="+mn-cs"/>
                        </a:rPr>
                        <m:t>𝑠𝑐</m:t>
                      </m:r>
                    </m:sub>
                  </m:sSub>
                </m:oMath>
              </a14:m>
              <a:r>
                <a:rPr lang="en-US" sz="2000">
                  <a:solidFill>
                    <a:sysClr val="windowText" lastClr="000000"/>
                  </a:solidFill>
                  <a:effectLst/>
                  <a:latin typeface="+mn-lt"/>
                  <a:ea typeface="+mn-ea"/>
                  <a:cs typeface="+mn-cs"/>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179.47)</m:t>
                  </m:r>
                  <m:r>
                    <a:rPr lang="de-CH" sz="20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oMath>
              </a14:m>
              <a:endParaRPr lang="en-US" sz="2000">
                <a:solidFill>
                  <a:sysClr val="windowText" lastClr="000000"/>
                </a:solidFill>
              </a:endParaRPr>
            </a:p>
          </xdr:txBody>
        </xdr:sp>
      </mc:Choice>
      <mc:Fallback xmlns="">
        <xdr:sp macro="" textlink="">
          <xdr:nvSpPr>
            <xdr:cNvPr id="15" name="TextBox 14">
              <a:extLst>
                <a:ext uri="{FF2B5EF4-FFF2-40B4-BE49-F238E27FC236}">
                  <a16:creationId xmlns:a16="http://schemas.microsoft.com/office/drawing/2014/main" id="{D2E1747B-167F-4C48-ABCA-B1780FEDC850}"/>
                </a:ext>
              </a:extLst>
            </xdr:cNvPr>
            <xdr:cNvSpPr txBox="1"/>
          </xdr:nvSpPr>
          <xdr:spPr>
            <a:xfrm>
              <a:off x="17785080" y="183988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solidFill>
                    <a:sysClr val="windowText" lastClr="000000"/>
                  </a:solidFill>
                  <a:latin typeface="Cambria Math" panose="02040503050406030204" pitchFamily="18" charset="0"/>
                </a:rPr>
                <a:t>𝑅𝑅𝑅𝑉=〖(𝑅𝑅𝑅𝑉〗_0+𝐾_(𝑅𝑅𝑅𝑉−𝑈)</a:t>
              </a:r>
              <a:r>
                <a:rPr lang="en-US" sz="2000" b="0" i="0">
                  <a:solidFill>
                    <a:sysClr val="windowText" lastClr="000000"/>
                  </a:solidFill>
                  <a:latin typeface="Cambria Math" panose="02040503050406030204" pitchFamily="18" charset="0"/>
                  <a:ea typeface="Cambria Math" panose="02040503050406030204" pitchFamily="18" charset="0"/>
                </a:rPr>
                <a:t>∙</a:t>
              </a:r>
              <a:r>
                <a:rPr lang="de-CH" sz="2000" b="0" i="0">
                  <a:solidFill>
                    <a:sysClr val="windowText" lastClr="000000"/>
                  </a:solidFill>
                  <a:latin typeface="Cambria Math" panose="02040503050406030204" pitchFamily="18" charset="0"/>
                  <a:ea typeface="Cambria Math" panose="02040503050406030204" pitchFamily="18" charset="0"/>
                </a:rPr>
                <a:t>(𝑈</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26.54</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 + </a:t>
              </a:r>
              <a:r>
                <a:rPr lang="de-CH" sz="2000" b="0" i="0">
                  <a:solidFill>
                    <a:srgbClr val="FF0000"/>
                  </a:solidFill>
                  <a:effectLst/>
                  <a:latin typeface="Cambria Math" panose="02040503050406030204" pitchFamily="18" charset="0"/>
                  <a:ea typeface="+mn-ea"/>
                  <a:cs typeface="+mn-cs"/>
                </a:rPr>
                <a:t>𝐾_(𝑅𝑅𝑅𝑉−𝐼)</a:t>
              </a:r>
              <a:r>
                <a:rPr lang="en-US" sz="2000" b="0" i="0">
                  <a:solidFill>
                    <a:sysClr val="windowText" lastClr="000000"/>
                  </a:solidFill>
                  <a:effectLst/>
                  <a:latin typeface="Cambria Math" panose="02040503050406030204" pitchFamily="18" charset="0"/>
                  <a:ea typeface="+mn-ea"/>
                  <a:cs typeface="+mn-cs"/>
                </a:rPr>
                <a:t>∙</a:t>
              </a:r>
              <a:r>
                <a:rPr lang="de-CH" sz="2000" b="0" i="0">
                  <a:solidFill>
                    <a:sysClr val="windowText" lastClr="000000"/>
                  </a:solidFill>
                  <a:effectLst/>
                  <a:latin typeface="Cambria Math" panose="02040503050406030204" pitchFamily="18" charset="0"/>
                  <a:ea typeface="+mn-ea"/>
                  <a:cs typeface="+mn-cs"/>
                </a:rPr>
                <a:t>(𝐼_𝑠𝑐</a:t>
              </a:r>
              <a:r>
                <a:rPr lang="en-US" sz="2000">
                  <a:solidFill>
                    <a:sysClr val="windowText" lastClr="000000"/>
                  </a:solidFill>
                  <a:effectLst/>
                  <a:latin typeface="+mn-lt"/>
                  <a:ea typeface="+mn-ea"/>
                  <a:cs typeface="+mn-cs"/>
                </a:rPr>
                <a:t>-</a:t>
              </a:r>
              <a:r>
                <a:rPr lang="de-CH" sz="2000" b="0" i="0">
                  <a:solidFill>
                    <a:sysClr val="windowText" lastClr="000000"/>
                  </a:solidFill>
                  <a:effectLst/>
                  <a:latin typeface="Cambria Math" panose="02040503050406030204" pitchFamily="18" charset="0"/>
                  <a:ea typeface="+mn-ea"/>
                  <a:cs typeface="+mn-cs"/>
                </a:rPr>
                <a:t>179.47))</a:t>
              </a:r>
              <a:r>
                <a:rPr lang="en-US" sz="1100" b="0" i="0">
                  <a:solidFill>
                    <a:sysClr val="windowText" lastClr="000000"/>
                  </a:solidFill>
                  <a:effectLst/>
                  <a:latin typeface="+mn-lt"/>
                  <a:ea typeface="+mn-ea"/>
                  <a:cs typeface="+mn-cs"/>
                </a:rPr>
                <a:t>∙</a:t>
              </a:r>
              <a:endParaRPr lang="en-US" sz="2000">
                <a:solidFill>
                  <a:sysClr val="windowText" lastClr="000000"/>
                </a:solidFill>
              </a:endParaRPr>
            </a:p>
          </xdr:txBody>
        </xdr:sp>
      </mc:Fallback>
    </mc:AlternateContent>
    <xdr:clientData/>
  </xdr:oneCellAnchor>
  <xdr:oneCellAnchor>
    <xdr:from>
      <xdr:col>14</xdr:col>
      <xdr:colOff>0</xdr:colOff>
      <xdr:row>133</xdr:row>
      <xdr:rowOff>138546</xdr:rowOff>
    </xdr:from>
    <xdr:ext cx="7994073" cy="250453"/>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E1C3A40F-7BE4-4E89-9EF3-0A4E920489A5}"/>
                </a:ext>
              </a:extLst>
            </xdr:cNvPr>
            <xdr:cNvSpPr txBox="1"/>
          </xdr:nvSpPr>
          <xdr:spPr>
            <a:xfrm>
              <a:off x="17785080" y="2446158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𝑡𝑑</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rgbClr val="FF0000"/>
                          </a:solidFill>
                          <a:latin typeface="Cambria Math" panose="02040503050406030204" pitchFamily="18" charset="0"/>
                        </a:rPr>
                        <m:t>𝑡𝑑</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𝑡𝑑</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latin typeface="Cambria Math" panose="02040503050406030204" pitchFamily="18" charset="0"/>
                    </a:rPr>
                    <m:t>26.54</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179.47)</m:t>
                  </m:r>
                  <m:r>
                    <a:rPr lang="de-CH" sz="1600" b="0" i="0">
                      <a:solidFill>
                        <a:schemeClr val="tx1"/>
                      </a:solidFill>
                      <a:effectLst/>
                      <a:latin typeface="Cambria Math" panose="02040503050406030204" pitchFamily="18" charset="0"/>
                      <a:ea typeface="+mn-ea"/>
                      <a:cs typeface="+mn-cs"/>
                    </a:rPr>
                    <m:t>)</m:t>
                  </m:r>
                </m:oMath>
              </a14:m>
              <a:endParaRPr lang="en-US" sz="1600"/>
            </a:p>
          </xdr:txBody>
        </xdr:sp>
      </mc:Choice>
      <mc:Fallback xmlns="">
        <xdr:sp macro="" textlink="">
          <xdr:nvSpPr>
            <xdr:cNvPr id="16" name="TextBox 15">
              <a:extLst>
                <a:ext uri="{FF2B5EF4-FFF2-40B4-BE49-F238E27FC236}">
                  <a16:creationId xmlns:a16="http://schemas.microsoft.com/office/drawing/2014/main" id="{E1C3A40F-7BE4-4E89-9EF3-0A4E920489A5}"/>
                </a:ext>
              </a:extLst>
            </xdr:cNvPr>
            <xdr:cNvSpPr txBox="1"/>
          </xdr:nvSpPr>
          <xdr:spPr>
            <a:xfrm>
              <a:off x="17785080" y="2446158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𝑡𝑑=</a:t>
              </a:r>
              <a:r>
                <a:rPr lang="de-CH" sz="1600" b="0" i="0">
                  <a:solidFill>
                    <a:srgbClr val="FF0000"/>
                  </a:solidFill>
                  <a:latin typeface="Cambria Math" panose="02040503050406030204" pitchFamily="18" charset="0"/>
                </a:rPr>
                <a:t>〖</a:t>
              </a:r>
              <a:r>
                <a:rPr lang="de-CH" sz="1600" b="0" i="0">
                  <a:solidFill>
                    <a:sysClr val="windowText" lastClr="000000"/>
                  </a:solidFill>
                  <a:latin typeface="Cambria Math" panose="02040503050406030204" pitchFamily="18" charset="0"/>
                </a:rPr>
                <a:t>(</a:t>
              </a:r>
              <a:r>
                <a:rPr lang="de-CH" sz="1600" b="0" i="0">
                  <a:solidFill>
                    <a:srgbClr val="FF0000"/>
                  </a:solidFill>
                  <a:latin typeface="Cambria Math" panose="02040503050406030204" pitchFamily="18" charset="0"/>
                </a:rPr>
                <a:t>𝑡𝑑〗_0</a:t>
              </a:r>
              <a:r>
                <a:rPr lang="de-CH" sz="1600" b="0" i="0">
                  <a:latin typeface="Cambria Math" panose="02040503050406030204" pitchFamily="18" charset="0"/>
                </a:rPr>
                <a:t>+𝐾_(𝑡𝑑−𝑈)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latin typeface="Cambria Math" panose="02040503050406030204" pitchFamily="18" charset="0"/>
                </a:rPr>
                <a:t>26.54</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𝐾_(𝑡𝑑−𝐼)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179.47))</a:t>
              </a:r>
              <a:endParaRPr lang="en-US" sz="1600"/>
            </a:p>
          </xdr:txBody>
        </xdr:sp>
      </mc:Fallback>
    </mc:AlternateContent>
    <xdr:clientData/>
  </xdr:oneCellAnchor>
  <xdr:oneCellAnchor>
    <xdr:from>
      <xdr:col>14</xdr:col>
      <xdr:colOff>0</xdr:colOff>
      <xdr:row>166</xdr:row>
      <xdr:rowOff>138546</xdr:rowOff>
    </xdr:from>
    <xdr:ext cx="7994073" cy="250453"/>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713BC643-7169-4B18-8B46-0E8ED08DE9BA}"/>
                </a:ext>
              </a:extLst>
            </xdr:cNvPr>
            <xdr:cNvSpPr txBox="1"/>
          </xdr:nvSpPr>
          <xdr:spPr>
            <a:xfrm>
              <a:off x="17785080" y="3049662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𝑡𝑑</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26.54</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179.47)</m:t>
                  </m:r>
                  <m:r>
                    <a:rPr lang="de-CH" sz="1600" b="0" i="0">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7" name="TextBox 16">
              <a:extLst>
                <a:ext uri="{FF2B5EF4-FFF2-40B4-BE49-F238E27FC236}">
                  <a16:creationId xmlns:a16="http://schemas.microsoft.com/office/drawing/2014/main" id="{713BC643-7169-4B18-8B46-0E8ED08DE9BA}"/>
                </a:ext>
              </a:extLst>
            </xdr:cNvPr>
            <xdr:cNvSpPr txBox="1"/>
          </xdr:nvSpPr>
          <xdr:spPr>
            <a:xfrm>
              <a:off x="17785080" y="3049662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a:t>
              </a:r>
              <a:r>
                <a:rPr lang="de-CH" sz="1600" b="0" i="0">
                  <a:solidFill>
                    <a:srgbClr val="FF0000"/>
                  </a:solidFill>
                  <a:latin typeface="Cambria Math" panose="02040503050406030204" pitchFamily="18" charset="0"/>
                </a:rPr>
                <a:t>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26.54</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179.47))</a:t>
              </a:r>
              <a:endParaRPr lang="en-US" sz="1600">
                <a:solidFill>
                  <a:sysClr val="windowText" lastClr="000000"/>
                </a:solidFill>
              </a:endParaRPr>
            </a:p>
          </xdr:txBody>
        </xdr:sp>
      </mc:Fallback>
    </mc:AlternateContent>
    <xdr:clientData/>
  </xdr:oneCellAnchor>
  <xdr:oneCellAnchor>
    <xdr:from>
      <xdr:col>14</xdr:col>
      <xdr:colOff>0</xdr:colOff>
      <xdr:row>199</xdr:row>
      <xdr:rowOff>138546</xdr:rowOff>
    </xdr:from>
    <xdr:ext cx="7994073" cy="250453"/>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46CAE033-E448-46D7-9795-BCD5668E0C14}"/>
                </a:ext>
              </a:extLst>
            </xdr:cNvPr>
            <xdr:cNvSpPr txBox="1"/>
          </xdr:nvSpPr>
          <xdr:spPr>
            <a:xfrm>
              <a:off x="17785080" y="3653166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26.54</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𝑡𝑑</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179.47)</m:t>
                  </m:r>
                  <m:r>
                    <a:rPr lang="de-CH" sz="1600" b="0" i="0">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8" name="TextBox 17">
              <a:extLst>
                <a:ext uri="{FF2B5EF4-FFF2-40B4-BE49-F238E27FC236}">
                  <a16:creationId xmlns:a16="http://schemas.microsoft.com/office/drawing/2014/main" id="{46CAE033-E448-46D7-9795-BCD5668E0C14}"/>
                </a:ext>
              </a:extLst>
            </xdr:cNvPr>
            <xdr:cNvSpPr txBox="1"/>
          </xdr:nvSpPr>
          <xdr:spPr>
            <a:xfrm>
              <a:off x="17785080" y="3653166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26.54</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179.47))</a:t>
              </a:r>
              <a:endParaRPr lang="en-US" sz="1600">
                <a:solidFill>
                  <a:sysClr val="windowText" lastClr="000000"/>
                </a:solidFill>
              </a:endParaRPr>
            </a:p>
          </xdr:txBody>
        </xdr:sp>
      </mc:Fallback>
    </mc:AlternateContent>
    <xdr:clientData/>
  </xdr:oneCellAnchor>
  <xdr:oneCellAnchor>
    <xdr:from>
      <xdr:col>0</xdr:col>
      <xdr:colOff>0</xdr:colOff>
      <xdr:row>34</xdr:row>
      <xdr:rowOff>110836</xdr:rowOff>
    </xdr:from>
    <xdr:ext cx="7994073" cy="463781"/>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F49EBC0-AF48-48D7-A669-304603A3D5C9}"/>
                </a:ext>
              </a:extLst>
            </xdr:cNvPr>
            <xdr:cNvSpPr txBox="1"/>
          </xdr:nvSpPr>
          <xdr:spPr>
            <a:xfrm>
              <a:off x="0" y="632875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𝑅𝑅𝑅𝑉</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𝑅𝑅𝑅𝑉</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𝑅𝑅𝑅𝑉</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solidFill>
                        <a:schemeClr val="tx1"/>
                      </a:solidFill>
                      <a:effectLst/>
                      <a:latin typeface="Cambria Math" panose="02040503050406030204" pitchFamily="18" charset="0"/>
                      <a:ea typeface="+mn-ea"/>
                      <a:cs typeface="+mn-cs"/>
                    </a:rPr>
                    <m:t>26.54</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𝑅𝑅𝑅𝑉</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179.47)</m:t>
                  </m:r>
                  <m:r>
                    <a:rPr lang="de-CH" sz="1600" b="0" i="0">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/(1−</m:t>
                  </m:r>
                  <m:f>
                    <m:fPr>
                      <m:ctrlPr>
                        <a:rPr lang="de-CH" sz="1600" b="0" i="1">
                          <a:solidFill>
                            <a:schemeClr val="tx1"/>
                          </a:solidFill>
                          <a:effectLst/>
                          <a:latin typeface="Cambria Math" panose="02040503050406030204" pitchFamily="18" charset="0"/>
                          <a:ea typeface="+mn-ea"/>
                          <a:cs typeface="+mn-cs"/>
                        </a:rPr>
                      </m:ctrlPr>
                    </m:fPr>
                    <m:num>
                      <m:f>
                        <m:fPr>
                          <m:ctrlPr>
                            <a:rPr lang="de-CH" sz="1600" b="0" i="1">
                              <a:solidFill>
                                <a:schemeClr val="tx1"/>
                              </a:solidFill>
                              <a:effectLst/>
                              <a:latin typeface="Cambria Math" panose="02040503050406030204" pitchFamily="18" charset="0"/>
                              <a:ea typeface="+mn-ea"/>
                              <a:cs typeface="+mn-cs"/>
                            </a:rPr>
                          </m:ctrlPr>
                        </m:fPr>
                        <m:num>
                          <m:r>
                            <a:rPr lang="de-CH" sz="1600" b="0" i="1">
                              <a:solidFill>
                                <a:schemeClr val="tx1"/>
                              </a:solidFill>
                              <a:effectLst/>
                              <a:latin typeface="Cambria Math" panose="02040503050406030204" pitchFamily="18" charset="0"/>
                              <a:ea typeface="+mn-ea"/>
                              <a:cs typeface="+mn-cs"/>
                            </a:rPr>
                            <m:t>𝐼𝑙𝑜𝑎𝑑</m:t>
                          </m:r>
                        </m:num>
                        <m:den>
                          <m:r>
                            <a:rPr lang="de-CH" sz="1600" b="0" i="1">
                              <a:solidFill>
                                <a:schemeClr val="tx1"/>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chemeClr val="tx1"/>
                          </a:solidFill>
                          <a:effectLst/>
                          <a:latin typeface="Cambria Math" panose="02040503050406030204" pitchFamily="18" charset="0"/>
                          <a:ea typeface="+mn-ea"/>
                          <a:cs typeface="+mn-cs"/>
                        </a:rPr>
                        <m:t>−1</m:t>
                      </m:r>
                    </m:num>
                    <m:den>
                      <m:r>
                        <a:rPr lang="de-CH" sz="1600" b="0" i="1">
                          <a:solidFill>
                            <a:schemeClr val="tx1"/>
                          </a:solidFill>
                          <a:effectLst/>
                          <a:latin typeface="Cambria Math" panose="02040503050406030204" pitchFamily="18" charset="0"/>
                          <a:ea typeface="+mn-ea"/>
                          <a:cs typeface="+mn-cs"/>
                        </a:rPr>
                        <m:t>3</m:t>
                      </m:r>
                    </m:den>
                  </m:f>
                  <m:r>
                    <a:rPr lang="de-CH" sz="1600" b="0" i="1">
                      <a:solidFill>
                        <a:schemeClr val="tx1"/>
                      </a:solidFill>
                      <a:effectLst/>
                      <a:latin typeface="Cambria Math" panose="02040503050406030204" pitchFamily="18" charset="0"/>
                      <a:ea typeface="+mn-ea"/>
                      <a:cs typeface="+mn-cs"/>
                    </a:rPr>
                    <m:t>)</m:t>
                  </m:r>
                </m:oMath>
              </a14:m>
              <a:endParaRPr lang="en-US" sz="1600"/>
            </a:p>
          </xdr:txBody>
        </xdr:sp>
      </mc:Choice>
      <mc:Fallback xmlns="">
        <xdr:sp macro="" textlink="">
          <xdr:nvSpPr>
            <xdr:cNvPr id="19" name="TextBox 18">
              <a:extLst>
                <a:ext uri="{FF2B5EF4-FFF2-40B4-BE49-F238E27FC236}">
                  <a16:creationId xmlns:a16="http://schemas.microsoft.com/office/drawing/2014/main" id="{0F49EBC0-AF48-48D7-A669-304603A3D5C9}"/>
                </a:ext>
              </a:extLst>
            </xdr:cNvPr>
            <xdr:cNvSpPr txBox="1"/>
          </xdr:nvSpPr>
          <xdr:spPr>
            <a:xfrm>
              <a:off x="0" y="632875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𝑅𝑅𝑅𝑉=</a:t>
              </a:r>
              <a:r>
                <a:rPr lang="de-CH" sz="1600" b="0" i="0">
                  <a:solidFill>
                    <a:srgbClr val="FF0000"/>
                  </a:solidFill>
                  <a:latin typeface="Cambria Math" panose="02040503050406030204" pitchFamily="18" charset="0"/>
                </a:rPr>
                <a:t>〖(𝑅𝑅𝑅𝑉〗_0</a:t>
              </a:r>
              <a:r>
                <a:rPr lang="de-CH" sz="1600" b="0" i="0">
                  <a:latin typeface="Cambria Math" panose="02040503050406030204" pitchFamily="18" charset="0"/>
                </a:rPr>
                <a:t>+𝐾_(𝑅𝑅𝑅𝑉−𝑈)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solidFill>
                    <a:schemeClr val="tx1"/>
                  </a:solidFill>
                  <a:effectLst/>
                  <a:latin typeface="Cambria Math" panose="02040503050406030204" pitchFamily="18" charset="0"/>
                  <a:ea typeface="+mn-ea"/>
                  <a:cs typeface="+mn-cs"/>
                </a:rPr>
                <a:t>26.54</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𝐾_(𝑅𝑅𝑅𝑉−𝐼)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179.47))/(1−(𝐼𝑙𝑜𝑎𝑑/𝐼𝑠𝑐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chemeClr val="tx1"/>
                  </a:solidFill>
                  <a:effectLst/>
                  <a:latin typeface="Cambria Math" panose="02040503050406030204" pitchFamily="18" charset="0"/>
                  <a:ea typeface="+mn-ea"/>
                  <a:cs typeface="+mn-cs"/>
                </a:rPr>
                <a:t>−1)/3)</a:t>
              </a:r>
              <a:endParaRPr lang="en-US" sz="1600"/>
            </a:p>
          </xdr:txBody>
        </xdr:sp>
      </mc:Fallback>
    </mc:AlternateContent>
    <xdr:clientData/>
  </xdr:oneCellAnchor>
  <xdr:oneCellAnchor>
    <xdr:from>
      <xdr:col>0</xdr:col>
      <xdr:colOff>0</xdr:colOff>
      <xdr:row>133</xdr:row>
      <xdr:rowOff>138546</xdr:rowOff>
    </xdr:from>
    <xdr:ext cx="7994073" cy="354584"/>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61BFD10F-25D2-4C4C-BD39-489CB9CDE1E7}"/>
                </a:ext>
              </a:extLst>
            </xdr:cNvPr>
            <xdr:cNvSpPr txBox="1"/>
          </xdr:nvSpPr>
          <xdr:spPr>
            <a:xfrm>
              <a:off x="0" y="2446158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𝑡𝑑</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rgbClr val="FF0000"/>
                          </a:solidFill>
                          <a:latin typeface="Cambria Math" panose="02040503050406030204" pitchFamily="18" charset="0"/>
                        </a:rPr>
                        <m:t>𝑡𝑑</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𝑡𝑑</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latin typeface="Cambria Math" panose="02040503050406030204" pitchFamily="18" charset="0"/>
                    </a:rPr>
                    <m:t>26.54</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179.47)</m:t>
                  </m:r>
                  <m:r>
                    <a:rPr lang="de-CH" sz="1600" b="0" i="0">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(1−(</m:t>
                  </m:r>
                  <m:f>
                    <m:fPr>
                      <m:ctrlPr>
                        <a:rPr lang="de-CH" sz="1600" b="0" i="1">
                          <a:solidFill>
                            <a:schemeClr val="tx1"/>
                          </a:solidFill>
                          <a:effectLst/>
                          <a:latin typeface="Cambria Math" panose="02040503050406030204" pitchFamily="18" charset="0"/>
                          <a:ea typeface="+mn-ea"/>
                          <a:cs typeface="+mn-cs"/>
                        </a:rPr>
                      </m:ctrlPr>
                    </m:fPr>
                    <m:num>
                      <m:r>
                        <a:rPr lang="de-CH" sz="1600" b="0" i="1">
                          <a:solidFill>
                            <a:schemeClr val="tx1"/>
                          </a:solidFill>
                          <a:effectLst/>
                          <a:latin typeface="Cambria Math" panose="02040503050406030204" pitchFamily="18" charset="0"/>
                          <a:ea typeface="+mn-ea"/>
                          <a:cs typeface="+mn-cs"/>
                        </a:rPr>
                        <m:t>𝐼𝑙𝑜𝑎𝑑</m:t>
                      </m:r>
                    </m:num>
                    <m:den>
                      <m:r>
                        <a:rPr lang="de-CH" sz="1600" b="0" i="1">
                          <a:solidFill>
                            <a:schemeClr val="tx1"/>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chemeClr val="tx1"/>
                      </a:solidFill>
                      <a:effectLst/>
                      <a:latin typeface="Cambria Math" panose="02040503050406030204" pitchFamily="18" charset="0"/>
                      <a:ea typeface="+mn-ea"/>
                      <a:cs typeface="+mn-cs"/>
                    </a:rPr>
                    <m:t>−1)</m:t>
                  </m:r>
                </m:oMath>
              </a14:m>
              <a:r>
                <a:rPr lang="en-US" sz="1600"/>
                <a:t>*0.383)</a:t>
              </a:r>
            </a:p>
          </xdr:txBody>
        </xdr:sp>
      </mc:Choice>
      <mc:Fallback xmlns="">
        <xdr:sp macro="" textlink="">
          <xdr:nvSpPr>
            <xdr:cNvPr id="20" name="TextBox 19">
              <a:extLst>
                <a:ext uri="{FF2B5EF4-FFF2-40B4-BE49-F238E27FC236}">
                  <a16:creationId xmlns:a16="http://schemas.microsoft.com/office/drawing/2014/main" id="{61BFD10F-25D2-4C4C-BD39-489CB9CDE1E7}"/>
                </a:ext>
              </a:extLst>
            </xdr:cNvPr>
            <xdr:cNvSpPr txBox="1"/>
          </xdr:nvSpPr>
          <xdr:spPr>
            <a:xfrm>
              <a:off x="0" y="2446158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𝑡𝑑=</a:t>
              </a:r>
              <a:r>
                <a:rPr lang="de-CH" sz="1600" b="0" i="0">
                  <a:solidFill>
                    <a:srgbClr val="FF0000"/>
                  </a:solidFill>
                  <a:latin typeface="Cambria Math" panose="02040503050406030204" pitchFamily="18" charset="0"/>
                </a:rPr>
                <a:t>〖</a:t>
              </a:r>
              <a:r>
                <a:rPr lang="de-CH" sz="1600" b="0" i="0">
                  <a:solidFill>
                    <a:sysClr val="windowText" lastClr="000000"/>
                  </a:solidFill>
                  <a:latin typeface="Cambria Math" panose="02040503050406030204" pitchFamily="18" charset="0"/>
                </a:rPr>
                <a:t>(</a:t>
              </a:r>
              <a:r>
                <a:rPr lang="de-CH" sz="1600" b="0" i="0">
                  <a:solidFill>
                    <a:srgbClr val="FF0000"/>
                  </a:solidFill>
                  <a:latin typeface="Cambria Math" panose="02040503050406030204" pitchFamily="18" charset="0"/>
                </a:rPr>
                <a:t>𝑡𝑑〗_0</a:t>
              </a:r>
              <a:r>
                <a:rPr lang="de-CH" sz="1600" b="0" i="0">
                  <a:latin typeface="Cambria Math" panose="02040503050406030204" pitchFamily="18" charset="0"/>
                </a:rPr>
                <a:t>+𝐾_(𝑡𝑑−𝑈)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latin typeface="Cambria Math" panose="02040503050406030204" pitchFamily="18" charset="0"/>
                </a:rPr>
                <a:t>26.54</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𝐾_(𝑡𝑑−𝐼)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179.47))∗(1−(𝐼𝑙𝑜𝑎𝑑/𝐼𝑠𝑐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chemeClr val="tx1"/>
                  </a:solidFill>
                  <a:effectLst/>
                  <a:latin typeface="Cambria Math" panose="02040503050406030204" pitchFamily="18" charset="0"/>
                  <a:ea typeface="+mn-ea"/>
                  <a:cs typeface="+mn-cs"/>
                </a:rPr>
                <a:t>−1)</a:t>
              </a:r>
              <a:r>
                <a:rPr lang="en-US" sz="1600"/>
                <a:t>*0.383)</a:t>
              </a:r>
            </a:p>
          </xdr:txBody>
        </xdr:sp>
      </mc:Fallback>
    </mc:AlternateContent>
    <xdr:clientData/>
  </xdr:oneCellAnchor>
  <xdr:oneCellAnchor>
    <xdr:from>
      <xdr:col>0</xdr:col>
      <xdr:colOff>0</xdr:colOff>
      <xdr:row>66</xdr:row>
      <xdr:rowOff>110836</xdr:rowOff>
    </xdr:from>
    <xdr:ext cx="7994073" cy="463781"/>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76D4582C-6673-431A-8386-D37077335772}"/>
                </a:ext>
              </a:extLst>
            </xdr:cNvPr>
            <xdr:cNvSpPr txBox="1"/>
          </xdr:nvSpPr>
          <xdr:spPr>
            <a:xfrm>
              <a:off x="0" y="1218091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𝑅𝑅𝑅𝑉</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𝑅𝑅𝑅𝑉</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26.54</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𝑅𝑅𝑅𝑉</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179.47)</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num>
                    <m:den>
                      <m:r>
                        <a:rPr lang="de-CH" sz="1600" b="0" i="1">
                          <a:solidFill>
                            <a:sysClr val="windowText" lastClr="000000"/>
                          </a:solidFill>
                          <a:effectLst/>
                          <a:latin typeface="Cambria Math" panose="02040503050406030204" pitchFamily="18" charset="0"/>
                          <a:ea typeface="+mn-ea"/>
                          <a:cs typeface="+mn-cs"/>
                        </a:rPr>
                        <m:t>3</m:t>
                      </m:r>
                    </m:den>
                  </m:f>
                  <m:r>
                    <a:rPr lang="de-CH" sz="1600" b="0" i="1">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21" name="TextBox 20">
              <a:extLst>
                <a:ext uri="{FF2B5EF4-FFF2-40B4-BE49-F238E27FC236}">
                  <a16:creationId xmlns:a16="http://schemas.microsoft.com/office/drawing/2014/main" id="{76D4582C-6673-431A-8386-D37077335772}"/>
                </a:ext>
              </a:extLst>
            </xdr:cNvPr>
            <xdr:cNvSpPr txBox="1"/>
          </xdr:nvSpPr>
          <xdr:spPr>
            <a:xfrm>
              <a:off x="0" y="1218091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𝑅𝑅𝑅𝑉=〖(𝑅𝑅𝑅𝑉〗_0+</a:t>
              </a:r>
              <a:r>
                <a:rPr lang="de-CH" sz="1600" b="0" i="0">
                  <a:solidFill>
                    <a:srgbClr val="FF0000"/>
                  </a:solidFill>
                  <a:latin typeface="Cambria Math" panose="02040503050406030204" pitchFamily="18" charset="0"/>
                </a:rPr>
                <a:t>𝐾_(𝑅𝑅𝑅𝑉−𝑈)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26.54</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𝐾_(𝑅𝑅𝑅𝑉−𝐼)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179.47))/(1−(𝐼𝑙𝑜𝑎𝑑/𝐼𝑠𝑐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ysClr val="windowText" lastClr="000000"/>
                  </a:solidFill>
                  <a:effectLst/>
                  <a:latin typeface="Cambria Math" panose="02040503050406030204" pitchFamily="18" charset="0"/>
                  <a:ea typeface="+mn-ea"/>
                  <a:cs typeface="+mn-cs"/>
                </a:rPr>
                <a:t>−1)/3)</a:t>
              </a:r>
              <a:endParaRPr lang="en-US" sz="1600">
                <a:solidFill>
                  <a:sysClr val="windowText" lastClr="000000"/>
                </a:solidFill>
              </a:endParaRPr>
            </a:p>
          </xdr:txBody>
        </xdr:sp>
      </mc:Fallback>
    </mc:AlternateContent>
    <xdr:clientData/>
  </xdr:oneCellAnchor>
  <xdr:oneCellAnchor>
    <xdr:from>
      <xdr:col>0</xdr:col>
      <xdr:colOff>0</xdr:colOff>
      <xdr:row>100</xdr:row>
      <xdr:rowOff>110836</xdr:rowOff>
    </xdr:from>
    <xdr:ext cx="7994073" cy="463781"/>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2FB95350-BDA1-4D0C-BEA2-40662B357CC3}"/>
                </a:ext>
              </a:extLst>
            </xdr:cNvPr>
            <xdr:cNvSpPr txBox="1"/>
          </xdr:nvSpPr>
          <xdr:spPr>
            <a:xfrm>
              <a:off x="0" y="183988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𝑅𝑅𝑅𝑉</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26.54</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𝑅𝑅𝑅𝑉</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179.47)</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num>
                    <m:den>
                      <m:r>
                        <a:rPr lang="de-CH" sz="1600" b="0" i="1">
                          <a:solidFill>
                            <a:sysClr val="windowText" lastClr="000000"/>
                          </a:solidFill>
                          <a:effectLst/>
                          <a:latin typeface="Cambria Math" panose="02040503050406030204" pitchFamily="18" charset="0"/>
                          <a:ea typeface="+mn-ea"/>
                          <a:cs typeface="+mn-cs"/>
                        </a:rPr>
                        <m:t>3</m:t>
                      </m:r>
                    </m:den>
                  </m:f>
                  <m:r>
                    <a:rPr lang="de-CH" sz="1600" b="0" i="1">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22" name="TextBox 21">
              <a:extLst>
                <a:ext uri="{FF2B5EF4-FFF2-40B4-BE49-F238E27FC236}">
                  <a16:creationId xmlns:a16="http://schemas.microsoft.com/office/drawing/2014/main" id="{2FB95350-BDA1-4D0C-BEA2-40662B357CC3}"/>
                </a:ext>
              </a:extLst>
            </xdr:cNvPr>
            <xdr:cNvSpPr txBox="1"/>
          </xdr:nvSpPr>
          <xdr:spPr>
            <a:xfrm>
              <a:off x="0" y="183988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𝑅𝑅𝑅𝑉=〖(𝑅𝑅𝑅𝑉〗_0+𝐾_(𝑅𝑅𝑅𝑉−𝑈)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26.54</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𝐾_(𝑅𝑅𝑅𝑉−𝐼)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179.47))/(1−(𝐼𝑙𝑜𝑎𝑑/𝐼𝑠𝑐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ysClr val="windowText" lastClr="000000"/>
                  </a:solidFill>
                  <a:effectLst/>
                  <a:latin typeface="Cambria Math" panose="02040503050406030204" pitchFamily="18" charset="0"/>
                  <a:ea typeface="+mn-ea"/>
                  <a:cs typeface="+mn-cs"/>
                </a:rPr>
                <a:t>−1)/3)</a:t>
              </a:r>
              <a:endParaRPr lang="en-US" sz="1600">
                <a:solidFill>
                  <a:sysClr val="windowText" lastClr="000000"/>
                </a:solidFill>
              </a:endParaRPr>
            </a:p>
          </xdr:txBody>
        </xdr:sp>
      </mc:Fallback>
    </mc:AlternateContent>
    <xdr:clientData/>
  </xdr:oneCellAnchor>
  <xdr:oneCellAnchor>
    <xdr:from>
      <xdr:col>0</xdr:col>
      <xdr:colOff>0</xdr:colOff>
      <xdr:row>166</xdr:row>
      <xdr:rowOff>138546</xdr:rowOff>
    </xdr:from>
    <xdr:ext cx="7994073" cy="354584"/>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EA704E97-EB9C-4CA9-A1CB-279ADA3433DE}"/>
                </a:ext>
              </a:extLst>
            </xdr:cNvPr>
            <xdr:cNvSpPr txBox="1"/>
          </xdr:nvSpPr>
          <xdr:spPr>
            <a:xfrm>
              <a:off x="0" y="3049662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𝑡𝑑</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26.54</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179.47)</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oMath>
              </a14:m>
              <a:r>
                <a:rPr lang="en-US" sz="1600">
                  <a:solidFill>
                    <a:sysClr val="windowText" lastClr="000000"/>
                  </a:solidFill>
                </a:rPr>
                <a:t>*0.383)</a:t>
              </a:r>
            </a:p>
          </xdr:txBody>
        </xdr:sp>
      </mc:Choice>
      <mc:Fallback xmlns="">
        <xdr:sp macro="" textlink="">
          <xdr:nvSpPr>
            <xdr:cNvPr id="23" name="TextBox 22">
              <a:extLst>
                <a:ext uri="{FF2B5EF4-FFF2-40B4-BE49-F238E27FC236}">
                  <a16:creationId xmlns:a16="http://schemas.microsoft.com/office/drawing/2014/main" id="{EA704E97-EB9C-4CA9-A1CB-279ADA3433DE}"/>
                </a:ext>
              </a:extLst>
            </xdr:cNvPr>
            <xdr:cNvSpPr txBox="1"/>
          </xdr:nvSpPr>
          <xdr:spPr>
            <a:xfrm>
              <a:off x="0" y="3049662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a:t>
              </a:r>
              <a:r>
                <a:rPr lang="de-CH" sz="1600" b="0" i="0">
                  <a:solidFill>
                    <a:srgbClr val="FF0000"/>
                  </a:solidFill>
                  <a:latin typeface="Cambria Math" panose="02040503050406030204" pitchFamily="18" charset="0"/>
                </a:rPr>
                <a:t>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26.54</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179.47))∗(1−(𝐼𝑙𝑜𝑎𝑑/𝐼𝑠𝑐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ysClr val="windowText" lastClr="000000"/>
                  </a:solidFill>
                  <a:effectLst/>
                  <a:latin typeface="Cambria Math" panose="02040503050406030204" pitchFamily="18" charset="0"/>
                  <a:ea typeface="+mn-ea"/>
                  <a:cs typeface="+mn-cs"/>
                </a:rPr>
                <a:t>−1)</a:t>
              </a:r>
              <a:r>
                <a:rPr lang="en-US" sz="1600">
                  <a:solidFill>
                    <a:sysClr val="windowText" lastClr="000000"/>
                  </a:solidFill>
                </a:rPr>
                <a:t>*0.383)</a:t>
              </a:r>
            </a:p>
          </xdr:txBody>
        </xdr:sp>
      </mc:Fallback>
    </mc:AlternateContent>
    <xdr:clientData/>
  </xdr:oneCellAnchor>
  <xdr:oneCellAnchor>
    <xdr:from>
      <xdr:col>0</xdr:col>
      <xdr:colOff>0</xdr:colOff>
      <xdr:row>199</xdr:row>
      <xdr:rowOff>138546</xdr:rowOff>
    </xdr:from>
    <xdr:ext cx="7994073" cy="354584"/>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DD16546-9882-49CB-8A47-1E7E3992CF5E}"/>
                </a:ext>
              </a:extLst>
            </xdr:cNvPr>
            <xdr:cNvSpPr txBox="1"/>
          </xdr:nvSpPr>
          <xdr:spPr>
            <a:xfrm>
              <a:off x="0" y="3653166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26.54</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𝑡𝑑</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179.47)</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oMath>
              </a14:m>
              <a:r>
                <a:rPr lang="en-US" sz="1600">
                  <a:solidFill>
                    <a:sysClr val="windowText" lastClr="000000"/>
                  </a:solidFill>
                </a:rPr>
                <a:t>*0.383)</a:t>
              </a:r>
            </a:p>
          </xdr:txBody>
        </xdr:sp>
      </mc:Choice>
      <mc:Fallback xmlns="">
        <xdr:sp macro="" textlink="">
          <xdr:nvSpPr>
            <xdr:cNvPr id="24" name="TextBox 23">
              <a:extLst>
                <a:ext uri="{FF2B5EF4-FFF2-40B4-BE49-F238E27FC236}">
                  <a16:creationId xmlns:a16="http://schemas.microsoft.com/office/drawing/2014/main" id="{0DD16546-9882-49CB-8A47-1E7E3992CF5E}"/>
                </a:ext>
              </a:extLst>
            </xdr:cNvPr>
            <xdr:cNvSpPr txBox="1"/>
          </xdr:nvSpPr>
          <xdr:spPr>
            <a:xfrm>
              <a:off x="0" y="3653166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26.54</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179.47))∗(1−(𝐼𝑙𝑜𝑎𝑑/𝐼𝑠𝑐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ysClr val="windowText" lastClr="000000"/>
                  </a:solidFill>
                  <a:effectLst/>
                  <a:latin typeface="Cambria Math" panose="02040503050406030204" pitchFamily="18" charset="0"/>
                  <a:ea typeface="+mn-ea"/>
                  <a:cs typeface="+mn-cs"/>
                </a:rPr>
                <a:t>−1)</a:t>
              </a:r>
              <a:r>
                <a:rPr lang="en-US" sz="1600">
                  <a:solidFill>
                    <a:sysClr val="windowText" lastClr="000000"/>
                  </a:solidFill>
                </a:rPr>
                <a:t>*0.383)</a:t>
              </a:r>
            </a:p>
          </xdr:txBody>
        </xdr:sp>
      </mc:Fallback>
    </mc:AlternateContent>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1</xdr:row>
      <xdr:rowOff>95251</xdr:rowOff>
    </xdr:from>
    <xdr:ext cx="8001000" cy="31309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B3C57414-82A0-4AEA-B312-E543847A8FAE}"/>
                </a:ext>
              </a:extLst>
            </xdr:cNvPr>
            <xdr:cNvSpPr txBox="1"/>
          </xdr:nvSpPr>
          <xdr:spPr>
            <a:xfrm>
              <a:off x="0" y="279401"/>
              <a:ext cx="8001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2" name="TextBox 1">
              <a:extLst>
                <a:ext uri="{FF2B5EF4-FFF2-40B4-BE49-F238E27FC236}">
                  <a16:creationId xmlns:a16="http://schemas.microsoft.com/office/drawing/2014/main" id="{B3C57414-82A0-4AEA-B312-E543847A8FAE}"/>
                </a:ext>
              </a:extLst>
            </xdr:cNvPr>
            <xdr:cNvSpPr txBox="1"/>
          </xdr:nvSpPr>
          <xdr:spPr>
            <a:xfrm>
              <a:off x="0" y="279401"/>
              <a:ext cx="8001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0</xdr:col>
      <xdr:colOff>0</xdr:colOff>
      <xdr:row>1</xdr:row>
      <xdr:rowOff>95251</xdr:rowOff>
    </xdr:from>
    <xdr:ext cx="7208520" cy="31309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49F376E6-8E59-4CFB-9328-189A2E647229}"/>
                </a:ext>
              </a:extLst>
            </xdr:cNvPr>
            <xdr:cNvSpPr txBox="1"/>
          </xdr:nvSpPr>
          <xdr:spPr>
            <a:xfrm>
              <a:off x="781050" y="279401"/>
              <a:ext cx="720852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3" name="TextBox 2">
              <a:extLst>
                <a:ext uri="{FF2B5EF4-FFF2-40B4-BE49-F238E27FC236}">
                  <a16:creationId xmlns:a16="http://schemas.microsoft.com/office/drawing/2014/main" id="{49F376E6-8E59-4CFB-9328-189A2E647229}"/>
                </a:ext>
              </a:extLst>
            </xdr:cNvPr>
            <xdr:cNvSpPr txBox="1"/>
          </xdr:nvSpPr>
          <xdr:spPr>
            <a:xfrm>
              <a:off x="781050" y="279401"/>
              <a:ext cx="720852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0</xdr:col>
      <xdr:colOff>0</xdr:colOff>
      <xdr:row>1</xdr:row>
      <xdr:rowOff>95250</xdr:rowOff>
    </xdr:from>
    <xdr:ext cx="7980218" cy="31309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42BA5881-BFE4-41AE-B59E-E08BB9039488}"/>
                </a:ext>
              </a:extLst>
            </xdr:cNvPr>
            <xdr:cNvSpPr txBox="1"/>
          </xdr:nvSpPr>
          <xdr:spPr>
            <a:xfrm>
              <a:off x="8870950" y="279400"/>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4" name="TextBox 3">
              <a:extLst>
                <a:ext uri="{FF2B5EF4-FFF2-40B4-BE49-F238E27FC236}">
                  <a16:creationId xmlns:a16="http://schemas.microsoft.com/office/drawing/2014/main" id="{42BA5881-BFE4-41AE-B59E-E08BB9039488}"/>
                </a:ext>
              </a:extLst>
            </xdr:cNvPr>
            <xdr:cNvSpPr txBox="1"/>
          </xdr:nvSpPr>
          <xdr:spPr>
            <a:xfrm>
              <a:off x="8870950" y="279400"/>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0</xdr:col>
      <xdr:colOff>0</xdr:colOff>
      <xdr:row>34</xdr:row>
      <xdr:rowOff>110836</xdr:rowOff>
    </xdr:from>
    <xdr:ext cx="7994073" cy="313099"/>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690AADA2-7A5A-4443-8D13-E20F3D19562B}"/>
                </a:ext>
              </a:extLst>
            </xdr:cNvPr>
            <xdr:cNvSpPr txBox="1"/>
          </xdr:nvSpPr>
          <xdr:spPr>
            <a:xfrm>
              <a:off x="8870950" y="63719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𝑅𝑅𝑅𝑉</m:t>
                      </m:r>
                    </m:e>
                    <m:sub>
                      <m:r>
                        <a:rPr lang="de-CH" sz="2000" b="0" i="1">
                          <a:solidFill>
                            <a:srgbClr val="FF0000"/>
                          </a:solidFill>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𝑅𝑅𝑅𝑉</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solidFill>
                        <a:schemeClr val="tx1"/>
                      </a:solidFill>
                      <a:effectLst/>
                      <a:latin typeface="Cambria Math" panose="02040503050406030204" pitchFamily="18" charset="0"/>
                      <a:ea typeface="+mn-ea"/>
                      <a:cs typeface="+mn-cs"/>
                    </a:rPr>
                    <m:t>26.54</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179.47)</m:t>
                  </m:r>
                  <m:r>
                    <a:rPr lang="de-CH" sz="2000" b="0" i="0">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m:t>
                  </m:r>
                </m:oMath>
              </a14:m>
              <a:endParaRPr lang="en-US" sz="2000"/>
            </a:p>
          </xdr:txBody>
        </xdr:sp>
      </mc:Choice>
      <mc:Fallback xmlns="">
        <xdr:sp macro="" textlink="">
          <xdr:nvSpPr>
            <xdr:cNvPr id="5" name="TextBox 4">
              <a:extLst>
                <a:ext uri="{FF2B5EF4-FFF2-40B4-BE49-F238E27FC236}">
                  <a16:creationId xmlns:a16="http://schemas.microsoft.com/office/drawing/2014/main" id="{690AADA2-7A5A-4443-8D13-E20F3D19562B}"/>
                </a:ext>
              </a:extLst>
            </xdr:cNvPr>
            <xdr:cNvSpPr txBox="1"/>
          </xdr:nvSpPr>
          <xdr:spPr>
            <a:xfrm>
              <a:off x="8870950" y="63719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a:t>
              </a:r>
              <a:r>
                <a:rPr lang="de-CH" sz="2000" b="0" i="0">
                  <a:solidFill>
                    <a:srgbClr val="FF0000"/>
                  </a:solidFill>
                  <a:latin typeface="Cambria Math" panose="02040503050406030204" pitchFamily="18" charset="0"/>
                </a:rPr>
                <a:t>〖(𝑅𝑅𝑅𝑉〗_0</a:t>
              </a:r>
              <a:r>
                <a:rPr lang="de-CH" sz="2000" b="0" i="0">
                  <a:latin typeface="Cambria Math" panose="02040503050406030204" pitchFamily="18" charset="0"/>
                </a:rPr>
                <a:t>+𝐾_(𝑅𝑅𝑅𝑉−𝑈)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solidFill>
                    <a:schemeClr val="tx1"/>
                  </a:solidFill>
                  <a:effectLst/>
                  <a:latin typeface="Cambria Math" panose="02040503050406030204" pitchFamily="18" charset="0"/>
                  <a:ea typeface="+mn-ea"/>
                  <a:cs typeface="+mn-cs"/>
                </a:rPr>
                <a:t>26.54</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179.47))</a:t>
              </a:r>
              <a:r>
                <a:rPr lang="en-US" sz="1100" b="0" i="0">
                  <a:solidFill>
                    <a:schemeClr val="tx1"/>
                  </a:solidFill>
                  <a:effectLst/>
                  <a:latin typeface="Cambria Math" panose="02040503050406030204" pitchFamily="18" charset="0"/>
                  <a:ea typeface="+mn-ea"/>
                  <a:cs typeface="+mn-cs"/>
                </a:rPr>
                <a:t>∙</a:t>
              </a:r>
              <a:endParaRPr lang="en-US" sz="2000"/>
            </a:p>
          </xdr:txBody>
        </xdr:sp>
      </mc:Fallback>
    </mc:AlternateContent>
    <xdr:clientData/>
  </xdr:oneCellAnchor>
  <xdr:oneCellAnchor>
    <xdr:from>
      <xdr:col>0</xdr:col>
      <xdr:colOff>0</xdr:colOff>
      <xdr:row>66</xdr:row>
      <xdr:rowOff>110836</xdr:rowOff>
    </xdr:from>
    <xdr:ext cx="7994073" cy="31309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2EE9B718-28F6-4B6B-814C-65A1B8394AD3}"/>
                </a:ext>
              </a:extLst>
            </xdr:cNvPr>
            <xdr:cNvSpPr txBox="1"/>
          </xdr:nvSpPr>
          <xdr:spPr>
            <a:xfrm>
              <a:off x="8870950" y="122647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𝑅𝑅𝑅𝑉</m:t>
                      </m:r>
                    </m:e>
                    <m:sub>
                      <m:r>
                        <a:rPr lang="de-CH" sz="2000" b="0" i="1">
                          <a:solidFill>
                            <a:sysClr val="windowText" lastClr="000000"/>
                          </a:solidFill>
                          <a:latin typeface="Cambria Math" panose="02040503050406030204" pitchFamily="18" charset="0"/>
                        </a:rPr>
                        <m:t>0</m:t>
                      </m:r>
                    </m:sub>
                  </m:sSub>
                  <m:r>
                    <a:rPr lang="de-CH" sz="2000" b="0" i="1">
                      <a:solidFill>
                        <a:sysClr val="windowText" lastClr="000000"/>
                      </a:solidFill>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𝐾</m:t>
                      </m:r>
                    </m:e>
                    <m:sub>
                      <m:r>
                        <a:rPr lang="de-CH" sz="2000" b="0" i="1">
                          <a:solidFill>
                            <a:srgbClr val="FF0000"/>
                          </a:solidFill>
                          <a:latin typeface="Cambria Math" panose="02040503050406030204" pitchFamily="18" charset="0"/>
                        </a:rPr>
                        <m:t>𝑅𝑅𝑅𝑉</m:t>
                      </m:r>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𝑈</m:t>
                      </m:r>
                    </m:sub>
                  </m:sSub>
                  <m:r>
                    <a:rPr lang="en-US"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𝑈</m:t>
                  </m:r>
                </m:oMath>
              </a14:m>
              <a:r>
                <a:rPr lang="en-US" sz="2000">
                  <a:solidFill>
                    <a:sysClr val="windowText" lastClr="000000"/>
                  </a:solidFill>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26.54</m:t>
                  </m:r>
                </m:oMath>
              </a14:m>
              <a:r>
                <a:rPr lang="en-US" sz="2000">
                  <a:solidFill>
                    <a:sysClr val="windowText" lastClr="000000"/>
                  </a:solidFill>
                </a:rPr>
                <a:t>)</a:t>
              </a:r>
              <a14:m>
                <m:oMath xmlns:m="http://schemas.openxmlformats.org/officeDocument/2006/math">
                  <m:r>
                    <a:rPr lang="de-CH" sz="2000" b="0" i="0">
                      <a:solidFill>
                        <a:sysClr val="windowText" lastClr="000000"/>
                      </a:solidFill>
                      <a:effectLst/>
                      <a:latin typeface="Cambria Math" panose="02040503050406030204" pitchFamily="18" charset="0"/>
                      <a:ea typeface="+mn-ea"/>
                      <a:cs typeface="+mn-cs"/>
                    </a:rPr>
                    <m:t> </m:t>
                  </m:r>
                  <m:r>
                    <a:rPr lang="de-CH" sz="2000" b="0" i="1">
                      <a:solidFill>
                        <a:sysClr val="windowText" lastClr="000000"/>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𝐼</m:t>
                      </m:r>
                    </m:e>
                    <m:sub>
                      <m:r>
                        <a:rPr lang="de-CH" sz="2000" b="0" i="1">
                          <a:solidFill>
                            <a:sysClr val="windowText" lastClr="000000"/>
                          </a:solidFill>
                          <a:effectLst/>
                          <a:latin typeface="Cambria Math" panose="02040503050406030204" pitchFamily="18" charset="0"/>
                          <a:ea typeface="+mn-ea"/>
                          <a:cs typeface="+mn-cs"/>
                        </a:rPr>
                        <m:t>𝑠𝑐</m:t>
                      </m:r>
                    </m:sub>
                  </m:sSub>
                </m:oMath>
              </a14:m>
              <a:r>
                <a:rPr lang="en-US" sz="2000">
                  <a:solidFill>
                    <a:sysClr val="windowText" lastClr="000000"/>
                  </a:solidFill>
                  <a:effectLst/>
                  <a:latin typeface="+mn-lt"/>
                  <a:ea typeface="+mn-ea"/>
                  <a:cs typeface="+mn-cs"/>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179.47)</m:t>
                  </m:r>
                  <m:r>
                    <a:rPr lang="de-CH" sz="20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oMath>
              </a14:m>
              <a:endParaRPr lang="en-US" sz="20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2EE9B718-28F6-4B6B-814C-65A1B8394AD3}"/>
                </a:ext>
              </a:extLst>
            </xdr:cNvPr>
            <xdr:cNvSpPr txBox="1"/>
          </xdr:nvSpPr>
          <xdr:spPr>
            <a:xfrm>
              <a:off x="8870950" y="122647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solidFill>
                    <a:sysClr val="windowText" lastClr="000000"/>
                  </a:solidFill>
                  <a:latin typeface="Cambria Math" panose="02040503050406030204" pitchFamily="18" charset="0"/>
                </a:rPr>
                <a:t>𝑅𝑅𝑅𝑉=〖(𝑅𝑅𝑅𝑉〗_0+</a:t>
              </a:r>
              <a:r>
                <a:rPr lang="de-CH" sz="2000" b="0" i="0">
                  <a:solidFill>
                    <a:srgbClr val="FF0000"/>
                  </a:solidFill>
                  <a:latin typeface="Cambria Math" panose="02040503050406030204" pitchFamily="18" charset="0"/>
                </a:rPr>
                <a:t>𝐾_(𝑅𝑅𝑅𝑉−𝑈)</a:t>
              </a:r>
              <a:r>
                <a:rPr lang="en-US" sz="2000" b="0" i="0">
                  <a:solidFill>
                    <a:sysClr val="windowText" lastClr="000000"/>
                  </a:solidFill>
                  <a:latin typeface="Cambria Math" panose="02040503050406030204" pitchFamily="18" charset="0"/>
                  <a:ea typeface="Cambria Math" panose="02040503050406030204" pitchFamily="18" charset="0"/>
                </a:rPr>
                <a:t>∙</a:t>
              </a:r>
              <a:r>
                <a:rPr lang="de-CH" sz="2000" b="0" i="0">
                  <a:solidFill>
                    <a:sysClr val="windowText" lastClr="000000"/>
                  </a:solidFill>
                  <a:latin typeface="Cambria Math" panose="02040503050406030204" pitchFamily="18" charset="0"/>
                  <a:ea typeface="Cambria Math" panose="02040503050406030204" pitchFamily="18" charset="0"/>
                </a:rPr>
                <a:t>(𝑈</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26.54</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 + 𝐾_(𝑅𝑅𝑅𝑉−𝐼)</a:t>
              </a:r>
              <a:r>
                <a:rPr lang="en-US" sz="2000" b="0" i="0">
                  <a:solidFill>
                    <a:sysClr val="windowText" lastClr="000000"/>
                  </a:solidFill>
                  <a:effectLst/>
                  <a:latin typeface="Cambria Math" panose="02040503050406030204" pitchFamily="18" charset="0"/>
                  <a:ea typeface="+mn-ea"/>
                  <a:cs typeface="+mn-cs"/>
                </a:rPr>
                <a:t>∙</a:t>
              </a:r>
              <a:r>
                <a:rPr lang="de-CH" sz="2000" b="0" i="0">
                  <a:solidFill>
                    <a:sysClr val="windowText" lastClr="000000"/>
                  </a:solidFill>
                  <a:effectLst/>
                  <a:latin typeface="Cambria Math" panose="02040503050406030204" pitchFamily="18" charset="0"/>
                  <a:ea typeface="+mn-ea"/>
                  <a:cs typeface="+mn-cs"/>
                </a:rPr>
                <a:t>(𝐼_𝑠𝑐</a:t>
              </a:r>
              <a:r>
                <a:rPr lang="en-US" sz="2000">
                  <a:solidFill>
                    <a:sysClr val="windowText" lastClr="000000"/>
                  </a:solidFill>
                  <a:effectLst/>
                  <a:latin typeface="+mn-lt"/>
                  <a:ea typeface="+mn-ea"/>
                  <a:cs typeface="+mn-cs"/>
                </a:rPr>
                <a:t>-</a:t>
              </a:r>
              <a:r>
                <a:rPr lang="de-CH" sz="2000" b="0" i="0">
                  <a:solidFill>
                    <a:sysClr val="windowText" lastClr="000000"/>
                  </a:solidFill>
                  <a:effectLst/>
                  <a:latin typeface="Cambria Math" panose="02040503050406030204" pitchFamily="18" charset="0"/>
                  <a:ea typeface="+mn-ea"/>
                  <a:cs typeface="+mn-cs"/>
                </a:rPr>
                <a:t>179.47))</a:t>
              </a:r>
              <a:r>
                <a:rPr lang="en-US" sz="1100" b="0" i="0">
                  <a:solidFill>
                    <a:sysClr val="windowText" lastClr="000000"/>
                  </a:solidFill>
                  <a:effectLst/>
                  <a:latin typeface="Cambria Math" panose="02040503050406030204" pitchFamily="18" charset="0"/>
                  <a:ea typeface="+mn-ea"/>
                  <a:cs typeface="+mn-cs"/>
                </a:rPr>
                <a:t>∙</a:t>
              </a:r>
              <a:endParaRPr lang="en-US" sz="2000">
                <a:solidFill>
                  <a:sysClr val="windowText" lastClr="000000"/>
                </a:solidFill>
              </a:endParaRPr>
            </a:p>
          </xdr:txBody>
        </xdr:sp>
      </mc:Fallback>
    </mc:AlternateContent>
    <xdr:clientData/>
  </xdr:oneCellAnchor>
  <xdr:oneCellAnchor>
    <xdr:from>
      <xdr:col>0</xdr:col>
      <xdr:colOff>0</xdr:colOff>
      <xdr:row>100</xdr:row>
      <xdr:rowOff>110836</xdr:rowOff>
    </xdr:from>
    <xdr:ext cx="7994073" cy="313099"/>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9E0293A0-92FC-4C63-B48B-5A5AF594DF62}"/>
                </a:ext>
              </a:extLst>
            </xdr:cNvPr>
            <xdr:cNvSpPr txBox="1"/>
          </xdr:nvSpPr>
          <xdr:spPr>
            <a:xfrm>
              <a:off x="8870950" y="185258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𝑅𝑅𝑅𝑉</m:t>
                      </m:r>
                    </m:e>
                    <m:sub>
                      <m:r>
                        <a:rPr lang="de-CH" sz="2000" b="0" i="1">
                          <a:solidFill>
                            <a:sysClr val="windowText" lastClr="000000"/>
                          </a:solidFill>
                          <a:latin typeface="Cambria Math" panose="02040503050406030204" pitchFamily="18" charset="0"/>
                        </a:rPr>
                        <m:t>0</m:t>
                      </m:r>
                    </m:sub>
                  </m:sSub>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𝐾</m:t>
                      </m:r>
                    </m:e>
                    <m:sub>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𝑈</m:t>
                      </m:r>
                    </m:sub>
                  </m:sSub>
                  <m:r>
                    <a:rPr lang="en-US"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𝑈</m:t>
                  </m:r>
                </m:oMath>
              </a14:m>
              <a:r>
                <a:rPr lang="en-US" sz="2000">
                  <a:solidFill>
                    <a:sysClr val="windowText" lastClr="000000"/>
                  </a:solidFill>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26.54</m:t>
                  </m:r>
                </m:oMath>
              </a14:m>
              <a:r>
                <a:rPr lang="en-US" sz="2000">
                  <a:solidFill>
                    <a:sysClr val="windowText" lastClr="000000"/>
                  </a:solidFill>
                </a:rPr>
                <a:t>)</a:t>
              </a:r>
              <a14:m>
                <m:oMath xmlns:m="http://schemas.openxmlformats.org/officeDocument/2006/math">
                  <m:r>
                    <a:rPr lang="de-CH" sz="2000" b="0" i="0">
                      <a:solidFill>
                        <a:sysClr val="windowText" lastClr="000000"/>
                      </a:solidFill>
                      <a:effectLst/>
                      <a:latin typeface="Cambria Math" panose="02040503050406030204" pitchFamily="18" charset="0"/>
                      <a:ea typeface="+mn-ea"/>
                      <a:cs typeface="+mn-cs"/>
                    </a:rPr>
                    <m:t> </m:t>
                  </m:r>
                  <m:r>
                    <a:rPr lang="de-CH" sz="2000" b="0" i="1">
                      <a:solidFill>
                        <a:sysClr val="windowText" lastClr="000000"/>
                      </a:solidFill>
                      <a:effectLst/>
                      <a:latin typeface="Cambria Math" panose="02040503050406030204" pitchFamily="18" charset="0"/>
                      <a:ea typeface="+mn-ea"/>
                      <a:cs typeface="+mn-cs"/>
                    </a:rPr>
                    <m:t>+ </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𝑅𝑅𝑅𝑉</m:t>
                      </m:r>
                      <m:r>
                        <a:rPr lang="de-CH" sz="2000" b="0" i="1">
                          <a:solidFill>
                            <a:srgbClr val="FF0000"/>
                          </a:solidFill>
                          <a:effectLst/>
                          <a:latin typeface="Cambria Math" panose="02040503050406030204" pitchFamily="18" charset="0"/>
                          <a:ea typeface="+mn-ea"/>
                          <a:cs typeface="+mn-cs"/>
                        </a:rPr>
                        <m:t>−</m:t>
                      </m:r>
                      <m:r>
                        <a:rPr lang="de-CH" sz="2000" b="0" i="1">
                          <a:solidFill>
                            <a:srgbClr val="FF0000"/>
                          </a:solidFill>
                          <a:effectLst/>
                          <a:latin typeface="Cambria Math" panose="02040503050406030204" pitchFamily="18" charset="0"/>
                          <a:ea typeface="+mn-ea"/>
                          <a:cs typeface="+mn-cs"/>
                        </a:rPr>
                        <m:t>𝐼</m:t>
                      </m:r>
                    </m:sub>
                  </m:sSub>
                  <m:r>
                    <a:rPr lang="en-US"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𝐼</m:t>
                      </m:r>
                    </m:e>
                    <m:sub>
                      <m:r>
                        <a:rPr lang="de-CH" sz="2000" b="0" i="1">
                          <a:solidFill>
                            <a:sysClr val="windowText" lastClr="000000"/>
                          </a:solidFill>
                          <a:effectLst/>
                          <a:latin typeface="Cambria Math" panose="02040503050406030204" pitchFamily="18" charset="0"/>
                          <a:ea typeface="+mn-ea"/>
                          <a:cs typeface="+mn-cs"/>
                        </a:rPr>
                        <m:t>𝑠𝑐</m:t>
                      </m:r>
                    </m:sub>
                  </m:sSub>
                </m:oMath>
              </a14:m>
              <a:r>
                <a:rPr lang="en-US" sz="2000">
                  <a:solidFill>
                    <a:sysClr val="windowText" lastClr="000000"/>
                  </a:solidFill>
                  <a:effectLst/>
                  <a:latin typeface="+mn-lt"/>
                  <a:ea typeface="+mn-ea"/>
                  <a:cs typeface="+mn-cs"/>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179.47)</m:t>
                  </m:r>
                  <m:r>
                    <a:rPr lang="de-CH" sz="20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oMath>
              </a14:m>
              <a:endParaRPr lang="en-US" sz="20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9E0293A0-92FC-4C63-B48B-5A5AF594DF62}"/>
                </a:ext>
              </a:extLst>
            </xdr:cNvPr>
            <xdr:cNvSpPr txBox="1"/>
          </xdr:nvSpPr>
          <xdr:spPr>
            <a:xfrm>
              <a:off x="8870950" y="185258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solidFill>
                    <a:sysClr val="windowText" lastClr="000000"/>
                  </a:solidFill>
                  <a:latin typeface="Cambria Math" panose="02040503050406030204" pitchFamily="18" charset="0"/>
                </a:rPr>
                <a:t>𝑅𝑅𝑅𝑉=〖(𝑅𝑅𝑅𝑉〗_0+𝐾_(𝑅𝑅𝑅𝑉−𝑈)</a:t>
              </a:r>
              <a:r>
                <a:rPr lang="en-US" sz="2000" b="0" i="0">
                  <a:solidFill>
                    <a:sysClr val="windowText" lastClr="000000"/>
                  </a:solidFill>
                  <a:latin typeface="Cambria Math" panose="02040503050406030204" pitchFamily="18" charset="0"/>
                  <a:ea typeface="Cambria Math" panose="02040503050406030204" pitchFamily="18" charset="0"/>
                </a:rPr>
                <a:t>∙</a:t>
              </a:r>
              <a:r>
                <a:rPr lang="de-CH" sz="2000" b="0" i="0">
                  <a:solidFill>
                    <a:sysClr val="windowText" lastClr="000000"/>
                  </a:solidFill>
                  <a:latin typeface="Cambria Math" panose="02040503050406030204" pitchFamily="18" charset="0"/>
                  <a:ea typeface="Cambria Math" panose="02040503050406030204" pitchFamily="18" charset="0"/>
                </a:rPr>
                <a:t>(𝑈</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26.54</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 + </a:t>
              </a:r>
              <a:r>
                <a:rPr lang="de-CH" sz="2000" b="0" i="0">
                  <a:solidFill>
                    <a:srgbClr val="FF0000"/>
                  </a:solidFill>
                  <a:effectLst/>
                  <a:latin typeface="Cambria Math" panose="02040503050406030204" pitchFamily="18" charset="0"/>
                  <a:ea typeface="+mn-ea"/>
                  <a:cs typeface="+mn-cs"/>
                </a:rPr>
                <a:t>𝐾_(𝑅𝑅𝑅𝑉−𝐼)</a:t>
              </a:r>
              <a:r>
                <a:rPr lang="en-US" sz="2000" b="0" i="0">
                  <a:solidFill>
                    <a:sysClr val="windowText" lastClr="000000"/>
                  </a:solidFill>
                  <a:effectLst/>
                  <a:latin typeface="Cambria Math" panose="02040503050406030204" pitchFamily="18" charset="0"/>
                  <a:ea typeface="+mn-ea"/>
                  <a:cs typeface="+mn-cs"/>
                </a:rPr>
                <a:t>∙</a:t>
              </a:r>
              <a:r>
                <a:rPr lang="de-CH" sz="2000" b="0" i="0">
                  <a:solidFill>
                    <a:sysClr val="windowText" lastClr="000000"/>
                  </a:solidFill>
                  <a:effectLst/>
                  <a:latin typeface="Cambria Math" panose="02040503050406030204" pitchFamily="18" charset="0"/>
                  <a:ea typeface="+mn-ea"/>
                  <a:cs typeface="+mn-cs"/>
                </a:rPr>
                <a:t>(𝐼_𝑠𝑐</a:t>
              </a:r>
              <a:r>
                <a:rPr lang="en-US" sz="2000">
                  <a:solidFill>
                    <a:sysClr val="windowText" lastClr="000000"/>
                  </a:solidFill>
                  <a:effectLst/>
                  <a:latin typeface="+mn-lt"/>
                  <a:ea typeface="+mn-ea"/>
                  <a:cs typeface="+mn-cs"/>
                </a:rPr>
                <a:t>-</a:t>
              </a:r>
              <a:r>
                <a:rPr lang="de-CH" sz="2000" b="0" i="0">
                  <a:solidFill>
                    <a:sysClr val="windowText" lastClr="000000"/>
                  </a:solidFill>
                  <a:effectLst/>
                  <a:latin typeface="Cambria Math" panose="02040503050406030204" pitchFamily="18" charset="0"/>
                  <a:ea typeface="+mn-ea"/>
                  <a:cs typeface="+mn-cs"/>
                </a:rPr>
                <a:t>179.47))</a:t>
              </a:r>
              <a:r>
                <a:rPr lang="en-US" sz="1100" b="0" i="0">
                  <a:solidFill>
                    <a:sysClr val="windowText" lastClr="000000"/>
                  </a:solidFill>
                  <a:effectLst/>
                  <a:latin typeface="Cambria Math" panose="02040503050406030204" pitchFamily="18" charset="0"/>
                  <a:ea typeface="+mn-ea"/>
                  <a:cs typeface="+mn-cs"/>
                </a:rPr>
                <a:t>∙</a:t>
              </a:r>
              <a:endParaRPr lang="en-US" sz="2000">
                <a:solidFill>
                  <a:sysClr val="windowText" lastClr="000000"/>
                </a:solidFill>
              </a:endParaRPr>
            </a:p>
          </xdr:txBody>
        </xdr:sp>
      </mc:Fallback>
    </mc:AlternateContent>
    <xdr:clientData/>
  </xdr:oneCellAnchor>
  <xdr:oneCellAnchor>
    <xdr:from>
      <xdr:col>0</xdr:col>
      <xdr:colOff>0</xdr:colOff>
      <xdr:row>133</xdr:row>
      <xdr:rowOff>138546</xdr:rowOff>
    </xdr:from>
    <xdr:ext cx="7994073" cy="250453"/>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8BE992F4-73D0-4C74-B750-5CBBD4A955F5}"/>
                </a:ext>
              </a:extLst>
            </xdr:cNvPr>
            <xdr:cNvSpPr txBox="1"/>
          </xdr:nvSpPr>
          <xdr:spPr>
            <a:xfrm>
              <a:off x="8870950" y="2463049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𝑡𝑑</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rgbClr val="FF0000"/>
                          </a:solidFill>
                          <a:latin typeface="Cambria Math" panose="02040503050406030204" pitchFamily="18" charset="0"/>
                        </a:rPr>
                        <m:t>𝑡𝑑</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𝑡𝑑</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latin typeface="Cambria Math" panose="02040503050406030204" pitchFamily="18" charset="0"/>
                    </a:rPr>
                    <m:t>26.54</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179.47)</m:t>
                  </m:r>
                  <m:r>
                    <a:rPr lang="de-CH" sz="1600" b="0" i="0">
                      <a:solidFill>
                        <a:schemeClr val="tx1"/>
                      </a:solidFill>
                      <a:effectLst/>
                      <a:latin typeface="Cambria Math" panose="02040503050406030204" pitchFamily="18" charset="0"/>
                      <a:ea typeface="+mn-ea"/>
                      <a:cs typeface="+mn-cs"/>
                    </a:rPr>
                    <m:t>)</m:t>
                  </m:r>
                </m:oMath>
              </a14:m>
              <a:endParaRPr lang="en-US" sz="1600"/>
            </a:p>
          </xdr:txBody>
        </xdr:sp>
      </mc:Choice>
      <mc:Fallback xmlns="">
        <xdr:sp macro="" textlink="">
          <xdr:nvSpPr>
            <xdr:cNvPr id="8" name="TextBox 7">
              <a:extLst>
                <a:ext uri="{FF2B5EF4-FFF2-40B4-BE49-F238E27FC236}">
                  <a16:creationId xmlns:a16="http://schemas.microsoft.com/office/drawing/2014/main" id="{8BE992F4-73D0-4C74-B750-5CBBD4A955F5}"/>
                </a:ext>
              </a:extLst>
            </xdr:cNvPr>
            <xdr:cNvSpPr txBox="1"/>
          </xdr:nvSpPr>
          <xdr:spPr>
            <a:xfrm>
              <a:off x="8870950" y="2463049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𝑡𝑑=</a:t>
              </a:r>
              <a:r>
                <a:rPr lang="de-CH" sz="1600" b="0" i="0">
                  <a:solidFill>
                    <a:srgbClr val="FF0000"/>
                  </a:solidFill>
                  <a:latin typeface="Cambria Math" panose="02040503050406030204" pitchFamily="18" charset="0"/>
                </a:rPr>
                <a:t>〖</a:t>
              </a:r>
              <a:r>
                <a:rPr lang="de-CH" sz="1600" b="0" i="0">
                  <a:solidFill>
                    <a:sysClr val="windowText" lastClr="000000"/>
                  </a:solidFill>
                  <a:latin typeface="Cambria Math" panose="02040503050406030204" pitchFamily="18" charset="0"/>
                </a:rPr>
                <a:t>(</a:t>
              </a:r>
              <a:r>
                <a:rPr lang="de-CH" sz="1600" b="0" i="0">
                  <a:solidFill>
                    <a:srgbClr val="FF0000"/>
                  </a:solidFill>
                  <a:latin typeface="Cambria Math" panose="02040503050406030204" pitchFamily="18" charset="0"/>
                </a:rPr>
                <a:t>𝑡𝑑〗_0</a:t>
              </a:r>
              <a:r>
                <a:rPr lang="de-CH" sz="1600" b="0" i="0">
                  <a:latin typeface="Cambria Math" panose="02040503050406030204" pitchFamily="18" charset="0"/>
                </a:rPr>
                <a:t>+𝐾_(𝑡𝑑−𝑈)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latin typeface="Cambria Math" panose="02040503050406030204" pitchFamily="18" charset="0"/>
                </a:rPr>
                <a:t>26.54</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𝐾_(𝑡𝑑−𝐼)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179.47))</a:t>
              </a:r>
              <a:endParaRPr lang="en-US" sz="1600"/>
            </a:p>
          </xdr:txBody>
        </xdr:sp>
      </mc:Fallback>
    </mc:AlternateContent>
    <xdr:clientData/>
  </xdr:oneCellAnchor>
  <xdr:oneCellAnchor>
    <xdr:from>
      <xdr:col>0</xdr:col>
      <xdr:colOff>0</xdr:colOff>
      <xdr:row>166</xdr:row>
      <xdr:rowOff>138546</xdr:rowOff>
    </xdr:from>
    <xdr:ext cx="7994073" cy="250453"/>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FD689A7B-289F-4A7B-BB66-F5E4C6151985}"/>
                </a:ext>
              </a:extLst>
            </xdr:cNvPr>
            <xdr:cNvSpPr txBox="1"/>
          </xdr:nvSpPr>
          <xdr:spPr>
            <a:xfrm>
              <a:off x="8870950" y="3070744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𝑡𝑑</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26.54</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179.47)</m:t>
                  </m:r>
                  <m:r>
                    <a:rPr lang="de-CH" sz="1600" b="0" i="0">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9" name="TextBox 8">
              <a:extLst>
                <a:ext uri="{FF2B5EF4-FFF2-40B4-BE49-F238E27FC236}">
                  <a16:creationId xmlns:a16="http://schemas.microsoft.com/office/drawing/2014/main" id="{FD689A7B-289F-4A7B-BB66-F5E4C6151985}"/>
                </a:ext>
              </a:extLst>
            </xdr:cNvPr>
            <xdr:cNvSpPr txBox="1"/>
          </xdr:nvSpPr>
          <xdr:spPr>
            <a:xfrm>
              <a:off x="8870950" y="3070744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a:t>
              </a:r>
              <a:r>
                <a:rPr lang="de-CH" sz="1600" b="0" i="0">
                  <a:solidFill>
                    <a:srgbClr val="FF0000"/>
                  </a:solidFill>
                  <a:latin typeface="Cambria Math" panose="02040503050406030204" pitchFamily="18" charset="0"/>
                </a:rPr>
                <a:t>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26.54</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179.47))</a:t>
              </a:r>
              <a:endParaRPr lang="en-US" sz="1600">
                <a:solidFill>
                  <a:sysClr val="windowText" lastClr="000000"/>
                </a:solidFill>
              </a:endParaRPr>
            </a:p>
          </xdr:txBody>
        </xdr:sp>
      </mc:Fallback>
    </mc:AlternateContent>
    <xdr:clientData/>
  </xdr:oneCellAnchor>
  <xdr:oneCellAnchor>
    <xdr:from>
      <xdr:col>0</xdr:col>
      <xdr:colOff>0</xdr:colOff>
      <xdr:row>199</xdr:row>
      <xdr:rowOff>138546</xdr:rowOff>
    </xdr:from>
    <xdr:ext cx="7994073" cy="250453"/>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6718C25D-F3FE-44B3-A865-A14EEB7BCE59}"/>
                </a:ext>
              </a:extLst>
            </xdr:cNvPr>
            <xdr:cNvSpPr txBox="1"/>
          </xdr:nvSpPr>
          <xdr:spPr>
            <a:xfrm>
              <a:off x="8870950" y="3678439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26.54</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𝑡𝑑</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179.47)</m:t>
                  </m:r>
                  <m:r>
                    <a:rPr lang="de-CH" sz="1600" b="0" i="0">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0" name="TextBox 9">
              <a:extLst>
                <a:ext uri="{FF2B5EF4-FFF2-40B4-BE49-F238E27FC236}">
                  <a16:creationId xmlns:a16="http://schemas.microsoft.com/office/drawing/2014/main" id="{6718C25D-F3FE-44B3-A865-A14EEB7BCE59}"/>
                </a:ext>
              </a:extLst>
            </xdr:cNvPr>
            <xdr:cNvSpPr txBox="1"/>
          </xdr:nvSpPr>
          <xdr:spPr>
            <a:xfrm>
              <a:off x="8870950" y="3678439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26.54</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179.47))</a:t>
              </a:r>
              <a:endParaRPr lang="en-US" sz="1600">
                <a:solidFill>
                  <a:sysClr val="windowText" lastClr="000000"/>
                </a:solidFill>
              </a:endParaRPr>
            </a:p>
          </xdr:txBody>
        </xdr:sp>
      </mc:Fallback>
    </mc:AlternateContent>
    <xdr:clientData/>
  </xdr:oneCellAnchor>
  <xdr:oneCellAnchor>
    <xdr:from>
      <xdr:col>0</xdr:col>
      <xdr:colOff>0</xdr:colOff>
      <xdr:row>34</xdr:row>
      <xdr:rowOff>110836</xdr:rowOff>
    </xdr:from>
    <xdr:ext cx="7994073" cy="463781"/>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487F9F5F-0C22-47A3-943F-51430F40BBA7}"/>
                </a:ext>
              </a:extLst>
            </xdr:cNvPr>
            <xdr:cNvSpPr txBox="1"/>
          </xdr:nvSpPr>
          <xdr:spPr>
            <a:xfrm>
              <a:off x="0" y="63719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𝑅𝑅𝑅𝑉</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𝑅𝑅𝑅𝑉</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𝑅𝑅𝑅𝑉</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solidFill>
                        <a:schemeClr val="tx1"/>
                      </a:solidFill>
                      <a:effectLst/>
                      <a:latin typeface="Cambria Math" panose="02040503050406030204" pitchFamily="18" charset="0"/>
                      <a:ea typeface="+mn-ea"/>
                      <a:cs typeface="+mn-cs"/>
                    </a:rPr>
                    <m:t>26.54</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𝑅𝑅𝑅𝑉</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179.47)</m:t>
                  </m:r>
                  <m:r>
                    <a:rPr lang="de-CH" sz="1600" b="0" i="0">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/(1−</m:t>
                  </m:r>
                  <m:f>
                    <m:fPr>
                      <m:ctrlPr>
                        <a:rPr lang="de-CH" sz="1600" b="0" i="1">
                          <a:solidFill>
                            <a:schemeClr val="tx1"/>
                          </a:solidFill>
                          <a:effectLst/>
                          <a:latin typeface="Cambria Math" panose="02040503050406030204" pitchFamily="18" charset="0"/>
                          <a:ea typeface="+mn-ea"/>
                          <a:cs typeface="+mn-cs"/>
                        </a:rPr>
                      </m:ctrlPr>
                    </m:fPr>
                    <m:num>
                      <m:f>
                        <m:fPr>
                          <m:ctrlPr>
                            <a:rPr lang="de-CH" sz="1600" b="0" i="1">
                              <a:solidFill>
                                <a:schemeClr val="tx1"/>
                              </a:solidFill>
                              <a:effectLst/>
                              <a:latin typeface="Cambria Math" panose="02040503050406030204" pitchFamily="18" charset="0"/>
                              <a:ea typeface="+mn-ea"/>
                              <a:cs typeface="+mn-cs"/>
                            </a:rPr>
                          </m:ctrlPr>
                        </m:fPr>
                        <m:num>
                          <m:r>
                            <a:rPr lang="de-CH" sz="1600" b="0" i="1">
                              <a:solidFill>
                                <a:schemeClr val="tx1"/>
                              </a:solidFill>
                              <a:effectLst/>
                              <a:latin typeface="Cambria Math" panose="02040503050406030204" pitchFamily="18" charset="0"/>
                              <a:ea typeface="+mn-ea"/>
                              <a:cs typeface="+mn-cs"/>
                            </a:rPr>
                            <m:t>𝐼𝑙𝑜𝑎𝑑</m:t>
                          </m:r>
                        </m:num>
                        <m:den>
                          <m:r>
                            <a:rPr lang="de-CH" sz="1600" b="0" i="1">
                              <a:solidFill>
                                <a:schemeClr val="tx1"/>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chemeClr val="tx1"/>
                          </a:solidFill>
                          <a:effectLst/>
                          <a:latin typeface="Cambria Math" panose="02040503050406030204" pitchFamily="18" charset="0"/>
                          <a:ea typeface="+mn-ea"/>
                          <a:cs typeface="+mn-cs"/>
                        </a:rPr>
                        <m:t>−1</m:t>
                      </m:r>
                    </m:num>
                    <m:den>
                      <m:r>
                        <a:rPr lang="de-CH" sz="1600" b="0" i="1">
                          <a:solidFill>
                            <a:schemeClr val="tx1"/>
                          </a:solidFill>
                          <a:effectLst/>
                          <a:latin typeface="Cambria Math" panose="02040503050406030204" pitchFamily="18" charset="0"/>
                          <a:ea typeface="+mn-ea"/>
                          <a:cs typeface="+mn-cs"/>
                        </a:rPr>
                        <m:t>3</m:t>
                      </m:r>
                    </m:den>
                  </m:f>
                  <m:r>
                    <a:rPr lang="de-CH" sz="1600" b="0" i="1">
                      <a:solidFill>
                        <a:schemeClr val="tx1"/>
                      </a:solidFill>
                      <a:effectLst/>
                      <a:latin typeface="Cambria Math" panose="02040503050406030204" pitchFamily="18" charset="0"/>
                      <a:ea typeface="+mn-ea"/>
                      <a:cs typeface="+mn-cs"/>
                    </a:rPr>
                    <m:t>)</m:t>
                  </m:r>
                </m:oMath>
              </a14:m>
              <a:endParaRPr lang="en-US" sz="1600"/>
            </a:p>
          </xdr:txBody>
        </xdr:sp>
      </mc:Choice>
      <mc:Fallback xmlns="">
        <xdr:sp macro="" textlink="">
          <xdr:nvSpPr>
            <xdr:cNvPr id="11" name="TextBox 10">
              <a:extLst>
                <a:ext uri="{FF2B5EF4-FFF2-40B4-BE49-F238E27FC236}">
                  <a16:creationId xmlns:a16="http://schemas.microsoft.com/office/drawing/2014/main" id="{487F9F5F-0C22-47A3-943F-51430F40BBA7}"/>
                </a:ext>
              </a:extLst>
            </xdr:cNvPr>
            <xdr:cNvSpPr txBox="1"/>
          </xdr:nvSpPr>
          <xdr:spPr>
            <a:xfrm>
              <a:off x="0" y="63719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𝑅𝑅𝑅𝑉=</a:t>
              </a:r>
              <a:r>
                <a:rPr lang="de-CH" sz="1600" b="0" i="0">
                  <a:solidFill>
                    <a:srgbClr val="FF0000"/>
                  </a:solidFill>
                  <a:latin typeface="Cambria Math" panose="02040503050406030204" pitchFamily="18" charset="0"/>
                </a:rPr>
                <a:t>〖(𝑅𝑅𝑅𝑉〗_0</a:t>
              </a:r>
              <a:r>
                <a:rPr lang="de-CH" sz="1600" b="0" i="0">
                  <a:latin typeface="Cambria Math" panose="02040503050406030204" pitchFamily="18" charset="0"/>
                </a:rPr>
                <a:t>+𝐾_(𝑅𝑅𝑅𝑉−𝑈)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solidFill>
                    <a:schemeClr val="tx1"/>
                  </a:solidFill>
                  <a:effectLst/>
                  <a:latin typeface="Cambria Math" panose="02040503050406030204" pitchFamily="18" charset="0"/>
                  <a:ea typeface="+mn-ea"/>
                  <a:cs typeface="+mn-cs"/>
                </a:rPr>
                <a:t>26.54</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𝐾_(𝑅𝑅𝑅𝑉−𝐼)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179.47))/(1−(𝐼𝑙𝑜𝑎𝑑/𝐼𝑠𝑐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chemeClr val="tx1"/>
                  </a:solidFill>
                  <a:effectLst/>
                  <a:latin typeface="Cambria Math" panose="02040503050406030204" pitchFamily="18" charset="0"/>
                  <a:ea typeface="+mn-ea"/>
                  <a:cs typeface="+mn-cs"/>
                </a:rPr>
                <a:t>−1)/3)</a:t>
              </a:r>
              <a:endParaRPr lang="en-US" sz="1600"/>
            </a:p>
          </xdr:txBody>
        </xdr:sp>
      </mc:Fallback>
    </mc:AlternateContent>
    <xdr:clientData/>
  </xdr:oneCellAnchor>
  <xdr:oneCellAnchor>
    <xdr:from>
      <xdr:col>0</xdr:col>
      <xdr:colOff>0</xdr:colOff>
      <xdr:row>133</xdr:row>
      <xdr:rowOff>138546</xdr:rowOff>
    </xdr:from>
    <xdr:ext cx="7994073" cy="354584"/>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394F9789-FBC0-4AD4-97A5-C84D1471A5D9}"/>
                </a:ext>
              </a:extLst>
            </xdr:cNvPr>
            <xdr:cNvSpPr txBox="1"/>
          </xdr:nvSpPr>
          <xdr:spPr>
            <a:xfrm>
              <a:off x="0" y="246304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𝑡𝑑</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rgbClr val="FF0000"/>
                          </a:solidFill>
                          <a:latin typeface="Cambria Math" panose="02040503050406030204" pitchFamily="18" charset="0"/>
                        </a:rPr>
                        <m:t>𝑡𝑑</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𝑡𝑑</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latin typeface="Cambria Math" panose="02040503050406030204" pitchFamily="18" charset="0"/>
                    </a:rPr>
                    <m:t>26.54</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179.47)</m:t>
                  </m:r>
                  <m:r>
                    <a:rPr lang="de-CH" sz="1600" b="0" i="0">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(1−(</m:t>
                  </m:r>
                  <m:f>
                    <m:fPr>
                      <m:ctrlPr>
                        <a:rPr lang="de-CH" sz="1600" b="0" i="1">
                          <a:solidFill>
                            <a:schemeClr val="tx1"/>
                          </a:solidFill>
                          <a:effectLst/>
                          <a:latin typeface="Cambria Math" panose="02040503050406030204" pitchFamily="18" charset="0"/>
                          <a:ea typeface="+mn-ea"/>
                          <a:cs typeface="+mn-cs"/>
                        </a:rPr>
                      </m:ctrlPr>
                    </m:fPr>
                    <m:num>
                      <m:r>
                        <a:rPr lang="de-CH" sz="1600" b="0" i="1">
                          <a:solidFill>
                            <a:schemeClr val="tx1"/>
                          </a:solidFill>
                          <a:effectLst/>
                          <a:latin typeface="Cambria Math" panose="02040503050406030204" pitchFamily="18" charset="0"/>
                          <a:ea typeface="+mn-ea"/>
                          <a:cs typeface="+mn-cs"/>
                        </a:rPr>
                        <m:t>𝐼𝑙𝑜𝑎𝑑</m:t>
                      </m:r>
                    </m:num>
                    <m:den>
                      <m:r>
                        <a:rPr lang="de-CH" sz="1600" b="0" i="1">
                          <a:solidFill>
                            <a:schemeClr val="tx1"/>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chemeClr val="tx1"/>
                      </a:solidFill>
                      <a:effectLst/>
                      <a:latin typeface="Cambria Math" panose="02040503050406030204" pitchFamily="18" charset="0"/>
                      <a:ea typeface="+mn-ea"/>
                      <a:cs typeface="+mn-cs"/>
                    </a:rPr>
                    <m:t>−1)</m:t>
                  </m:r>
                </m:oMath>
              </a14:m>
              <a:r>
                <a:rPr lang="en-US" sz="1600"/>
                <a:t>*0.383)</a:t>
              </a:r>
            </a:p>
          </xdr:txBody>
        </xdr:sp>
      </mc:Choice>
      <mc:Fallback xmlns="">
        <xdr:sp macro="" textlink="">
          <xdr:nvSpPr>
            <xdr:cNvPr id="12" name="TextBox 11">
              <a:extLst>
                <a:ext uri="{FF2B5EF4-FFF2-40B4-BE49-F238E27FC236}">
                  <a16:creationId xmlns:a16="http://schemas.microsoft.com/office/drawing/2014/main" id="{394F9789-FBC0-4AD4-97A5-C84D1471A5D9}"/>
                </a:ext>
              </a:extLst>
            </xdr:cNvPr>
            <xdr:cNvSpPr txBox="1"/>
          </xdr:nvSpPr>
          <xdr:spPr>
            <a:xfrm>
              <a:off x="0" y="246304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𝑡𝑑=</a:t>
              </a:r>
              <a:r>
                <a:rPr lang="de-CH" sz="1600" b="0" i="0">
                  <a:solidFill>
                    <a:srgbClr val="FF0000"/>
                  </a:solidFill>
                  <a:latin typeface="Cambria Math" panose="02040503050406030204" pitchFamily="18" charset="0"/>
                </a:rPr>
                <a:t>〖</a:t>
              </a:r>
              <a:r>
                <a:rPr lang="de-CH" sz="1600" b="0" i="0">
                  <a:solidFill>
                    <a:sysClr val="windowText" lastClr="000000"/>
                  </a:solidFill>
                  <a:latin typeface="Cambria Math" panose="02040503050406030204" pitchFamily="18" charset="0"/>
                </a:rPr>
                <a:t>(</a:t>
              </a:r>
              <a:r>
                <a:rPr lang="de-CH" sz="1600" b="0" i="0">
                  <a:solidFill>
                    <a:srgbClr val="FF0000"/>
                  </a:solidFill>
                  <a:latin typeface="Cambria Math" panose="02040503050406030204" pitchFamily="18" charset="0"/>
                </a:rPr>
                <a:t>𝑡𝑑〗_0</a:t>
              </a:r>
              <a:r>
                <a:rPr lang="de-CH" sz="1600" b="0" i="0">
                  <a:latin typeface="Cambria Math" panose="02040503050406030204" pitchFamily="18" charset="0"/>
                </a:rPr>
                <a:t>+𝐾_(𝑡𝑑−𝑈)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latin typeface="Cambria Math" panose="02040503050406030204" pitchFamily="18" charset="0"/>
                </a:rPr>
                <a:t>26.54</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𝐾_(𝑡𝑑−𝐼)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179.47))∗(1−(𝐼𝑙𝑜𝑎𝑑/𝐼𝑠𝑐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chemeClr val="tx1"/>
                  </a:solidFill>
                  <a:effectLst/>
                  <a:latin typeface="Cambria Math" panose="02040503050406030204" pitchFamily="18" charset="0"/>
                  <a:ea typeface="+mn-ea"/>
                  <a:cs typeface="+mn-cs"/>
                </a:rPr>
                <a:t>−1)</a:t>
              </a:r>
              <a:r>
                <a:rPr lang="en-US" sz="1600"/>
                <a:t>*0.383)</a:t>
              </a:r>
            </a:p>
          </xdr:txBody>
        </xdr:sp>
      </mc:Fallback>
    </mc:AlternateContent>
    <xdr:clientData/>
  </xdr:oneCellAnchor>
  <xdr:oneCellAnchor>
    <xdr:from>
      <xdr:col>0</xdr:col>
      <xdr:colOff>0</xdr:colOff>
      <xdr:row>66</xdr:row>
      <xdr:rowOff>110836</xdr:rowOff>
    </xdr:from>
    <xdr:ext cx="7994073" cy="463781"/>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9E7CBBE4-577E-4CEA-8648-433C1B170555}"/>
                </a:ext>
              </a:extLst>
            </xdr:cNvPr>
            <xdr:cNvSpPr txBox="1"/>
          </xdr:nvSpPr>
          <xdr:spPr>
            <a:xfrm>
              <a:off x="0" y="122647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𝑅𝑅𝑅𝑉</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𝑅𝑅𝑅𝑉</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26.54</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𝑅𝑅𝑅𝑉</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179.47)</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num>
                    <m:den>
                      <m:r>
                        <a:rPr lang="de-CH" sz="1600" b="0" i="1">
                          <a:solidFill>
                            <a:sysClr val="windowText" lastClr="000000"/>
                          </a:solidFill>
                          <a:effectLst/>
                          <a:latin typeface="Cambria Math" panose="02040503050406030204" pitchFamily="18" charset="0"/>
                          <a:ea typeface="+mn-ea"/>
                          <a:cs typeface="+mn-cs"/>
                        </a:rPr>
                        <m:t>3</m:t>
                      </m:r>
                    </m:den>
                  </m:f>
                  <m:r>
                    <a:rPr lang="de-CH" sz="1600" b="0" i="1">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3" name="TextBox 12">
              <a:extLst>
                <a:ext uri="{FF2B5EF4-FFF2-40B4-BE49-F238E27FC236}">
                  <a16:creationId xmlns:a16="http://schemas.microsoft.com/office/drawing/2014/main" id="{9E7CBBE4-577E-4CEA-8648-433C1B170555}"/>
                </a:ext>
              </a:extLst>
            </xdr:cNvPr>
            <xdr:cNvSpPr txBox="1"/>
          </xdr:nvSpPr>
          <xdr:spPr>
            <a:xfrm>
              <a:off x="0" y="122647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𝑅𝑅𝑅𝑉=〖(𝑅𝑅𝑅𝑉〗_0+</a:t>
              </a:r>
              <a:r>
                <a:rPr lang="de-CH" sz="1600" b="0" i="0">
                  <a:solidFill>
                    <a:srgbClr val="FF0000"/>
                  </a:solidFill>
                  <a:latin typeface="Cambria Math" panose="02040503050406030204" pitchFamily="18" charset="0"/>
                </a:rPr>
                <a:t>𝐾_(𝑅𝑅𝑅𝑉−𝑈)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26.54</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𝐾_(𝑅𝑅𝑅𝑉−𝐼)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179.47))/(1−(𝐼𝑙𝑜𝑎𝑑/𝐼𝑠𝑐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ysClr val="windowText" lastClr="000000"/>
                  </a:solidFill>
                  <a:effectLst/>
                  <a:latin typeface="Cambria Math" panose="02040503050406030204" pitchFamily="18" charset="0"/>
                  <a:ea typeface="+mn-ea"/>
                  <a:cs typeface="+mn-cs"/>
                </a:rPr>
                <a:t>−1)/3)</a:t>
              </a:r>
              <a:endParaRPr lang="en-US" sz="1600">
                <a:solidFill>
                  <a:sysClr val="windowText" lastClr="000000"/>
                </a:solidFill>
              </a:endParaRPr>
            </a:p>
          </xdr:txBody>
        </xdr:sp>
      </mc:Fallback>
    </mc:AlternateContent>
    <xdr:clientData/>
  </xdr:oneCellAnchor>
  <xdr:oneCellAnchor>
    <xdr:from>
      <xdr:col>0</xdr:col>
      <xdr:colOff>0</xdr:colOff>
      <xdr:row>100</xdr:row>
      <xdr:rowOff>110836</xdr:rowOff>
    </xdr:from>
    <xdr:ext cx="7994073" cy="463781"/>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ACE1A2D6-DC2A-4D75-8AA4-F92AEAE9A4EE}"/>
                </a:ext>
              </a:extLst>
            </xdr:cNvPr>
            <xdr:cNvSpPr txBox="1"/>
          </xdr:nvSpPr>
          <xdr:spPr>
            <a:xfrm>
              <a:off x="0" y="185258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𝑅𝑅𝑅𝑉</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26.54</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𝑅𝑅𝑅𝑉</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179.47)</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num>
                    <m:den>
                      <m:r>
                        <a:rPr lang="de-CH" sz="1600" b="0" i="1">
                          <a:solidFill>
                            <a:sysClr val="windowText" lastClr="000000"/>
                          </a:solidFill>
                          <a:effectLst/>
                          <a:latin typeface="Cambria Math" panose="02040503050406030204" pitchFamily="18" charset="0"/>
                          <a:ea typeface="+mn-ea"/>
                          <a:cs typeface="+mn-cs"/>
                        </a:rPr>
                        <m:t>3</m:t>
                      </m:r>
                    </m:den>
                  </m:f>
                  <m:r>
                    <a:rPr lang="de-CH" sz="1600" b="0" i="1">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4" name="TextBox 13">
              <a:extLst>
                <a:ext uri="{FF2B5EF4-FFF2-40B4-BE49-F238E27FC236}">
                  <a16:creationId xmlns:a16="http://schemas.microsoft.com/office/drawing/2014/main" id="{ACE1A2D6-DC2A-4D75-8AA4-F92AEAE9A4EE}"/>
                </a:ext>
              </a:extLst>
            </xdr:cNvPr>
            <xdr:cNvSpPr txBox="1"/>
          </xdr:nvSpPr>
          <xdr:spPr>
            <a:xfrm>
              <a:off x="0" y="185258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𝑅𝑅𝑅𝑉=〖(𝑅𝑅𝑅𝑉〗_0+𝐾_(𝑅𝑅𝑅𝑉−𝑈)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26.54</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𝐾_(𝑅𝑅𝑅𝑉−𝐼)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179.47))/(1−(𝐼𝑙𝑜𝑎𝑑/𝐼𝑠𝑐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ysClr val="windowText" lastClr="000000"/>
                  </a:solidFill>
                  <a:effectLst/>
                  <a:latin typeface="Cambria Math" panose="02040503050406030204" pitchFamily="18" charset="0"/>
                  <a:ea typeface="+mn-ea"/>
                  <a:cs typeface="+mn-cs"/>
                </a:rPr>
                <a:t>−1)/3)</a:t>
              </a:r>
              <a:endParaRPr lang="en-US" sz="1600">
                <a:solidFill>
                  <a:sysClr val="windowText" lastClr="000000"/>
                </a:solidFill>
              </a:endParaRPr>
            </a:p>
          </xdr:txBody>
        </xdr:sp>
      </mc:Fallback>
    </mc:AlternateContent>
    <xdr:clientData/>
  </xdr:oneCellAnchor>
  <xdr:oneCellAnchor>
    <xdr:from>
      <xdr:col>0</xdr:col>
      <xdr:colOff>0</xdr:colOff>
      <xdr:row>166</xdr:row>
      <xdr:rowOff>138546</xdr:rowOff>
    </xdr:from>
    <xdr:ext cx="7994073" cy="354584"/>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C26E5F83-696A-4DFE-B25D-67DE6F5B919A}"/>
                </a:ext>
              </a:extLst>
            </xdr:cNvPr>
            <xdr:cNvSpPr txBox="1"/>
          </xdr:nvSpPr>
          <xdr:spPr>
            <a:xfrm>
              <a:off x="0" y="3070744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𝑡𝑑</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26.54</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179.47)</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oMath>
              </a14:m>
              <a:r>
                <a:rPr lang="en-US" sz="1600">
                  <a:solidFill>
                    <a:sysClr val="windowText" lastClr="000000"/>
                  </a:solidFill>
                </a:rPr>
                <a:t>*0.383)</a:t>
              </a:r>
            </a:p>
          </xdr:txBody>
        </xdr:sp>
      </mc:Choice>
      <mc:Fallback xmlns="">
        <xdr:sp macro="" textlink="">
          <xdr:nvSpPr>
            <xdr:cNvPr id="15" name="TextBox 14">
              <a:extLst>
                <a:ext uri="{FF2B5EF4-FFF2-40B4-BE49-F238E27FC236}">
                  <a16:creationId xmlns:a16="http://schemas.microsoft.com/office/drawing/2014/main" id="{C26E5F83-696A-4DFE-B25D-67DE6F5B919A}"/>
                </a:ext>
              </a:extLst>
            </xdr:cNvPr>
            <xdr:cNvSpPr txBox="1"/>
          </xdr:nvSpPr>
          <xdr:spPr>
            <a:xfrm>
              <a:off x="0" y="3070744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a:t>
              </a:r>
              <a:r>
                <a:rPr lang="de-CH" sz="1600" b="0" i="0">
                  <a:solidFill>
                    <a:srgbClr val="FF0000"/>
                  </a:solidFill>
                  <a:latin typeface="Cambria Math" panose="02040503050406030204" pitchFamily="18" charset="0"/>
                </a:rPr>
                <a:t>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26.54</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179.47))∗(1−(𝐼𝑙𝑜𝑎𝑑/𝐼𝑠𝑐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ysClr val="windowText" lastClr="000000"/>
                  </a:solidFill>
                  <a:effectLst/>
                  <a:latin typeface="Cambria Math" panose="02040503050406030204" pitchFamily="18" charset="0"/>
                  <a:ea typeface="+mn-ea"/>
                  <a:cs typeface="+mn-cs"/>
                </a:rPr>
                <a:t>−1)</a:t>
              </a:r>
              <a:r>
                <a:rPr lang="en-US" sz="1600">
                  <a:solidFill>
                    <a:sysClr val="windowText" lastClr="000000"/>
                  </a:solidFill>
                </a:rPr>
                <a:t>*0.383)</a:t>
              </a:r>
            </a:p>
          </xdr:txBody>
        </xdr:sp>
      </mc:Fallback>
    </mc:AlternateContent>
    <xdr:clientData/>
  </xdr:oneCellAnchor>
  <xdr:oneCellAnchor>
    <xdr:from>
      <xdr:col>0</xdr:col>
      <xdr:colOff>0</xdr:colOff>
      <xdr:row>199</xdr:row>
      <xdr:rowOff>138546</xdr:rowOff>
    </xdr:from>
    <xdr:ext cx="7994073" cy="354584"/>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F2146840-D805-4E75-B3BD-30FFB59AB57F}"/>
                </a:ext>
              </a:extLst>
            </xdr:cNvPr>
            <xdr:cNvSpPr txBox="1"/>
          </xdr:nvSpPr>
          <xdr:spPr>
            <a:xfrm>
              <a:off x="0" y="367843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26.54</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𝑡𝑑</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179.47)</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oMath>
              </a14:m>
              <a:r>
                <a:rPr lang="en-US" sz="1600">
                  <a:solidFill>
                    <a:sysClr val="windowText" lastClr="000000"/>
                  </a:solidFill>
                </a:rPr>
                <a:t>*0.383)</a:t>
              </a:r>
            </a:p>
          </xdr:txBody>
        </xdr:sp>
      </mc:Choice>
      <mc:Fallback xmlns="">
        <xdr:sp macro="" textlink="">
          <xdr:nvSpPr>
            <xdr:cNvPr id="16" name="TextBox 15">
              <a:extLst>
                <a:ext uri="{FF2B5EF4-FFF2-40B4-BE49-F238E27FC236}">
                  <a16:creationId xmlns:a16="http://schemas.microsoft.com/office/drawing/2014/main" id="{F2146840-D805-4E75-B3BD-30FFB59AB57F}"/>
                </a:ext>
              </a:extLst>
            </xdr:cNvPr>
            <xdr:cNvSpPr txBox="1"/>
          </xdr:nvSpPr>
          <xdr:spPr>
            <a:xfrm>
              <a:off x="0" y="367843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26.54</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179.47))∗(1−(𝐼𝑙𝑜𝑎𝑑/𝐼𝑠𝑐</a:t>
              </a:r>
              <a:r>
                <a:rPr lang="en-US" sz="1100" b="0" i="0">
                  <a:solidFill>
                    <a:schemeClr val="tx1"/>
                  </a:solidFill>
                  <a:effectLst/>
                  <a:latin typeface="Cambria Math" panose="02040503050406030204" pitchFamily="18" charset="0"/>
                  <a:ea typeface="+mn-ea"/>
                  <a:cs typeface="+mn-cs"/>
                </a:rPr>
                <a:t>∙</a:t>
              </a:r>
              <a:r>
                <a:rPr lang="de-CH" sz="1100" b="0" i="0">
                  <a:solidFill>
                    <a:schemeClr val="tx1"/>
                  </a:solidFill>
                  <a:effectLst/>
                  <a:latin typeface="Cambria Math" panose="02040503050406030204" pitchFamily="18" charset="0"/>
                  <a:ea typeface="+mn-ea"/>
                  <a:cs typeface="+mn-cs"/>
                </a:rPr>
                <a:t>5.656854</a:t>
              </a:r>
              <a:r>
                <a:rPr lang="de-CH" sz="1600" b="0" i="0">
                  <a:solidFill>
                    <a:sysClr val="windowText" lastClr="000000"/>
                  </a:solidFill>
                  <a:effectLst/>
                  <a:latin typeface="Cambria Math" panose="02040503050406030204" pitchFamily="18" charset="0"/>
                  <a:ea typeface="+mn-ea"/>
                  <a:cs typeface="+mn-cs"/>
                </a:rPr>
                <a:t>−1)</a:t>
              </a:r>
              <a:r>
                <a:rPr lang="en-US" sz="1600">
                  <a:solidFill>
                    <a:sysClr val="windowText" lastClr="000000"/>
                  </a:solidFill>
                </a:rPr>
                <a:t>*0.383)</a:t>
              </a:r>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34</xdr:row>
      <xdr:rowOff>100012</xdr:rowOff>
    </xdr:from>
    <xdr:ext cx="8892000" cy="31309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5D2228AE-8959-4B46-87F7-E68FED7CF051}"/>
                </a:ext>
              </a:extLst>
            </xdr:cNvPr>
            <xdr:cNvSpPr txBox="1"/>
          </xdr:nvSpPr>
          <xdr:spPr>
            <a:xfrm>
              <a:off x="0" y="631793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𝑅𝑅𝑅𝑉</m:t>
                      </m:r>
                    </m:e>
                    <m:sub>
                      <m:r>
                        <a:rPr lang="de-CH" sz="2000" b="0" i="1">
                          <a:solidFill>
                            <a:srgbClr val="FF0000"/>
                          </a:solidFill>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𝑅𝑅𝑅𝑉</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solidFill>
                        <a:schemeClr val="tx1"/>
                      </a:solidFill>
                      <a:effectLst/>
                      <a:latin typeface="Cambria Math" panose="02040503050406030204" pitchFamily="18" charset="0"/>
                      <a:ea typeface="+mn-ea"/>
                      <a:cs typeface="+mn-cs"/>
                    </a:rPr>
                    <m:t>18.05</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65.87)</m:t>
                  </m:r>
                </m:oMath>
              </a14:m>
              <a:r>
                <a:rPr lang="en-US" sz="1100">
                  <a:solidFill>
                    <a:schemeClr val="tx1"/>
                  </a:solidFill>
                  <a:effectLst/>
                  <a:latin typeface="+mn-lt"/>
                  <a:ea typeface="+mn-ea"/>
                  <a:cs typeface="+mn-cs"/>
                </a:rPr>
                <a:t> </a:t>
              </a:r>
              <a:endParaRPr lang="en-US" sz="2000"/>
            </a:p>
          </xdr:txBody>
        </xdr:sp>
      </mc:Choice>
      <mc:Fallback xmlns="">
        <xdr:sp macro="" textlink="">
          <xdr:nvSpPr>
            <xdr:cNvPr id="2" name="TextBox 1">
              <a:extLst>
                <a:ext uri="{FF2B5EF4-FFF2-40B4-BE49-F238E27FC236}">
                  <a16:creationId xmlns:a16="http://schemas.microsoft.com/office/drawing/2014/main" id="{5D2228AE-8959-4B46-87F7-E68FED7CF051}"/>
                </a:ext>
              </a:extLst>
            </xdr:cNvPr>
            <xdr:cNvSpPr txBox="1"/>
          </xdr:nvSpPr>
          <xdr:spPr>
            <a:xfrm>
              <a:off x="0" y="631793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a:t>
              </a:r>
              <a:r>
                <a:rPr lang="de-CH" sz="2000" b="0" i="0">
                  <a:solidFill>
                    <a:srgbClr val="FF0000"/>
                  </a:solidFill>
                  <a:latin typeface="Cambria Math" panose="02040503050406030204" pitchFamily="18" charset="0"/>
                </a:rPr>
                <a:t>〖𝑅𝑅𝑅𝑉〗_0</a:t>
              </a:r>
              <a:r>
                <a:rPr lang="de-CH" sz="2000" b="0" i="0">
                  <a:latin typeface="Cambria Math" panose="02040503050406030204" pitchFamily="18" charset="0"/>
                </a:rPr>
                <a:t>+𝐾_(𝑅𝑅𝑅𝑉−𝑈)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solidFill>
                    <a:schemeClr val="tx1"/>
                  </a:solidFill>
                  <a:effectLst/>
                  <a:latin typeface="Cambria Math" panose="02040503050406030204" pitchFamily="18" charset="0"/>
                  <a:ea typeface="+mn-ea"/>
                  <a:cs typeface="+mn-cs"/>
                </a:rPr>
                <a:t>18.05</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65.87)</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xdr:row>
      <xdr:rowOff>95250</xdr:rowOff>
    </xdr:from>
    <xdr:ext cx="8892000" cy="31309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ABC62789-744B-4A2B-AE1A-A35ADDD9DCD5}"/>
                </a:ext>
              </a:extLst>
            </xdr:cNvPr>
            <xdr:cNvSpPr txBox="1"/>
          </xdr:nvSpPr>
          <xdr:spPr>
            <a:xfrm>
              <a:off x="0" y="278130"/>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3" name="TextBox 2">
              <a:extLst>
                <a:ext uri="{FF2B5EF4-FFF2-40B4-BE49-F238E27FC236}">
                  <a16:creationId xmlns:a16="http://schemas.microsoft.com/office/drawing/2014/main" id="{ABC62789-744B-4A2B-AE1A-A35ADDD9DCD5}"/>
                </a:ext>
              </a:extLst>
            </xdr:cNvPr>
            <xdr:cNvSpPr txBox="1"/>
          </xdr:nvSpPr>
          <xdr:spPr>
            <a:xfrm>
              <a:off x="0" y="278130"/>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0</xdr:col>
      <xdr:colOff>0</xdr:colOff>
      <xdr:row>67</xdr:row>
      <xdr:rowOff>100012</xdr:rowOff>
    </xdr:from>
    <xdr:ext cx="8892000" cy="31309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67AE45E0-0A9E-42F0-9FA7-D988B9A815EC}"/>
                </a:ext>
              </a:extLst>
            </xdr:cNvPr>
            <xdr:cNvSpPr txBox="1"/>
          </xdr:nvSpPr>
          <xdr:spPr>
            <a:xfrm>
              <a:off x="0" y="1235297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𝑅𝑅𝑅𝑉</m:t>
                      </m:r>
                    </m:e>
                    <m:sub>
                      <m:r>
                        <a:rPr lang="de-CH" sz="2000" b="0" i="1">
                          <a:latin typeface="Cambria Math" panose="02040503050406030204" pitchFamily="18" charset="0"/>
                        </a:rPr>
                        <m:t>0</m:t>
                      </m:r>
                    </m:sub>
                  </m:sSub>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𝐾</m:t>
                      </m:r>
                    </m:e>
                    <m:sub>
                      <m:r>
                        <a:rPr lang="de-CH" sz="2000" b="0" i="1">
                          <a:solidFill>
                            <a:srgbClr val="FF0000"/>
                          </a:solidFill>
                          <a:latin typeface="Cambria Math" panose="02040503050406030204" pitchFamily="18" charset="0"/>
                        </a:rPr>
                        <m:t>𝑅𝑅𝑅𝑉</m:t>
                      </m:r>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18.05</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65.87)</m:t>
                  </m:r>
                </m:oMath>
              </a14:m>
              <a:r>
                <a:rPr lang="en-US" sz="1100">
                  <a:solidFill>
                    <a:schemeClr val="tx1"/>
                  </a:solidFill>
                  <a:effectLst/>
                  <a:latin typeface="+mn-lt"/>
                  <a:ea typeface="+mn-ea"/>
                  <a:cs typeface="+mn-cs"/>
                </a:rPr>
                <a:t> </a:t>
              </a:r>
              <a:endParaRPr lang="en-US" sz="2000"/>
            </a:p>
          </xdr:txBody>
        </xdr:sp>
      </mc:Choice>
      <mc:Fallback xmlns="">
        <xdr:sp macro="" textlink="">
          <xdr:nvSpPr>
            <xdr:cNvPr id="4" name="TextBox 3">
              <a:extLst>
                <a:ext uri="{FF2B5EF4-FFF2-40B4-BE49-F238E27FC236}">
                  <a16:creationId xmlns:a16="http://schemas.microsoft.com/office/drawing/2014/main" id="{67AE45E0-0A9E-42F0-9FA7-D988B9A815EC}"/>
                </a:ext>
              </a:extLst>
            </xdr:cNvPr>
            <xdr:cNvSpPr txBox="1"/>
          </xdr:nvSpPr>
          <xdr:spPr>
            <a:xfrm>
              <a:off x="0" y="1235297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𝑅𝑅𝑅𝑉=〖𝑅𝑅𝑅𝑉〗_0+</a:t>
              </a:r>
              <a:r>
                <a:rPr lang="de-CH" sz="2000" b="0" i="0">
                  <a:solidFill>
                    <a:srgbClr val="FF0000"/>
                  </a:solidFill>
                  <a:latin typeface="Cambria Math" panose="02040503050406030204" pitchFamily="18" charset="0"/>
                </a:rPr>
                <a:t>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18.05</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65.87)</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100</xdr:row>
      <xdr:rowOff>100012</xdr:rowOff>
    </xdr:from>
    <xdr:ext cx="8892000" cy="313099"/>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985F0489-CDE5-4538-B591-06BDD894C8A5}"/>
                </a:ext>
              </a:extLst>
            </xdr:cNvPr>
            <xdr:cNvSpPr txBox="1"/>
          </xdr:nvSpPr>
          <xdr:spPr>
            <a:xfrm>
              <a:off x="0" y="1838801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𝑅𝑅𝑅𝑉</m:t>
                      </m:r>
                    </m:e>
                    <m:sub>
                      <m:r>
                        <a:rPr lang="de-CH" sz="2000" b="0" i="1">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𝑅𝑅𝑅𝑉</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18.05</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𝑅𝑅𝑅𝑉</m:t>
                      </m:r>
                      <m:r>
                        <a:rPr lang="de-CH" sz="2000" b="0" i="1">
                          <a:solidFill>
                            <a:srgbClr val="FF0000"/>
                          </a:solidFill>
                          <a:effectLst/>
                          <a:latin typeface="Cambria Math" panose="02040503050406030204" pitchFamily="18" charset="0"/>
                          <a:ea typeface="+mn-ea"/>
                          <a:cs typeface="+mn-cs"/>
                        </a:rPr>
                        <m:t>−</m:t>
                      </m:r>
                      <m:r>
                        <a:rPr lang="de-CH" sz="2000" b="0" i="1">
                          <a:solidFill>
                            <a:srgbClr val="FF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65.87)</m:t>
                  </m:r>
                </m:oMath>
              </a14:m>
              <a:r>
                <a:rPr lang="en-US" sz="1100">
                  <a:solidFill>
                    <a:schemeClr val="tx1"/>
                  </a:solidFill>
                  <a:effectLst/>
                  <a:latin typeface="+mn-lt"/>
                  <a:ea typeface="+mn-ea"/>
                  <a:cs typeface="+mn-cs"/>
                </a:rPr>
                <a:t> </a:t>
              </a:r>
              <a:endParaRPr lang="en-US" sz="2000"/>
            </a:p>
          </xdr:txBody>
        </xdr:sp>
      </mc:Choice>
      <mc:Fallback xmlns="">
        <xdr:sp macro="" textlink="">
          <xdr:nvSpPr>
            <xdr:cNvPr id="5" name="TextBox 4">
              <a:extLst>
                <a:ext uri="{FF2B5EF4-FFF2-40B4-BE49-F238E27FC236}">
                  <a16:creationId xmlns:a16="http://schemas.microsoft.com/office/drawing/2014/main" id="{985F0489-CDE5-4538-B591-06BDD894C8A5}"/>
                </a:ext>
              </a:extLst>
            </xdr:cNvPr>
            <xdr:cNvSpPr txBox="1"/>
          </xdr:nvSpPr>
          <xdr:spPr>
            <a:xfrm>
              <a:off x="0" y="1838801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𝑅𝑅𝑅𝑉=〖𝑅𝑅𝑅𝑉〗_0+𝐾_(𝑅𝑅𝑅𝑉−𝑈)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18.05</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rgbClr val="FF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65.87)</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133</xdr:row>
      <xdr:rowOff>100012</xdr:rowOff>
    </xdr:from>
    <xdr:ext cx="8892000" cy="31309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8A627A35-E122-49C8-847E-9994662E958C}"/>
                </a:ext>
              </a:extLst>
            </xdr:cNvPr>
            <xdr:cNvSpPr txBox="1"/>
          </xdr:nvSpPr>
          <xdr:spPr>
            <a:xfrm>
              <a:off x="0" y="2442305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𝑡𝑑</m:t>
                  </m:r>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𝑡𝑑</m:t>
                      </m:r>
                    </m:e>
                    <m:sub>
                      <m:r>
                        <a:rPr lang="de-CH" sz="2000" b="0" i="1">
                          <a:solidFill>
                            <a:srgbClr val="FF0000"/>
                          </a:solidFill>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𝑡𝑑</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18.05</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𝑡𝑑</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65.87)</m:t>
                  </m:r>
                </m:oMath>
              </a14:m>
              <a:r>
                <a:rPr lang="en-US" sz="1100">
                  <a:solidFill>
                    <a:schemeClr val="tx1"/>
                  </a:solidFill>
                  <a:effectLst/>
                  <a:latin typeface="+mn-lt"/>
                  <a:ea typeface="+mn-ea"/>
                  <a:cs typeface="+mn-cs"/>
                </a:rPr>
                <a:t> </a:t>
              </a:r>
              <a:endParaRPr lang="en-US" sz="2000"/>
            </a:p>
          </xdr:txBody>
        </xdr:sp>
      </mc:Choice>
      <mc:Fallback xmlns="">
        <xdr:sp macro="" textlink="">
          <xdr:nvSpPr>
            <xdr:cNvPr id="6" name="TextBox 5">
              <a:extLst>
                <a:ext uri="{FF2B5EF4-FFF2-40B4-BE49-F238E27FC236}">
                  <a16:creationId xmlns:a16="http://schemas.microsoft.com/office/drawing/2014/main" id="{8A627A35-E122-49C8-847E-9994662E958C}"/>
                </a:ext>
              </a:extLst>
            </xdr:cNvPr>
            <xdr:cNvSpPr txBox="1"/>
          </xdr:nvSpPr>
          <xdr:spPr>
            <a:xfrm>
              <a:off x="0" y="2442305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𝑡𝑑=</a:t>
              </a:r>
              <a:r>
                <a:rPr lang="de-CH" sz="2000" b="0" i="0">
                  <a:solidFill>
                    <a:srgbClr val="FF0000"/>
                  </a:solidFill>
                  <a:latin typeface="Cambria Math" panose="02040503050406030204" pitchFamily="18" charset="0"/>
                </a:rPr>
                <a:t>〖𝑡𝑑〗_0</a:t>
              </a:r>
              <a:r>
                <a:rPr lang="de-CH" sz="2000" b="0" i="0">
                  <a:latin typeface="Cambria Math" panose="02040503050406030204" pitchFamily="18" charset="0"/>
                </a:rPr>
                <a:t>+𝐾_(𝑡𝑑−𝑈)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18.05</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𝐾_(𝑡𝑑−𝐼)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65.87)</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166</xdr:row>
      <xdr:rowOff>100012</xdr:rowOff>
    </xdr:from>
    <xdr:ext cx="8892000" cy="313099"/>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48C6F16-9743-4CC2-9E58-639A51200D7B}"/>
                </a:ext>
              </a:extLst>
            </xdr:cNvPr>
            <xdr:cNvSpPr txBox="1"/>
          </xdr:nvSpPr>
          <xdr:spPr>
            <a:xfrm>
              <a:off x="0" y="3045809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𝑡𝑑</m:t>
                  </m:r>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𝑡𝑑</m:t>
                      </m:r>
                    </m:e>
                    <m:sub>
                      <m:r>
                        <a:rPr lang="de-CH" sz="2000" b="0" i="1">
                          <a:latin typeface="Cambria Math" panose="02040503050406030204" pitchFamily="18" charset="0"/>
                        </a:rPr>
                        <m:t>0</m:t>
                      </m:r>
                    </m:sub>
                  </m:sSub>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𝐾</m:t>
                      </m:r>
                    </m:e>
                    <m:sub>
                      <m:r>
                        <a:rPr lang="de-CH" sz="2000" b="0" i="1">
                          <a:solidFill>
                            <a:srgbClr val="FF0000"/>
                          </a:solidFill>
                          <a:latin typeface="Cambria Math" panose="02040503050406030204" pitchFamily="18" charset="0"/>
                        </a:rPr>
                        <m:t>𝑡𝑑</m:t>
                      </m:r>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18.05</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𝑡𝑑</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65.87)</m:t>
                  </m:r>
                </m:oMath>
              </a14:m>
              <a:r>
                <a:rPr lang="en-US" sz="1100">
                  <a:solidFill>
                    <a:schemeClr val="tx1"/>
                  </a:solidFill>
                  <a:effectLst/>
                  <a:latin typeface="+mn-lt"/>
                  <a:ea typeface="+mn-ea"/>
                  <a:cs typeface="+mn-cs"/>
                </a:rPr>
                <a:t> </a:t>
              </a:r>
              <a:endParaRPr lang="en-US" sz="2000"/>
            </a:p>
          </xdr:txBody>
        </xdr:sp>
      </mc:Choice>
      <mc:Fallback xmlns="">
        <xdr:sp macro="" textlink="">
          <xdr:nvSpPr>
            <xdr:cNvPr id="7" name="TextBox 6">
              <a:extLst>
                <a:ext uri="{FF2B5EF4-FFF2-40B4-BE49-F238E27FC236}">
                  <a16:creationId xmlns:a16="http://schemas.microsoft.com/office/drawing/2014/main" id="{048C6F16-9743-4CC2-9E58-639A51200D7B}"/>
                </a:ext>
              </a:extLst>
            </xdr:cNvPr>
            <xdr:cNvSpPr txBox="1"/>
          </xdr:nvSpPr>
          <xdr:spPr>
            <a:xfrm>
              <a:off x="0" y="3045809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𝑡𝑑=〖𝑡𝑑〗_0+</a:t>
              </a:r>
              <a:r>
                <a:rPr lang="de-CH" sz="2000" b="0" i="0">
                  <a:solidFill>
                    <a:srgbClr val="FF0000"/>
                  </a:solidFill>
                  <a:latin typeface="Cambria Math" panose="02040503050406030204" pitchFamily="18" charset="0"/>
                </a:rPr>
                <a:t>𝐾_(𝑡𝑑−𝑈)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18.05</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𝐾_(𝑡𝑑−𝐼)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65.87)</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199</xdr:row>
      <xdr:rowOff>100012</xdr:rowOff>
    </xdr:from>
    <xdr:ext cx="8892000" cy="313099"/>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933B3247-ABF4-4ED0-B236-874DE1855C8E}"/>
                </a:ext>
              </a:extLst>
            </xdr:cNvPr>
            <xdr:cNvSpPr txBox="1"/>
          </xdr:nvSpPr>
          <xdr:spPr>
            <a:xfrm>
              <a:off x="0" y="3649313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𝑡𝑑</m:t>
                  </m:r>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𝑡𝑑</m:t>
                      </m:r>
                    </m:e>
                    <m:sub>
                      <m:r>
                        <a:rPr lang="de-CH" sz="2000" b="0" i="1">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𝑡𝑑</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18.05</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𝑡𝑑</m:t>
                      </m:r>
                      <m:r>
                        <a:rPr lang="de-CH" sz="2000" b="0" i="1">
                          <a:solidFill>
                            <a:srgbClr val="FF0000"/>
                          </a:solidFill>
                          <a:effectLst/>
                          <a:latin typeface="Cambria Math" panose="02040503050406030204" pitchFamily="18" charset="0"/>
                          <a:ea typeface="+mn-ea"/>
                          <a:cs typeface="+mn-cs"/>
                        </a:rPr>
                        <m:t>−</m:t>
                      </m:r>
                      <m:r>
                        <a:rPr lang="de-CH" sz="2000" b="0" i="1">
                          <a:solidFill>
                            <a:srgbClr val="FF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65.87)</m:t>
                  </m:r>
                </m:oMath>
              </a14:m>
              <a:r>
                <a:rPr lang="en-US" sz="1100">
                  <a:solidFill>
                    <a:schemeClr val="tx1"/>
                  </a:solidFill>
                  <a:effectLst/>
                  <a:latin typeface="+mn-lt"/>
                  <a:ea typeface="+mn-ea"/>
                  <a:cs typeface="+mn-cs"/>
                </a:rPr>
                <a:t> </a:t>
              </a:r>
              <a:endParaRPr lang="en-US" sz="2000"/>
            </a:p>
          </xdr:txBody>
        </xdr:sp>
      </mc:Choice>
      <mc:Fallback xmlns="">
        <xdr:sp macro="" textlink="">
          <xdr:nvSpPr>
            <xdr:cNvPr id="8" name="TextBox 7">
              <a:extLst>
                <a:ext uri="{FF2B5EF4-FFF2-40B4-BE49-F238E27FC236}">
                  <a16:creationId xmlns:a16="http://schemas.microsoft.com/office/drawing/2014/main" id="{933B3247-ABF4-4ED0-B236-874DE1855C8E}"/>
                </a:ext>
              </a:extLst>
            </xdr:cNvPr>
            <xdr:cNvSpPr txBox="1"/>
          </xdr:nvSpPr>
          <xdr:spPr>
            <a:xfrm>
              <a:off x="0" y="3649313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𝑡𝑑=〖𝑡𝑑〗_0+𝐾_(𝑡𝑑−𝑈)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18.05</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rgbClr val="FF0000"/>
                  </a:solidFill>
                  <a:effectLst/>
                  <a:latin typeface="Cambria Math" panose="02040503050406030204" pitchFamily="18" charset="0"/>
                  <a:ea typeface="+mn-ea"/>
                  <a:cs typeface="+mn-cs"/>
                </a:rPr>
                <a:t>𝐾_(𝑡𝑑−𝐼)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65.87)</a:t>
              </a:r>
              <a:r>
                <a:rPr lang="en-US" sz="1100">
                  <a:solidFill>
                    <a:schemeClr val="tx1"/>
                  </a:solidFill>
                  <a:effectLst/>
                  <a:latin typeface="+mn-lt"/>
                  <a:ea typeface="+mn-ea"/>
                  <a:cs typeface="+mn-cs"/>
                </a:rPr>
                <a:t> </a:t>
              </a:r>
              <a:endParaRPr lang="en-US" sz="2000"/>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34</xdr:row>
      <xdr:rowOff>100012</xdr:rowOff>
    </xdr:from>
    <xdr:ext cx="8892000" cy="31309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AC56050F-02F8-42C8-93AA-A041334EB5EF}"/>
                </a:ext>
              </a:extLst>
            </xdr:cNvPr>
            <xdr:cNvSpPr txBox="1"/>
          </xdr:nvSpPr>
          <xdr:spPr>
            <a:xfrm>
              <a:off x="640080" y="631793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𝑅𝑅𝑅𝑉</m:t>
                      </m:r>
                    </m:e>
                    <m:sub>
                      <m:r>
                        <a:rPr lang="de-CH" sz="2000" b="0" i="1">
                          <a:solidFill>
                            <a:srgbClr val="FF0000"/>
                          </a:solidFill>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𝑅𝑅𝑅𝑉</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solidFill>
                        <a:schemeClr val="tx1"/>
                      </a:solidFill>
                      <a:effectLst/>
                      <a:latin typeface="Cambria Math" panose="02040503050406030204" pitchFamily="18" charset="0"/>
                      <a:ea typeface="+mn-ea"/>
                      <a:cs typeface="+mn-cs"/>
                    </a:rPr>
                    <m:t>21.52</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92.41)</m:t>
                  </m:r>
                </m:oMath>
              </a14:m>
              <a:r>
                <a:rPr lang="en-US" sz="1100">
                  <a:solidFill>
                    <a:schemeClr val="tx1"/>
                  </a:solidFill>
                  <a:effectLst/>
                  <a:latin typeface="+mn-lt"/>
                  <a:ea typeface="+mn-ea"/>
                  <a:cs typeface="+mn-cs"/>
                </a:rPr>
                <a:t> </a:t>
              </a:r>
              <a:endParaRPr lang="en-US" sz="2000"/>
            </a:p>
          </xdr:txBody>
        </xdr:sp>
      </mc:Choice>
      <mc:Fallback xmlns="">
        <xdr:sp macro="" textlink="">
          <xdr:nvSpPr>
            <xdr:cNvPr id="2" name="TextBox 1">
              <a:extLst>
                <a:ext uri="{FF2B5EF4-FFF2-40B4-BE49-F238E27FC236}">
                  <a16:creationId xmlns:a16="http://schemas.microsoft.com/office/drawing/2014/main" id="{AC56050F-02F8-42C8-93AA-A041334EB5EF}"/>
                </a:ext>
              </a:extLst>
            </xdr:cNvPr>
            <xdr:cNvSpPr txBox="1"/>
          </xdr:nvSpPr>
          <xdr:spPr>
            <a:xfrm>
              <a:off x="640080" y="631793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a:t>
              </a:r>
              <a:r>
                <a:rPr lang="de-CH" sz="2000" b="0" i="0">
                  <a:solidFill>
                    <a:srgbClr val="FF0000"/>
                  </a:solidFill>
                  <a:latin typeface="Cambria Math" panose="02040503050406030204" pitchFamily="18" charset="0"/>
                </a:rPr>
                <a:t>〖𝑅𝑅𝑅𝑉〗_0</a:t>
              </a:r>
              <a:r>
                <a:rPr lang="de-CH" sz="2000" b="0" i="0">
                  <a:latin typeface="Cambria Math" panose="02040503050406030204" pitchFamily="18" charset="0"/>
                </a:rPr>
                <a:t>+𝐾_(𝑅𝑅𝑅𝑉−𝑈)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solidFill>
                    <a:schemeClr val="tx1"/>
                  </a:solidFill>
                  <a:effectLst/>
                  <a:latin typeface="Cambria Math" panose="02040503050406030204" pitchFamily="18" charset="0"/>
                  <a:ea typeface="+mn-ea"/>
                  <a:cs typeface="+mn-cs"/>
                </a:rPr>
                <a:t>21.52</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92.41)</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1</xdr:col>
      <xdr:colOff>0</xdr:colOff>
      <xdr:row>1</xdr:row>
      <xdr:rowOff>95250</xdr:rowOff>
    </xdr:from>
    <xdr:ext cx="8892000" cy="31309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3FEDF416-2508-4DB3-8101-1099FE3800C7}"/>
                </a:ext>
              </a:extLst>
            </xdr:cNvPr>
            <xdr:cNvSpPr txBox="1"/>
          </xdr:nvSpPr>
          <xdr:spPr>
            <a:xfrm>
              <a:off x="640080" y="278130"/>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3" name="TextBox 2">
              <a:extLst>
                <a:ext uri="{FF2B5EF4-FFF2-40B4-BE49-F238E27FC236}">
                  <a16:creationId xmlns:a16="http://schemas.microsoft.com/office/drawing/2014/main" id="{3FEDF416-2508-4DB3-8101-1099FE3800C7}"/>
                </a:ext>
              </a:extLst>
            </xdr:cNvPr>
            <xdr:cNvSpPr txBox="1"/>
          </xdr:nvSpPr>
          <xdr:spPr>
            <a:xfrm>
              <a:off x="640080" y="278130"/>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1</xdr:col>
      <xdr:colOff>0</xdr:colOff>
      <xdr:row>67</xdr:row>
      <xdr:rowOff>100012</xdr:rowOff>
    </xdr:from>
    <xdr:ext cx="8892000" cy="31309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5DDF124-651F-4188-9E3C-11BC5C0E3BF3}"/>
                </a:ext>
              </a:extLst>
            </xdr:cNvPr>
            <xdr:cNvSpPr txBox="1"/>
          </xdr:nvSpPr>
          <xdr:spPr>
            <a:xfrm>
              <a:off x="640080" y="1235297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𝑅𝑅𝑅𝑉</m:t>
                      </m:r>
                    </m:e>
                    <m:sub>
                      <m:r>
                        <a:rPr lang="de-CH" sz="2000" b="0" i="1">
                          <a:latin typeface="Cambria Math" panose="02040503050406030204" pitchFamily="18" charset="0"/>
                        </a:rPr>
                        <m:t>0</m:t>
                      </m:r>
                    </m:sub>
                  </m:sSub>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𝐾</m:t>
                      </m:r>
                    </m:e>
                    <m:sub>
                      <m:r>
                        <a:rPr lang="de-CH" sz="2000" b="0" i="1">
                          <a:solidFill>
                            <a:srgbClr val="FF0000"/>
                          </a:solidFill>
                          <a:latin typeface="Cambria Math" panose="02040503050406030204" pitchFamily="18" charset="0"/>
                        </a:rPr>
                        <m:t>𝑅𝑅𝑅𝑉</m:t>
                      </m:r>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21.52</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92.41)</m:t>
                  </m:r>
                </m:oMath>
              </a14:m>
              <a:r>
                <a:rPr lang="en-US" sz="1100">
                  <a:solidFill>
                    <a:schemeClr val="tx1"/>
                  </a:solidFill>
                  <a:effectLst/>
                  <a:latin typeface="+mn-lt"/>
                  <a:ea typeface="+mn-ea"/>
                  <a:cs typeface="+mn-cs"/>
                </a:rPr>
                <a:t> </a:t>
              </a:r>
              <a:endParaRPr lang="en-US" sz="2000"/>
            </a:p>
          </xdr:txBody>
        </xdr:sp>
      </mc:Choice>
      <mc:Fallback xmlns="">
        <xdr:sp macro="" textlink="">
          <xdr:nvSpPr>
            <xdr:cNvPr id="4" name="TextBox 3">
              <a:extLst>
                <a:ext uri="{FF2B5EF4-FFF2-40B4-BE49-F238E27FC236}">
                  <a16:creationId xmlns:a16="http://schemas.microsoft.com/office/drawing/2014/main" id="{05DDF124-651F-4188-9E3C-11BC5C0E3BF3}"/>
                </a:ext>
              </a:extLst>
            </xdr:cNvPr>
            <xdr:cNvSpPr txBox="1"/>
          </xdr:nvSpPr>
          <xdr:spPr>
            <a:xfrm>
              <a:off x="640080" y="1235297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𝑅𝑅𝑅𝑉=〖𝑅𝑅𝑅𝑉〗_0+</a:t>
              </a:r>
              <a:r>
                <a:rPr lang="de-CH" sz="2000" b="0" i="0">
                  <a:solidFill>
                    <a:srgbClr val="FF0000"/>
                  </a:solidFill>
                  <a:latin typeface="Cambria Math" panose="02040503050406030204" pitchFamily="18" charset="0"/>
                </a:rPr>
                <a:t>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21.52</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92.41)</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1</xdr:col>
      <xdr:colOff>0</xdr:colOff>
      <xdr:row>100</xdr:row>
      <xdr:rowOff>100012</xdr:rowOff>
    </xdr:from>
    <xdr:ext cx="8892000" cy="313099"/>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6CCA4752-DA4C-47FC-BB57-7EFD46A76FC6}"/>
                </a:ext>
              </a:extLst>
            </xdr:cNvPr>
            <xdr:cNvSpPr txBox="1"/>
          </xdr:nvSpPr>
          <xdr:spPr>
            <a:xfrm>
              <a:off x="640080" y="1838801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𝑅𝑅𝑅𝑉</m:t>
                      </m:r>
                    </m:e>
                    <m:sub>
                      <m:r>
                        <a:rPr lang="de-CH" sz="2000" b="0" i="1">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𝑅𝑅𝑅𝑉</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21.52</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𝑅𝑅𝑅𝑉</m:t>
                      </m:r>
                      <m:r>
                        <a:rPr lang="de-CH" sz="2000" b="0" i="1">
                          <a:solidFill>
                            <a:srgbClr val="FF0000"/>
                          </a:solidFill>
                          <a:effectLst/>
                          <a:latin typeface="Cambria Math" panose="02040503050406030204" pitchFamily="18" charset="0"/>
                          <a:ea typeface="+mn-ea"/>
                          <a:cs typeface="+mn-cs"/>
                        </a:rPr>
                        <m:t>−</m:t>
                      </m:r>
                      <m:r>
                        <a:rPr lang="de-CH" sz="2000" b="0" i="1">
                          <a:solidFill>
                            <a:srgbClr val="FF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92.41)</m:t>
                  </m:r>
                </m:oMath>
              </a14:m>
              <a:r>
                <a:rPr lang="en-US" sz="1100">
                  <a:solidFill>
                    <a:schemeClr val="tx1"/>
                  </a:solidFill>
                  <a:effectLst/>
                  <a:latin typeface="+mn-lt"/>
                  <a:ea typeface="+mn-ea"/>
                  <a:cs typeface="+mn-cs"/>
                </a:rPr>
                <a:t> </a:t>
              </a:r>
              <a:endParaRPr lang="en-US" sz="2000"/>
            </a:p>
          </xdr:txBody>
        </xdr:sp>
      </mc:Choice>
      <mc:Fallback xmlns="">
        <xdr:sp macro="" textlink="">
          <xdr:nvSpPr>
            <xdr:cNvPr id="5" name="TextBox 4">
              <a:extLst>
                <a:ext uri="{FF2B5EF4-FFF2-40B4-BE49-F238E27FC236}">
                  <a16:creationId xmlns:a16="http://schemas.microsoft.com/office/drawing/2014/main" id="{6CCA4752-DA4C-47FC-BB57-7EFD46A76FC6}"/>
                </a:ext>
              </a:extLst>
            </xdr:cNvPr>
            <xdr:cNvSpPr txBox="1"/>
          </xdr:nvSpPr>
          <xdr:spPr>
            <a:xfrm>
              <a:off x="640080" y="1838801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𝑅𝑅𝑅𝑉=〖𝑅𝑅𝑅𝑉〗_0+𝐾_(𝑅𝑅𝑅𝑉−𝑈)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21.52</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rgbClr val="FF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92.41)</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1</xdr:col>
      <xdr:colOff>0</xdr:colOff>
      <xdr:row>133</xdr:row>
      <xdr:rowOff>100012</xdr:rowOff>
    </xdr:from>
    <xdr:ext cx="8892000" cy="31309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5810787F-4F4A-4332-8042-83891F65866A}"/>
                </a:ext>
              </a:extLst>
            </xdr:cNvPr>
            <xdr:cNvSpPr txBox="1"/>
          </xdr:nvSpPr>
          <xdr:spPr>
            <a:xfrm>
              <a:off x="640080" y="2442305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𝑡𝑑</m:t>
                  </m:r>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𝑡𝑑</m:t>
                      </m:r>
                    </m:e>
                    <m:sub>
                      <m:r>
                        <a:rPr lang="de-CH" sz="2000" b="0" i="1">
                          <a:solidFill>
                            <a:srgbClr val="FF0000"/>
                          </a:solidFill>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𝑡𝑑</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21.52</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𝑡𝑑</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92.41)</m:t>
                  </m:r>
                </m:oMath>
              </a14:m>
              <a:r>
                <a:rPr lang="en-US" sz="1100">
                  <a:solidFill>
                    <a:schemeClr val="tx1"/>
                  </a:solidFill>
                  <a:effectLst/>
                  <a:latin typeface="+mn-lt"/>
                  <a:ea typeface="+mn-ea"/>
                  <a:cs typeface="+mn-cs"/>
                </a:rPr>
                <a:t> </a:t>
              </a:r>
              <a:endParaRPr lang="en-US" sz="2000"/>
            </a:p>
          </xdr:txBody>
        </xdr:sp>
      </mc:Choice>
      <mc:Fallback xmlns="">
        <xdr:sp macro="" textlink="">
          <xdr:nvSpPr>
            <xdr:cNvPr id="6" name="TextBox 5">
              <a:extLst>
                <a:ext uri="{FF2B5EF4-FFF2-40B4-BE49-F238E27FC236}">
                  <a16:creationId xmlns:a16="http://schemas.microsoft.com/office/drawing/2014/main" id="{5810787F-4F4A-4332-8042-83891F65866A}"/>
                </a:ext>
              </a:extLst>
            </xdr:cNvPr>
            <xdr:cNvSpPr txBox="1"/>
          </xdr:nvSpPr>
          <xdr:spPr>
            <a:xfrm>
              <a:off x="640080" y="2442305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𝑡𝑑=</a:t>
              </a:r>
              <a:r>
                <a:rPr lang="de-CH" sz="2000" b="0" i="0">
                  <a:solidFill>
                    <a:srgbClr val="FF0000"/>
                  </a:solidFill>
                  <a:latin typeface="Cambria Math" panose="02040503050406030204" pitchFamily="18" charset="0"/>
                </a:rPr>
                <a:t>〖𝑡𝑑〗_0</a:t>
              </a:r>
              <a:r>
                <a:rPr lang="de-CH" sz="2000" b="0" i="0">
                  <a:latin typeface="Cambria Math" panose="02040503050406030204" pitchFamily="18" charset="0"/>
                </a:rPr>
                <a:t>+𝐾_(𝑡𝑑−𝑈)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21.52</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𝐾_(𝑡𝑑−𝐼)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92.41)</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1</xdr:col>
      <xdr:colOff>0</xdr:colOff>
      <xdr:row>166</xdr:row>
      <xdr:rowOff>100012</xdr:rowOff>
    </xdr:from>
    <xdr:ext cx="8892000" cy="313099"/>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66C8AC3E-5B75-40CA-BF75-D02A77674F5E}"/>
                </a:ext>
              </a:extLst>
            </xdr:cNvPr>
            <xdr:cNvSpPr txBox="1"/>
          </xdr:nvSpPr>
          <xdr:spPr>
            <a:xfrm>
              <a:off x="640080" y="3045809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𝑡𝑑</m:t>
                  </m:r>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𝑡𝑑</m:t>
                      </m:r>
                    </m:e>
                    <m:sub>
                      <m:r>
                        <a:rPr lang="de-CH" sz="2000" b="0" i="1">
                          <a:latin typeface="Cambria Math" panose="02040503050406030204" pitchFamily="18" charset="0"/>
                        </a:rPr>
                        <m:t>0</m:t>
                      </m:r>
                    </m:sub>
                  </m:sSub>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𝐾</m:t>
                      </m:r>
                    </m:e>
                    <m:sub>
                      <m:r>
                        <a:rPr lang="de-CH" sz="2000" b="0" i="1">
                          <a:solidFill>
                            <a:srgbClr val="FF0000"/>
                          </a:solidFill>
                          <a:latin typeface="Cambria Math" panose="02040503050406030204" pitchFamily="18" charset="0"/>
                        </a:rPr>
                        <m:t>𝑡𝑑</m:t>
                      </m:r>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21.52</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𝑡𝑑</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92.41)</m:t>
                  </m:r>
                </m:oMath>
              </a14:m>
              <a:r>
                <a:rPr lang="en-US" sz="1100">
                  <a:solidFill>
                    <a:schemeClr val="tx1"/>
                  </a:solidFill>
                  <a:effectLst/>
                  <a:latin typeface="+mn-lt"/>
                  <a:ea typeface="+mn-ea"/>
                  <a:cs typeface="+mn-cs"/>
                </a:rPr>
                <a:t> </a:t>
              </a:r>
              <a:endParaRPr lang="en-US" sz="2000"/>
            </a:p>
          </xdr:txBody>
        </xdr:sp>
      </mc:Choice>
      <mc:Fallback xmlns="">
        <xdr:sp macro="" textlink="">
          <xdr:nvSpPr>
            <xdr:cNvPr id="7" name="TextBox 6">
              <a:extLst>
                <a:ext uri="{FF2B5EF4-FFF2-40B4-BE49-F238E27FC236}">
                  <a16:creationId xmlns:a16="http://schemas.microsoft.com/office/drawing/2014/main" id="{66C8AC3E-5B75-40CA-BF75-D02A77674F5E}"/>
                </a:ext>
              </a:extLst>
            </xdr:cNvPr>
            <xdr:cNvSpPr txBox="1"/>
          </xdr:nvSpPr>
          <xdr:spPr>
            <a:xfrm>
              <a:off x="640080" y="3045809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𝑡𝑑=〖𝑡𝑑〗_0+</a:t>
              </a:r>
              <a:r>
                <a:rPr lang="de-CH" sz="2000" b="0" i="0">
                  <a:solidFill>
                    <a:srgbClr val="FF0000"/>
                  </a:solidFill>
                  <a:latin typeface="Cambria Math" panose="02040503050406030204" pitchFamily="18" charset="0"/>
                </a:rPr>
                <a:t>𝐾_(𝑡𝑑−𝑈)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21.52</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𝐾_(𝑡𝑑−𝐼)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92.41)</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1</xdr:col>
      <xdr:colOff>0</xdr:colOff>
      <xdr:row>199</xdr:row>
      <xdr:rowOff>100012</xdr:rowOff>
    </xdr:from>
    <xdr:ext cx="8892000" cy="313099"/>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A12B000B-19D3-444A-8871-0AFF8AB49EEB}"/>
                </a:ext>
              </a:extLst>
            </xdr:cNvPr>
            <xdr:cNvSpPr txBox="1"/>
          </xdr:nvSpPr>
          <xdr:spPr>
            <a:xfrm>
              <a:off x="640080" y="3649313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𝑡𝑑</m:t>
                  </m:r>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𝑡𝑑</m:t>
                      </m:r>
                    </m:e>
                    <m:sub>
                      <m:r>
                        <a:rPr lang="de-CH" sz="2000" b="0" i="1">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𝑡𝑑</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21.52</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𝑡𝑑</m:t>
                      </m:r>
                      <m:r>
                        <a:rPr lang="de-CH" sz="2000" b="0" i="1">
                          <a:solidFill>
                            <a:srgbClr val="FF0000"/>
                          </a:solidFill>
                          <a:effectLst/>
                          <a:latin typeface="Cambria Math" panose="02040503050406030204" pitchFamily="18" charset="0"/>
                          <a:ea typeface="+mn-ea"/>
                          <a:cs typeface="+mn-cs"/>
                        </a:rPr>
                        <m:t>−</m:t>
                      </m:r>
                      <m:r>
                        <a:rPr lang="de-CH" sz="2000" b="0" i="1">
                          <a:solidFill>
                            <a:srgbClr val="FF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92.41)</m:t>
                  </m:r>
                </m:oMath>
              </a14:m>
              <a:r>
                <a:rPr lang="en-US" sz="1100">
                  <a:solidFill>
                    <a:schemeClr val="tx1"/>
                  </a:solidFill>
                  <a:effectLst/>
                  <a:latin typeface="+mn-lt"/>
                  <a:ea typeface="+mn-ea"/>
                  <a:cs typeface="+mn-cs"/>
                </a:rPr>
                <a:t> </a:t>
              </a:r>
              <a:endParaRPr lang="en-US" sz="2000"/>
            </a:p>
          </xdr:txBody>
        </xdr:sp>
      </mc:Choice>
      <mc:Fallback xmlns="">
        <xdr:sp macro="" textlink="">
          <xdr:nvSpPr>
            <xdr:cNvPr id="8" name="TextBox 7">
              <a:extLst>
                <a:ext uri="{FF2B5EF4-FFF2-40B4-BE49-F238E27FC236}">
                  <a16:creationId xmlns:a16="http://schemas.microsoft.com/office/drawing/2014/main" id="{A12B000B-19D3-444A-8871-0AFF8AB49EEB}"/>
                </a:ext>
              </a:extLst>
            </xdr:cNvPr>
            <xdr:cNvSpPr txBox="1"/>
          </xdr:nvSpPr>
          <xdr:spPr>
            <a:xfrm>
              <a:off x="640080" y="3649313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𝑡𝑑=〖𝑡𝑑〗_0+𝐾_(𝑡𝑑−𝑈)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21.52</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rgbClr val="FF0000"/>
                  </a:solidFill>
                  <a:effectLst/>
                  <a:latin typeface="Cambria Math" panose="02040503050406030204" pitchFamily="18" charset="0"/>
                  <a:ea typeface="+mn-ea"/>
                  <a:cs typeface="+mn-cs"/>
                </a:rPr>
                <a:t>𝐾_(𝑡𝑑−𝐼)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92.41)</a:t>
              </a:r>
              <a:r>
                <a:rPr lang="en-US" sz="1100">
                  <a:solidFill>
                    <a:schemeClr val="tx1"/>
                  </a:solidFill>
                  <a:effectLst/>
                  <a:latin typeface="+mn-lt"/>
                  <a:ea typeface="+mn-ea"/>
                  <a:cs typeface="+mn-cs"/>
                </a:rPr>
                <a:t> </a:t>
              </a:r>
              <a:endParaRPr lang="en-US" sz="2000"/>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34</xdr:row>
      <xdr:rowOff>100012</xdr:rowOff>
    </xdr:from>
    <xdr:ext cx="8892000" cy="31309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AA3159E6-8D6E-4A92-8FD3-60374AC93A98}"/>
                </a:ext>
              </a:extLst>
            </xdr:cNvPr>
            <xdr:cNvSpPr txBox="1"/>
          </xdr:nvSpPr>
          <xdr:spPr>
            <a:xfrm>
              <a:off x="0" y="631793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𝑅𝑅𝑅𝑉</m:t>
                      </m:r>
                    </m:e>
                    <m:sub>
                      <m:r>
                        <a:rPr lang="de-CH" sz="2000" b="0" i="1">
                          <a:solidFill>
                            <a:srgbClr val="FF0000"/>
                          </a:solidFill>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𝑅𝑅𝑅𝑉</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solidFill>
                        <a:schemeClr val="tx1"/>
                      </a:solidFill>
                      <a:effectLst/>
                      <a:latin typeface="Cambria Math" panose="02040503050406030204" pitchFamily="18" charset="0"/>
                      <a:ea typeface="+mn-ea"/>
                      <a:cs typeface="+mn-cs"/>
                    </a:rPr>
                    <m:t>23.83</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117.04)</m:t>
                  </m:r>
                </m:oMath>
              </a14:m>
              <a:r>
                <a:rPr lang="en-US" sz="1100">
                  <a:solidFill>
                    <a:schemeClr val="tx1"/>
                  </a:solidFill>
                  <a:effectLst/>
                  <a:latin typeface="+mn-lt"/>
                  <a:ea typeface="+mn-ea"/>
                  <a:cs typeface="+mn-cs"/>
                </a:rPr>
                <a:t> </a:t>
              </a:r>
              <a:endParaRPr lang="en-US" sz="2000"/>
            </a:p>
          </xdr:txBody>
        </xdr:sp>
      </mc:Choice>
      <mc:Fallback xmlns="">
        <xdr:sp macro="" textlink="">
          <xdr:nvSpPr>
            <xdr:cNvPr id="2" name="TextBox 1">
              <a:extLst>
                <a:ext uri="{FF2B5EF4-FFF2-40B4-BE49-F238E27FC236}">
                  <a16:creationId xmlns:a16="http://schemas.microsoft.com/office/drawing/2014/main" id="{AA3159E6-8D6E-4A92-8FD3-60374AC93A98}"/>
                </a:ext>
              </a:extLst>
            </xdr:cNvPr>
            <xdr:cNvSpPr txBox="1"/>
          </xdr:nvSpPr>
          <xdr:spPr>
            <a:xfrm>
              <a:off x="0" y="631793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a:t>
              </a:r>
              <a:r>
                <a:rPr lang="de-CH" sz="2000" b="0" i="0">
                  <a:solidFill>
                    <a:srgbClr val="FF0000"/>
                  </a:solidFill>
                  <a:latin typeface="Cambria Math" panose="02040503050406030204" pitchFamily="18" charset="0"/>
                </a:rPr>
                <a:t>〖𝑅𝑅𝑅𝑉〗_0</a:t>
              </a:r>
              <a:r>
                <a:rPr lang="de-CH" sz="2000" b="0" i="0">
                  <a:latin typeface="Cambria Math" panose="02040503050406030204" pitchFamily="18" charset="0"/>
                </a:rPr>
                <a:t>+𝐾_(𝑅𝑅𝑅𝑉−𝑈)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solidFill>
                    <a:schemeClr val="tx1"/>
                  </a:solidFill>
                  <a:effectLst/>
                  <a:latin typeface="Cambria Math" panose="02040503050406030204" pitchFamily="18" charset="0"/>
                  <a:ea typeface="+mn-ea"/>
                  <a:cs typeface="+mn-cs"/>
                </a:rPr>
                <a:t>23.83</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117.04)</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xdr:row>
      <xdr:rowOff>95250</xdr:rowOff>
    </xdr:from>
    <xdr:ext cx="8892000" cy="31309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4E6ABE1C-8CCF-4E79-B0AD-710F333034B0}"/>
                </a:ext>
              </a:extLst>
            </xdr:cNvPr>
            <xdr:cNvSpPr txBox="1"/>
          </xdr:nvSpPr>
          <xdr:spPr>
            <a:xfrm>
              <a:off x="0" y="278130"/>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3" name="TextBox 2">
              <a:extLst>
                <a:ext uri="{FF2B5EF4-FFF2-40B4-BE49-F238E27FC236}">
                  <a16:creationId xmlns:a16="http://schemas.microsoft.com/office/drawing/2014/main" id="{4E6ABE1C-8CCF-4E79-B0AD-710F333034B0}"/>
                </a:ext>
              </a:extLst>
            </xdr:cNvPr>
            <xdr:cNvSpPr txBox="1"/>
          </xdr:nvSpPr>
          <xdr:spPr>
            <a:xfrm>
              <a:off x="0" y="278130"/>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0</xdr:col>
      <xdr:colOff>0</xdr:colOff>
      <xdr:row>67</xdr:row>
      <xdr:rowOff>100012</xdr:rowOff>
    </xdr:from>
    <xdr:ext cx="8892000" cy="31309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E555068A-1F07-4284-8908-524C9D4D4DD1}"/>
                </a:ext>
              </a:extLst>
            </xdr:cNvPr>
            <xdr:cNvSpPr txBox="1"/>
          </xdr:nvSpPr>
          <xdr:spPr>
            <a:xfrm>
              <a:off x="0" y="1235297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𝑅𝑅𝑅𝑉</m:t>
                      </m:r>
                    </m:e>
                    <m:sub>
                      <m:r>
                        <a:rPr lang="de-CH" sz="2000" b="0" i="1">
                          <a:latin typeface="Cambria Math" panose="02040503050406030204" pitchFamily="18" charset="0"/>
                        </a:rPr>
                        <m:t>0</m:t>
                      </m:r>
                    </m:sub>
                  </m:sSub>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𝐾</m:t>
                      </m:r>
                    </m:e>
                    <m:sub>
                      <m:r>
                        <a:rPr lang="de-CH" sz="2000" b="0" i="1">
                          <a:solidFill>
                            <a:srgbClr val="FF0000"/>
                          </a:solidFill>
                          <a:latin typeface="Cambria Math" panose="02040503050406030204" pitchFamily="18" charset="0"/>
                        </a:rPr>
                        <m:t>𝑅𝑅𝑅𝑉</m:t>
                      </m:r>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23.83</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117.04)</m:t>
                  </m:r>
                </m:oMath>
              </a14:m>
              <a:r>
                <a:rPr lang="en-US" sz="1100">
                  <a:solidFill>
                    <a:schemeClr val="tx1"/>
                  </a:solidFill>
                  <a:effectLst/>
                  <a:latin typeface="+mn-lt"/>
                  <a:ea typeface="+mn-ea"/>
                  <a:cs typeface="+mn-cs"/>
                </a:rPr>
                <a:t> </a:t>
              </a:r>
              <a:endParaRPr lang="en-US" sz="2000"/>
            </a:p>
          </xdr:txBody>
        </xdr:sp>
      </mc:Choice>
      <mc:Fallback xmlns="">
        <xdr:sp macro="" textlink="">
          <xdr:nvSpPr>
            <xdr:cNvPr id="4" name="TextBox 3">
              <a:extLst>
                <a:ext uri="{FF2B5EF4-FFF2-40B4-BE49-F238E27FC236}">
                  <a16:creationId xmlns:a16="http://schemas.microsoft.com/office/drawing/2014/main" id="{E555068A-1F07-4284-8908-524C9D4D4DD1}"/>
                </a:ext>
              </a:extLst>
            </xdr:cNvPr>
            <xdr:cNvSpPr txBox="1"/>
          </xdr:nvSpPr>
          <xdr:spPr>
            <a:xfrm>
              <a:off x="0" y="1235297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𝑅𝑅𝑅𝑉=〖𝑅𝑅𝑅𝑉〗_0+</a:t>
              </a:r>
              <a:r>
                <a:rPr lang="de-CH" sz="2000" b="0" i="0">
                  <a:solidFill>
                    <a:srgbClr val="FF0000"/>
                  </a:solidFill>
                  <a:latin typeface="Cambria Math" panose="02040503050406030204" pitchFamily="18" charset="0"/>
                </a:rPr>
                <a:t>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23.83</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117.04)</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100</xdr:row>
      <xdr:rowOff>100012</xdr:rowOff>
    </xdr:from>
    <xdr:ext cx="8892000" cy="313099"/>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34883371-AA2B-4B8B-9946-AFF14DBA310A}"/>
                </a:ext>
              </a:extLst>
            </xdr:cNvPr>
            <xdr:cNvSpPr txBox="1"/>
          </xdr:nvSpPr>
          <xdr:spPr>
            <a:xfrm>
              <a:off x="0" y="1838801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𝑅𝑅𝑅𝑉</m:t>
                      </m:r>
                    </m:e>
                    <m:sub>
                      <m:r>
                        <a:rPr lang="de-CH" sz="2000" b="0" i="1">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𝑅𝑅𝑅𝑉</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23.83</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𝑅𝑅𝑅𝑉</m:t>
                      </m:r>
                      <m:r>
                        <a:rPr lang="de-CH" sz="2000" b="0" i="1">
                          <a:solidFill>
                            <a:srgbClr val="FF0000"/>
                          </a:solidFill>
                          <a:effectLst/>
                          <a:latin typeface="Cambria Math" panose="02040503050406030204" pitchFamily="18" charset="0"/>
                          <a:ea typeface="+mn-ea"/>
                          <a:cs typeface="+mn-cs"/>
                        </a:rPr>
                        <m:t>−</m:t>
                      </m:r>
                      <m:r>
                        <a:rPr lang="de-CH" sz="2000" b="0" i="1">
                          <a:solidFill>
                            <a:srgbClr val="FF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117.04)</m:t>
                  </m:r>
                </m:oMath>
              </a14:m>
              <a:r>
                <a:rPr lang="en-US" sz="1100">
                  <a:solidFill>
                    <a:schemeClr val="tx1"/>
                  </a:solidFill>
                  <a:effectLst/>
                  <a:latin typeface="+mn-lt"/>
                  <a:ea typeface="+mn-ea"/>
                  <a:cs typeface="+mn-cs"/>
                </a:rPr>
                <a:t> </a:t>
              </a:r>
              <a:endParaRPr lang="en-US" sz="2000"/>
            </a:p>
          </xdr:txBody>
        </xdr:sp>
      </mc:Choice>
      <mc:Fallback xmlns="">
        <xdr:sp macro="" textlink="">
          <xdr:nvSpPr>
            <xdr:cNvPr id="5" name="TextBox 4">
              <a:extLst>
                <a:ext uri="{FF2B5EF4-FFF2-40B4-BE49-F238E27FC236}">
                  <a16:creationId xmlns:a16="http://schemas.microsoft.com/office/drawing/2014/main" id="{34883371-AA2B-4B8B-9946-AFF14DBA310A}"/>
                </a:ext>
              </a:extLst>
            </xdr:cNvPr>
            <xdr:cNvSpPr txBox="1"/>
          </xdr:nvSpPr>
          <xdr:spPr>
            <a:xfrm>
              <a:off x="0" y="1838801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𝑅𝑅𝑅𝑉=〖𝑅𝑅𝑅𝑉〗_0+𝐾_(𝑅𝑅𝑅𝑉−𝑈)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23.83</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rgbClr val="FF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117.04)</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133</xdr:row>
      <xdr:rowOff>100012</xdr:rowOff>
    </xdr:from>
    <xdr:ext cx="8892000" cy="31309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7EA3520-9EA0-41A3-B5D0-B5C8068A863C}"/>
                </a:ext>
              </a:extLst>
            </xdr:cNvPr>
            <xdr:cNvSpPr txBox="1"/>
          </xdr:nvSpPr>
          <xdr:spPr>
            <a:xfrm>
              <a:off x="0" y="2442305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𝑡𝑑</m:t>
                  </m:r>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𝑡𝑑</m:t>
                      </m:r>
                    </m:e>
                    <m:sub>
                      <m:r>
                        <a:rPr lang="de-CH" sz="2000" b="0" i="1">
                          <a:solidFill>
                            <a:srgbClr val="FF0000"/>
                          </a:solidFill>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𝑡𝑑</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23.83</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𝑡𝑑</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117.04)</m:t>
                  </m:r>
                </m:oMath>
              </a14:m>
              <a:r>
                <a:rPr lang="en-US" sz="1100">
                  <a:solidFill>
                    <a:schemeClr val="tx1"/>
                  </a:solidFill>
                  <a:effectLst/>
                  <a:latin typeface="+mn-lt"/>
                  <a:ea typeface="+mn-ea"/>
                  <a:cs typeface="+mn-cs"/>
                </a:rPr>
                <a:t> </a:t>
              </a:r>
              <a:endParaRPr lang="en-US" sz="2000"/>
            </a:p>
          </xdr:txBody>
        </xdr:sp>
      </mc:Choice>
      <mc:Fallback xmlns="">
        <xdr:sp macro="" textlink="">
          <xdr:nvSpPr>
            <xdr:cNvPr id="6" name="TextBox 5">
              <a:extLst>
                <a:ext uri="{FF2B5EF4-FFF2-40B4-BE49-F238E27FC236}">
                  <a16:creationId xmlns:a16="http://schemas.microsoft.com/office/drawing/2014/main" id="{07EA3520-9EA0-41A3-B5D0-B5C8068A863C}"/>
                </a:ext>
              </a:extLst>
            </xdr:cNvPr>
            <xdr:cNvSpPr txBox="1"/>
          </xdr:nvSpPr>
          <xdr:spPr>
            <a:xfrm>
              <a:off x="0" y="2442305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𝑡𝑑=</a:t>
              </a:r>
              <a:r>
                <a:rPr lang="de-CH" sz="2000" b="0" i="0">
                  <a:solidFill>
                    <a:srgbClr val="FF0000"/>
                  </a:solidFill>
                  <a:latin typeface="Cambria Math" panose="02040503050406030204" pitchFamily="18" charset="0"/>
                </a:rPr>
                <a:t>〖𝑡𝑑〗_0</a:t>
              </a:r>
              <a:r>
                <a:rPr lang="de-CH" sz="2000" b="0" i="0">
                  <a:latin typeface="Cambria Math" panose="02040503050406030204" pitchFamily="18" charset="0"/>
                </a:rPr>
                <a:t>+𝐾_(𝑡𝑑−𝑈)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23.83</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𝐾_(𝑡𝑑−𝐼)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117.04)</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166</xdr:row>
      <xdr:rowOff>100012</xdr:rowOff>
    </xdr:from>
    <xdr:ext cx="8892000" cy="313099"/>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D647845F-F471-47FF-8D16-6600F7C78FBF}"/>
                </a:ext>
              </a:extLst>
            </xdr:cNvPr>
            <xdr:cNvSpPr txBox="1"/>
          </xdr:nvSpPr>
          <xdr:spPr>
            <a:xfrm>
              <a:off x="0" y="3045809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𝑡𝑑</m:t>
                  </m:r>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𝑡𝑑</m:t>
                      </m:r>
                    </m:e>
                    <m:sub>
                      <m:r>
                        <a:rPr lang="de-CH" sz="2000" b="0" i="1">
                          <a:latin typeface="Cambria Math" panose="02040503050406030204" pitchFamily="18" charset="0"/>
                        </a:rPr>
                        <m:t>0</m:t>
                      </m:r>
                    </m:sub>
                  </m:sSub>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𝐾</m:t>
                      </m:r>
                    </m:e>
                    <m:sub>
                      <m:r>
                        <a:rPr lang="de-CH" sz="2000" b="0" i="1">
                          <a:solidFill>
                            <a:srgbClr val="FF0000"/>
                          </a:solidFill>
                          <a:latin typeface="Cambria Math" panose="02040503050406030204" pitchFamily="18" charset="0"/>
                        </a:rPr>
                        <m:t>𝑡𝑑</m:t>
                      </m:r>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23.83</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𝑡𝑑</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117.04)</m:t>
                  </m:r>
                </m:oMath>
              </a14:m>
              <a:r>
                <a:rPr lang="en-US" sz="1100">
                  <a:solidFill>
                    <a:schemeClr val="tx1"/>
                  </a:solidFill>
                  <a:effectLst/>
                  <a:latin typeface="+mn-lt"/>
                  <a:ea typeface="+mn-ea"/>
                  <a:cs typeface="+mn-cs"/>
                </a:rPr>
                <a:t> </a:t>
              </a:r>
              <a:endParaRPr lang="en-US" sz="2000"/>
            </a:p>
          </xdr:txBody>
        </xdr:sp>
      </mc:Choice>
      <mc:Fallback xmlns="">
        <xdr:sp macro="" textlink="">
          <xdr:nvSpPr>
            <xdr:cNvPr id="7" name="TextBox 6">
              <a:extLst>
                <a:ext uri="{FF2B5EF4-FFF2-40B4-BE49-F238E27FC236}">
                  <a16:creationId xmlns:a16="http://schemas.microsoft.com/office/drawing/2014/main" id="{D647845F-F471-47FF-8D16-6600F7C78FBF}"/>
                </a:ext>
              </a:extLst>
            </xdr:cNvPr>
            <xdr:cNvSpPr txBox="1"/>
          </xdr:nvSpPr>
          <xdr:spPr>
            <a:xfrm>
              <a:off x="0" y="3045809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𝑡𝑑=〖𝑡𝑑〗_0+</a:t>
              </a:r>
              <a:r>
                <a:rPr lang="de-CH" sz="2000" b="0" i="0">
                  <a:solidFill>
                    <a:srgbClr val="FF0000"/>
                  </a:solidFill>
                  <a:latin typeface="Cambria Math" panose="02040503050406030204" pitchFamily="18" charset="0"/>
                </a:rPr>
                <a:t>𝐾_(𝑡𝑑−𝑈)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23.83</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𝐾_(𝑡𝑑−𝐼)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117.04)</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199</xdr:row>
      <xdr:rowOff>100012</xdr:rowOff>
    </xdr:from>
    <xdr:ext cx="8892000" cy="313099"/>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1B3B6060-623C-42E5-AE36-13CE6CAE5C4C}"/>
                </a:ext>
              </a:extLst>
            </xdr:cNvPr>
            <xdr:cNvSpPr txBox="1"/>
          </xdr:nvSpPr>
          <xdr:spPr>
            <a:xfrm>
              <a:off x="0" y="3649313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𝑡𝑑</m:t>
                  </m:r>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𝑡𝑑</m:t>
                      </m:r>
                    </m:e>
                    <m:sub>
                      <m:r>
                        <a:rPr lang="de-CH" sz="2000" b="0" i="1">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𝑡𝑑</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23.83</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𝑡𝑑</m:t>
                      </m:r>
                      <m:r>
                        <a:rPr lang="de-CH" sz="2000" b="0" i="1">
                          <a:solidFill>
                            <a:srgbClr val="FF0000"/>
                          </a:solidFill>
                          <a:effectLst/>
                          <a:latin typeface="Cambria Math" panose="02040503050406030204" pitchFamily="18" charset="0"/>
                          <a:ea typeface="+mn-ea"/>
                          <a:cs typeface="+mn-cs"/>
                        </a:rPr>
                        <m:t>−</m:t>
                      </m:r>
                      <m:r>
                        <a:rPr lang="de-CH" sz="2000" b="0" i="1">
                          <a:solidFill>
                            <a:srgbClr val="FF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117.04)</m:t>
                  </m:r>
                </m:oMath>
              </a14:m>
              <a:r>
                <a:rPr lang="en-US" sz="1100">
                  <a:solidFill>
                    <a:schemeClr val="tx1"/>
                  </a:solidFill>
                  <a:effectLst/>
                  <a:latin typeface="+mn-lt"/>
                  <a:ea typeface="+mn-ea"/>
                  <a:cs typeface="+mn-cs"/>
                </a:rPr>
                <a:t> </a:t>
              </a:r>
              <a:endParaRPr lang="en-US" sz="2000"/>
            </a:p>
          </xdr:txBody>
        </xdr:sp>
      </mc:Choice>
      <mc:Fallback xmlns="">
        <xdr:sp macro="" textlink="">
          <xdr:nvSpPr>
            <xdr:cNvPr id="8" name="TextBox 7">
              <a:extLst>
                <a:ext uri="{FF2B5EF4-FFF2-40B4-BE49-F238E27FC236}">
                  <a16:creationId xmlns:a16="http://schemas.microsoft.com/office/drawing/2014/main" id="{1B3B6060-623C-42E5-AE36-13CE6CAE5C4C}"/>
                </a:ext>
              </a:extLst>
            </xdr:cNvPr>
            <xdr:cNvSpPr txBox="1"/>
          </xdr:nvSpPr>
          <xdr:spPr>
            <a:xfrm>
              <a:off x="0" y="3649313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𝑡𝑑=〖𝑡𝑑〗_0+𝐾_(𝑡𝑑−𝑈)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23.83</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rgbClr val="FF0000"/>
                  </a:solidFill>
                  <a:effectLst/>
                  <a:latin typeface="Cambria Math" panose="02040503050406030204" pitchFamily="18" charset="0"/>
                  <a:ea typeface="+mn-ea"/>
                  <a:cs typeface="+mn-cs"/>
                </a:rPr>
                <a:t>𝐾_(𝑡𝑑−𝐼)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117.04)</a:t>
              </a:r>
              <a:r>
                <a:rPr lang="en-US" sz="1100">
                  <a:solidFill>
                    <a:schemeClr val="tx1"/>
                  </a:solidFill>
                  <a:effectLst/>
                  <a:latin typeface="+mn-lt"/>
                  <a:ea typeface="+mn-ea"/>
                  <a:cs typeface="+mn-cs"/>
                </a:rPr>
                <a:t> </a:t>
              </a:r>
              <a:endParaRPr lang="en-US" sz="2000"/>
            </a:p>
          </xdr:txBody>
        </xdr:sp>
      </mc:Fallback>
    </mc:AlternateContent>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34</xdr:row>
      <xdr:rowOff>100012</xdr:rowOff>
    </xdr:from>
    <xdr:ext cx="8892000" cy="31309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14A2E4B7-4968-414F-B3D6-28CCA5BCCB2C}"/>
                </a:ext>
              </a:extLst>
            </xdr:cNvPr>
            <xdr:cNvSpPr txBox="1"/>
          </xdr:nvSpPr>
          <xdr:spPr>
            <a:xfrm>
              <a:off x="0" y="631793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𝑅𝑅𝑅𝑉</m:t>
                      </m:r>
                    </m:e>
                    <m:sub>
                      <m:r>
                        <a:rPr lang="de-CH" sz="2000" b="0" i="1">
                          <a:solidFill>
                            <a:srgbClr val="FF0000"/>
                          </a:solidFill>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𝑅𝑅𝑅𝑉</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solidFill>
                        <a:schemeClr val="tx1"/>
                      </a:solidFill>
                      <a:effectLst/>
                      <a:latin typeface="Cambria Math" panose="02040503050406030204" pitchFamily="18" charset="0"/>
                      <a:ea typeface="+mn-ea"/>
                      <a:cs typeface="+mn-cs"/>
                    </a:rPr>
                    <m:t>25.25</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139.76)</m:t>
                  </m:r>
                </m:oMath>
              </a14:m>
              <a:r>
                <a:rPr lang="en-US" sz="1100">
                  <a:solidFill>
                    <a:schemeClr val="tx1"/>
                  </a:solidFill>
                  <a:effectLst/>
                  <a:latin typeface="+mn-lt"/>
                  <a:ea typeface="+mn-ea"/>
                  <a:cs typeface="+mn-cs"/>
                </a:rPr>
                <a:t> </a:t>
              </a:r>
              <a:endParaRPr lang="en-US" sz="2000"/>
            </a:p>
          </xdr:txBody>
        </xdr:sp>
      </mc:Choice>
      <mc:Fallback xmlns="">
        <xdr:sp macro="" textlink="">
          <xdr:nvSpPr>
            <xdr:cNvPr id="2" name="TextBox 1">
              <a:extLst>
                <a:ext uri="{FF2B5EF4-FFF2-40B4-BE49-F238E27FC236}">
                  <a16:creationId xmlns:a16="http://schemas.microsoft.com/office/drawing/2014/main" id="{14A2E4B7-4968-414F-B3D6-28CCA5BCCB2C}"/>
                </a:ext>
              </a:extLst>
            </xdr:cNvPr>
            <xdr:cNvSpPr txBox="1"/>
          </xdr:nvSpPr>
          <xdr:spPr>
            <a:xfrm>
              <a:off x="0" y="631793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a:t>
              </a:r>
              <a:r>
                <a:rPr lang="de-CH" sz="2000" b="0" i="0">
                  <a:solidFill>
                    <a:srgbClr val="FF0000"/>
                  </a:solidFill>
                  <a:latin typeface="Cambria Math" panose="02040503050406030204" pitchFamily="18" charset="0"/>
                </a:rPr>
                <a:t>〖𝑅𝑅𝑅𝑉〗_0</a:t>
              </a:r>
              <a:r>
                <a:rPr lang="de-CH" sz="2000" b="0" i="0">
                  <a:latin typeface="Cambria Math" panose="02040503050406030204" pitchFamily="18" charset="0"/>
                </a:rPr>
                <a:t>+𝐾_(𝑅𝑅𝑅𝑉−𝑈)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solidFill>
                    <a:schemeClr val="tx1"/>
                  </a:solidFill>
                  <a:effectLst/>
                  <a:latin typeface="Cambria Math" panose="02040503050406030204" pitchFamily="18" charset="0"/>
                  <a:ea typeface="+mn-ea"/>
                  <a:cs typeface="+mn-cs"/>
                </a:rPr>
                <a:t>25.25</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139.76)</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xdr:row>
      <xdr:rowOff>95250</xdr:rowOff>
    </xdr:from>
    <xdr:ext cx="8892000" cy="31309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8DF05456-252F-4C79-B33A-AC7C8F56EA5F}"/>
                </a:ext>
              </a:extLst>
            </xdr:cNvPr>
            <xdr:cNvSpPr txBox="1"/>
          </xdr:nvSpPr>
          <xdr:spPr>
            <a:xfrm>
              <a:off x="0" y="278130"/>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3" name="TextBox 2">
              <a:extLst>
                <a:ext uri="{FF2B5EF4-FFF2-40B4-BE49-F238E27FC236}">
                  <a16:creationId xmlns:a16="http://schemas.microsoft.com/office/drawing/2014/main" id="{8DF05456-252F-4C79-B33A-AC7C8F56EA5F}"/>
                </a:ext>
              </a:extLst>
            </xdr:cNvPr>
            <xdr:cNvSpPr txBox="1"/>
          </xdr:nvSpPr>
          <xdr:spPr>
            <a:xfrm>
              <a:off x="0" y="278130"/>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0</xdr:col>
      <xdr:colOff>0</xdr:colOff>
      <xdr:row>67</xdr:row>
      <xdr:rowOff>100012</xdr:rowOff>
    </xdr:from>
    <xdr:ext cx="8892000" cy="31309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49ECBF64-202A-43DC-90FA-1A67DD32C3D6}"/>
                </a:ext>
              </a:extLst>
            </xdr:cNvPr>
            <xdr:cNvSpPr txBox="1"/>
          </xdr:nvSpPr>
          <xdr:spPr>
            <a:xfrm>
              <a:off x="0" y="1235297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𝑅𝑅𝑅𝑉</m:t>
                      </m:r>
                    </m:e>
                    <m:sub>
                      <m:r>
                        <a:rPr lang="de-CH" sz="2000" b="0" i="1">
                          <a:latin typeface="Cambria Math" panose="02040503050406030204" pitchFamily="18" charset="0"/>
                        </a:rPr>
                        <m:t>0</m:t>
                      </m:r>
                    </m:sub>
                  </m:sSub>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𝐾</m:t>
                      </m:r>
                    </m:e>
                    <m:sub>
                      <m:r>
                        <a:rPr lang="de-CH" sz="2000" b="0" i="1">
                          <a:solidFill>
                            <a:srgbClr val="FF0000"/>
                          </a:solidFill>
                          <a:latin typeface="Cambria Math" panose="02040503050406030204" pitchFamily="18" charset="0"/>
                        </a:rPr>
                        <m:t>𝑅𝑅𝑅𝑉</m:t>
                      </m:r>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25.25</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139.76)</m:t>
                  </m:r>
                </m:oMath>
              </a14:m>
              <a:r>
                <a:rPr lang="en-US" sz="1100">
                  <a:solidFill>
                    <a:schemeClr val="tx1"/>
                  </a:solidFill>
                  <a:effectLst/>
                  <a:latin typeface="+mn-lt"/>
                  <a:ea typeface="+mn-ea"/>
                  <a:cs typeface="+mn-cs"/>
                </a:rPr>
                <a:t> </a:t>
              </a:r>
              <a:endParaRPr lang="en-US" sz="2000"/>
            </a:p>
          </xdr:txBody>
        </xdr:sp>
      </mc:Choice>
      <mc:Fallback xmlns="">
        <xdr:sp macro="" textlink="">
          <xdr:nvSpPr>
            <xdr:cNvPr id="4" name="TextBox 3">
              <a:extLst>
                <a:ext uri="{FF2B5EF4-FFF2-40B4-BE49-F238E27FC236}">
                  <a16:creationId xmlns:a16="http://schemas.microsoft.com/office/drawing/2014/main" id="{49ECBF64-202A-43DC-90FA-1A67DD32C3D6}"/>
                </a:ext>
              </a:extLst>
            </xdr:cNvPr>
            <xdr:cNvSpPr txBox="1"/>
          </xdr:nvSpPr>
          <xdr:spPr>
            <a:xfrm>
              <a:off x="0" y="1235297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𝑅𝑅𝑅𝑉=〖𝑅𝑅𝑅𝑉〗_0+</a:t>
              </a:r>
              <a:r>
                <a:rPr lang="de-CH" sz="2000" b="0" i="0">
                  <a:solidFill>
                    <a:srgbClr val="FF0000"/>
                  </a:solidFill>
                  <a:latin typeface="Cambria Math" panose="02040503050406030204" pitchFamily="18" charset="0"/>
                </a:rPr>
                <a:t>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25.25</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139.76)</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100</xdr:row>
      <xdr:rowOff>100012</xdr:rowOff>
    </xdr:from>
    <xdr:ext cx="8892000" cy="313099"/>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CFB74032-D3FF-445F-A7DF-5AF823B3D438}"/>
                </a:ext>
              </a:extLst>
            </xdr:cNvPr>
            <xdr:cNvSpPr txBox="1"/>
          </xdr:nvSpPr>
          <xdr:spPr>
            <a:xfrm>
              <a:off x="0" y="1838801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𝑅𝑅𝑅𝑉</m:t>
                      </m:r>
                    </m:e>
                    <m:sub>
                      <m:r>
                        <a:rPr lang="de-CH" sz="2000" b="0" i="1">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𝑅𝑅𝑅𝑉</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25.25</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𝑅𝑅𝑅𝑉</m:t>
                      </m:r>
                      <m:r>
                        <a:rPr lang="de-CH" sz="2000" b="0" i="1">
                          <a:solidFill>
                            <a:srgbClr val="FF0000"/>
                          </a:solidFill>
                          <a:effectLst/>
                          <a:latin typeface="Cambria Math" panose="02040503050406030204" pitchFamily="18" charset="0"/>
                          <a:ea typeface="+mn-ea"/>
                          <a:cs typeface="+mn-cs"/>
                        </a:rPr>
                        <m:t>−</m:t>
                      </m:r>
                      <m:r>
                        <a:rPr lang="de-CH" sz="2000" b="0" i="1">
                          <a:solidFill>
                            <a:srgbClr val="FF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139.76)</m:t>
                  </m:r>
                </m:oMath>
              </a14:m>
              <a:r>
                <a:rPr lang="en-US" sz="1100">
                  <a:solidFill>
                    <a:schemeClr val="tx1"/>
                  </a:solidFill>
                  <a:effectLst/>
                  <a:latin typeface="+mn-lt"/>
                  <a:ea typeface="+mn-ea"/>
                  <a:cs typeface="+mn-cs"/>
                </a:rPr>
                <a:t> </a:t>
              </a:r>
              <a:endParaRPr lang="en-US" sz="2000"/>
            </a:p>
          </xdr:txBody>
        </xdr:sp>
      </mc:Choice>
      <mc:Fallback xmlns="">
        <xdr:sp macro="" textlink="">
          <xdr:nvSpPr>
            <xdr:cNvPr id="5" name="TextBox 4">
              <a:extLst>
                <a:ext uri="{FF2B5EF4-FFF2-40B4-BE49-F238E27FC236}">
                  <a16:creationId xmlns:a16="http://schemas.microsoft.com/office/drawing/2014/main" id="{CFB74032-D3FF-445F-A7DF-5AF823B3D438}"/>
                </a:ext>
              </a:extLst>
            </xdr:cNvPr>
            <xdr:cNvSpPr txBox="1"/>
          </xdr:nvSpPr>
          <xdr:spPr>
            <a:xfrm>
              <a:off x="0" y="1838801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𝑅𝑅𝑅𝑉=〖𝑅𝑅𝑅𝑉〗_0+𝐾_(𝑅𝑅𝑅𝑉−𝑈)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25.25</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rgbClr val="FF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139.76)</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133</xdr:row>
      <xdr:rowOff>100012</xdr:rowOff>
    </xdr:from>
    <xdr:ext cx="8892000" cy="31309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BB8AD692-5851-40C7-B397-98F1E88A2B77}"/>
                </a:ext>
              </a:extLst>
            </xdr:cNvPr>
            <xdr:cNvSpPr txBox="1"/>
          </xdr:nvSpPr>
          <xdr:spPr>
            <a:xfrm>
              <a:off x="0" y="2442305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𝑡𝑑</m:t>
                  </m:r>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𝑡𝑑</m:t>
                      </m:r>
                    </m:e>
                    <m:sub>
                      <m:r>
                        <a:rPr lang="de-CH" sz="2000" b="0" i="1">
                          <a:solidFill>
                            <a:srgbClr val="FF0000"/>
                          </a:solidFill>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𝑡𝑑</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25.25</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𝑡𝑑</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139.76)</m:t>
                  </m:r>
                </m:oMath>
              </a14:m>
              <a:r>
                <a:rPr lang="en-US" sz="1100">
                  <a:solidFill>
                    <a:schemeClr val="tx1"/>
                  </a:solidFill>
                  <a:effectLst/>
                  <a:latin typeface="+mn-lt"/>
                  <a:ea typeface="+mn-ea"/>
                  <a:cs typeface="+mn-cs"/>
                </a:rPr>
                <a:t> </a:t>
              </a:r>
              <a:endParaRPr lang="en-US" sz="2000"/>
            </a:p>
          </xdr:txBody>
        </xdr:sp>
      </mc:Choice>
      <mc:Fallback xmlns="">
        <xdr:sp macro="" textlink="">
          <xdr:nvSpPr>
            <xdr:cNvPr id="6" name="TextBox 5">
              <a:extLst>
                <a:ext uri="{FF2B5EF4-FFF2-40B4-BE49-F238E27FC236}">
                  <a16:creationId xmlns:a16="http://schemas.microsoft.com/office/drawing/2014/main" id="{BB8AD692-5851-40C7-B397-98F1E88A2B77}"/>
                </a:ext>
              </a:extLst>
            </xdr:cNvPr>
            <xdr:cNvSpPr txBox="1"/>
          </xdr:nvSpPr>
          <xdr:spPr>
            <a:xfrm>
              <a:off x="0" y="2442305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𝑡𝑑=</a:t>
              </a:r>
              <a:r>
                <a:rPr lang="de-CH" sz="2000" b="0" i="0">
                  <a:solidFill>
                    <a:srgbClr val="FF0000"/>
                  </a:solidFill>
                  <a:latin typeface="Cambria Math" panose="02040503050406030204" pitchFamily="18" charset="0"/>
                </a:rPr>
                <a:t>〖𝑡𝑑〗_0</a:t>
              </a:r>
              <a:r>
                <a:rPr lang="de-CH" sz="2000" b="0" i="0">
                  <a:latin typeface="Cambria Math" panose="02040503050406030204" pitchFamily="18" charset="0"/>
                </a:rPr>
                <a:t>+𝐾_(𝑡𝑑−𝑈)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25.25</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𝐾_(𝑡𝑑−𝐼)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139.76)</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166</xdr:row>
      <xdr:rowOff>100012</xdr:rowOff>
    </xdr:from>
    <xdr:ext cx="8892000" cy="313099"/>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54DEA258-7331-49DF-8370-8A8E46041807}"/>
                </a:ext>
              </a:extLst>
            </xdr:cNvPr>
            <xdr:cNvSpPr txBox="1"/>
          </xdr:nvSpPr>
          <xdr:spPr>
            <a:xfrm>
              <a:off x="0" y="3045809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𝑡𝑑</m:t>
                  </m:r>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𝑡𝑑</m:t>
                      </m:r>
                    </m:e>
                    <m:sub>
                      <m:r>
                        <a:rPr lang="de-CH" sz="2000" b="0" i="1">
                          <a:latin typeface="Cambria Math" panose="02040503050406030204" pitchFamily="18" charset="0"/>
                        </a:rPr>
                        <m:t>0</m:t>
                      </m:r>
                    </m:sub>
                  </m:sSub>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𝐾</m:t>
                      </m:r>
                    </m:e>
                    <m:sub>
                      <m:r>
                        <a:rPr lang="de-CH" sz="2000" b="0" i="1">
                          <a:solidFill>
                            <a:srgbClr val="FF0000"/>
                          </a:solidFill>
                          <a:latin typeface="Cambria Math" panose="02040503050406030204" pitchFamily="18" charset="0"/>
                        </a:rPr>
                        <m:t>𝑡𝑑</m:t>
                      </m:r>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25.25</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𝑡𝑑</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139.76)</m:t>
                  </m:r>
                </m:oMath>
              </a14:m>
              <a:r>
                <a:rPr lang="en-US" sz="1100">
                  <a:solidFill>
                    <a:schemeClr val="tx1"/>
                  </a:solidFill>
                  <a:effectLst/>
                  <a:latin typeface="+mn-lt"/>
                  <a:ea typeface="+mn-ea"/>
                  <a:cs typeface="+mn-cs"/>
                </a:rPr>
                <a:t> </a:t>
              </a:r>
              <a:endParaRPr lang="en-US" sz="2000"/>
            </a:p>
          </xdr:txBody>
        </xdr:sp>
      </mc:Choice>
      <mc:Fallback xmlns="">
        <xdr:sp macro="" textlink="">
          <xdr:nvSpPr>
            <xdr:cNvPr id="7" name="TextBox 6">
              <a:extLst>
                <a:ext uri="{FF2B5EF4-FFF2-40B4-BE49-F238E27FC236}">
                  <a16:creationId xmlns:a16="http://schemas.microsoft.com/office/drawing/2014/main" id="{54DEA258-7331-49DF-8370-8A8E46041807}"/>
                </a:ext>
              </a:extLst>
            </xdr:cNvPr>
            <xdr:cNvSpPr txBox="1"/>
          </xdr:nvSpPr>
          <xdr:spPr>
            <a:xfrm>
              <a:off x="0" y="3045809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𝑡𝑑=〖𝑡𝑑〗_0+</a:t>
              </a:r>
              <a:r>
                <a:rPr lang="de-CH" sz="2000" b="0" i="0">
                  <a:solidFill>
                    <a:srgbClr val="FF0000"/>
                  </a:solidFill>
                  <a:latin typeface="Cambria Math" panose="02040503050406030204" pitchFamily="18" charset="0"/>
                </a:rPr>
                <a:t>𝐾_(𝑡𝑑−𝑈)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25.25</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𝐾_(𝑡𝑑−𝐼)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139.76)</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199</xdr:row>
      <xdr:rowOff>100012</xdr:rowOff>
    </xdr:from>
    <xdr:ext cx="8892000" cy="313099"/>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98599462-89BC-4773-A31B-679C2D82FBC1}"/>
                </a:ext>
              </a:extLst>
            </xdr:cNvPr>
            <xdr:cNvSpPr txBox="1"/>
          </xdr:nvSpPr>
          <xdr:spPr>
            <a:xfrm>
              <a:off x="0" y="3649313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𝑡𝑑</m:t>
                  </m:r>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𝑡𝑑</m:t>
                      </m:r>
                    </m:e>
                    <m:sub>
                      <m:r>
                        <a:rPr lang="de-CH" sz="2000" b="0" i="1">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𝑡𝑑</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25.25</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𝑡𝑑</m:t>
                      </m:r>
                      <m:r>
                        <a:rPr lang="de-CH" sz="2000" b="0" i="1">
                          <a:solidFill>
                            <a:srgbClr val="FF0000"/>
                          </a:solidFill>
                          <a:effectLst/>
                          <a:latin typeface="Cambria Math" panose="02040503050406030204" pitchFamily="18" charset="0"/>
                          <a:ea typeface="+mn-ea"/>
                          <a:cs typeface="+mn-cs"/>
                        </a:rPr>
                        <m:t>−</m:t>
                      </m:r>
                      <m:r>
                        <a:rPr lang="de-CH" sz="2000" b="0" i="1">
                          <a:solidFill>
                            <a:srgbClr val="FF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139.76)</m:t>
                  </m:r>
                </m:oMath>
              </a14:m>
              <a:r>
                <a:rPr lang="en-US" sz="1100">
                  <a:solidFill>
                    <a:schemeClr val="tx1"/>
                  </a:solidFill>
                  <a:effectLst/>
                  <a:latin typeface="+mn-lt"/>
                  <a:ea typeface="+mn-ea"/>
                  <a:cs typeface="+mn-cs"/>
                </a:rPr>
                <a:t> </a:t>
              </a:r>
              <a:endParaRPr lang="en-US" sz="2000"/>
            </a:p>
          </xdr:txBody>
        </xdr:sp>
      </mc:Choice>
      <mc:Fallback xmlns="">
        <xdr:sp macro="" textlink="">
          <xdr:nvSpPr>
            <xdr:cNvPr id="8" name="TextBox 7">
              <a:extLst>
                <a:ext uri="{FF2B5EF4-FFF2-40B4-BE49-F238E27FC236}">
                  <a16:creationId xmlns:a16="http://schemas.microsoft.com/office/drawing/2014/main" id="{98599462-89BC-4773-A31B-679C2D82FBC1}"/>
                </a:ext>
              </a:extLst>
            </xdr:cNvPr>
            <xdr:cNvSpPr txBox="1"/>
          </xdr:nvSpPr>
          <xdr:spPr>
            <a:xfrm>
              <a:off x="0" y="3649313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𝑡𝑑=〖𝑡𝑑〗_0+𝐾_(𝑡𝑑−𝑈)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25.25</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rgbClr val="FF0000"/>
                  </a:solidFill>
                  <a:effectLst/>
                  <a:latin typeface="Cambria Math" panose="02040503050406030204" pitchFamily="18" charset="0"/>
                  <a:ea typeface="+mn-ea"/>
                  <a:cs typeface="+mn-cs"/>
                </a:rPr>
                <a:t>𝐾_(𝑡𝑑−𝐼)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139.76)</a:t>
              </a:r>
              <a:r>
                <a:rPr lang="en-US" sz="1100">
                  <a:solidFill>
                    <a:schemeClr val="tx1"/>
                  </a:solidFill>
                  <a:effectLst/>
                  <a:latin typeface="+mn-lt"/>
                  <a:ea typeface="+mn-ea"/>
                  <a:cs typeface="+mn-cs"/>
                </a:rPr>
                <a:t> </a:t>
              </a:r>
              <a:endParaRPr lang="en-US" sz="2000"/>
            </a:p>
          </xdr:txBody>
        </xdr:sp>
      </mc:Fallback>
    </mc:AlternateContent>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34</xdr:row>
      <xdr:rowOff>100012</xdr:rowOff>
    </xdr:from>
    <xdr:ext cx="8892000" cy="31309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D410B5EF-C26F-4624-86D5-A9091530E581}"/>
                </a:ext>
              </a:extLst>
            </xdr:cNvPr>
            <xdr:cNvSpPr txBox="1"/>
          </xdr:nvSpPr>
          <xdr:spPr>
            <a:xfrm>
              <a:off x="0" y="631793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𝑅𝑅𝑅𝑉</m:t>
                      </m:r>
                    </m:e>
                    <m:sub>
                      <m:r>
                        <a:rPr lang="de-CH" sz="2000" b="0" i="1">
                          <a:solidFill>
                            <a:srgbClr val="FF0000"/>
                          </a:solidFill>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𝑅𝑅𝑅𝑉</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solidFill>
                        <a:schemeClr val="tx1"/>
                      </a:solidFill>
                      <a:effectLst/>
                      <a:latin typeface="Cambria Math" panose="02040503050406030204" pitchFamily="18" charset="0"/>
                      <a:ea typeface="+mn-ea"/>
                      <a:cs typeface="+mn-cs"/>
                    </a:rPr>
                    <m:t>21.52</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92.41)</m:t>
                  </m:r>
                </m:oMath>
              </a14:m>
              <a:r>
                <a:rPr lang="en-US" sz="1100">
                  <a:solidFill>
                    <a:schemeClr val="tx1"/>
                  </a:solidFill>
                  <a:effectLst/>
                  <a:latin typeface="+mn-lt"/>
                  <a:ea typeface="+mn-ea"/>
                  <a:cs typeface="+mn-cs"/>
                </a:rPr>
                <a:t> </a:t>
              </a:r>
              <a:endParaRPr lang="en-US" sz="2000"/>
            </a:p>
          </xdr:txBody>
        </xdr:sp>
      </mc:Choice>
      <mc:Fallback xmlns="">
        <xdr:sp macro="" textlink="">
          <xdr:nvSpPr>
            <xdr:cNvPr id="2" name="TextBox 1">
              <a:extLst>
                <a:ext uri="{FF2B5EF4-FFF2-40B4-BE49-F238E27FC236}">
                  <a16:creationId xmlns:a16="http://schemas.microsoft.com/office/drawing/2014/main" id="{D410B5EF-C26F-4624-86D5-A9091530E581}"/>
                </a:ext>
              </a:extLst>
            </xdr:cNvPr>
            <xdr:cNvSpPr txBox="1"/>
          </xdr:nvSpPr>
          <xdr:spPr>
            <a:xfrm>
              <a:off x="0" y="631793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a:t>
              </a:r>
              <a:r>
                <a:rPr lang="de-CH" sz="2000" b="0" i="0">
                  <a:solidFill>
                    <a:srgbClr val="FF0000"/>
                  </a:solidFill>
                  <a:latin typeface="Cambria Math" panose="02040503050406030204" pitchFamily="18" charset="0"/>
                </a:rPr>
                <a:t>〖𝑅𝑅𝑅𝑉〗_0</a:t>
              </a:r>
              <a:r>
                <a:rPr lang="de-CH" sz="2000" b="0" i="0">
                  <a:latin typeface="Cambria Math" panose="02040503050406030204" pitchFamily="18" charset="0"/>
                </a:rPr>
                <a:t>+𝐾_(𝑅𝑅𝑅𝑉−𝑈)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solidFill>
                    <a:schemeClr val="tx1"/>
                  </a:solidFill>
                  <a:effectLst/>
                  <a:latin typeface="Cambria Math" panose="02040503050406030204" pitchFamily="18" charset="0"/>
                  <a:ea typeface="+mn-ea"/>
                  <a:cs typeface="+mn-cs"/>
                </a:rPr>
                <a:t>21.52</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92.41)</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xdr:row>
      <xdr:rowOff>95250</xdr:rowOff>
    </xdr:from>
    <xdr:ext cx="8892000" cy="31309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D085404C-6541-4AA6-B2CF-CD04FC3C98C4}"/>
                </a:ext>
              </a:extLst>
            </xdr:cNvPr>
            <xdr:cNvSpPr txBox="1"/>
          </xdr:nvSpPr>
          <xdr:spPr>
            <a:xfrm>
              <a:off x="0" y="278130"/>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3" name="TextBox 2">
              <a:extLst>
                <a:ext uri="{FF2B5EF4-FFF2-40B4-BE49-F238E27FC236}">
                  <a16:creationId xmlns:a16="http://schemas.microsoft.com/office/drawing/2014/main" id="{D085404C-6541-4AA6-B2CF-CD04FC3C98C4}"/>
                </a:ext>
              </a:extLst>
            </xdr:cNvPr>
            <xdr:cNvSpPr txBox="1"/>
          </xdr:nvSpPr>
          <xdr:spPr>
            <a:xfrm>
              <a:off x="0" y="278130"/>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0</xdr:col>
      <xdr:colOff>0</xdr:colOff>
      <xdr:row>67</xdr:row>
      <xdr:rowOff>100012</xdr:rowOff>
    </xdr:from>
    <xdr:ext cx="8892000" cy="31309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E99E0E01-D2BC-481E-977B-CE0E29A5AB6A}"/>
                </a:ext>
              </a:extLst>
            </xdr:cNvPr>
            <xdr:cNvSpPr txBox="1"/>
          </xdr:nvSpPr>
          <xdr:spPr>
            <a:xfrm>
              <a:off x="0" y="1235297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𝑅𝑅𝑅𝑉</m:t>
                      </m:r>
                    </m:e>
                    <m:sub>
                      <m:r>
                        <a:rPr lang="de-CH" sz="2000" b="0" i="1">
                          <a:latin typeface="Cambria Math" panose="02040503050406030204" pitchFamily="18" charset="0"/>
                        </a:rPr>
                        <m:t>0</m:t>
                      </m:r>
                    </m:sub>
                  </m:sSub>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𝐾</m:t>
                      </m:r>
                    </m:e>
                    <m:sub>
                      <m:r>
                        <a:rPr lang="de-CH" sz="2000" b="0" i="1">
                          <a:solidFill>
                            <a:srgbClr val="FF0000"/>
                          </a:solidFill>
                          <a:latin typeface="Cambria Math" panose="02040503050406030204" pitchFamily="18" charset="0"/>
                        </a:rPr>
                        <m:t>𝑅𝑅𝑅𝑉</m:t>
                      </m:r>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21.52</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92.41)</m:t>
                  </m:r>
                </m:oMath>
              </a14:m>
              <a:r>
                <a:rPr lang="en-US" sz="1100">
                  <a:solidFill>
                    <a:schemeClr val="tx1"/>
                  </a:solidFill>
                  <a:effectLst/>
                  <a:latin typeface="+mn-lt"/>
                  <a:ea typeface="+mn-ea"/>
                  <a:cs typeface="+mn-cs"/>
                </a:rPr>
                <a:t> </a:t>
              </a:r>
              <a:endParaRPr lang="en-US" sz="2000"/>
            </a:p>
          </xdr:txBody>
        </xdr:sp>
      </mc:Choice>
      <mc:Fallback xmlns="">
        <xdr:sp macro="" textlink="">
          <xdr:nvSpPr>
            <xdr:cNvPr id="4" name="TextBox 3">
              <a:extLst>
                <a:ext uri="{FF2B5EF4-FFF2-40B4-BE49-F238E27FC236}">
                  <a16:creationId xmlns:a16="http://schemas.microsoft.com/office/drawing/2014/main" id="{E99E0E01-D2BC-481E-977B-CE0E29A5AB6A}"/>
                </a:ext>
              </a:extLst>
            </xdr:cNvPr>
            <xdr:cNvSpPr txBox="1"/>
          </xdr:nvSpPr>
          <xdr:spPr>
            <a:xfrm>
              <a:off x="0" y="1235297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𝑅𝑅𝑅𝑉=〖𝑅𝑅𝑅𝑉〗_0+</a:t>
              </a:r>
              <a:r>
                <a:rPr lang="de-CH" sz="2000" b="0" i="0">
                  <a:solidFill>
                    <a:srgbClr val="FF0000"/>
                  </a:solidFill>
                  <a:latin typeface="Cambria Math" panose="02040503050406030204" pitchFamily="18" charset="0"/>
                </a:rPr>
                <a:t>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21.52</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92.41)</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100</xdr:row>
      <xdr:rowOff>100012</xdr:rowOff>
    </xdr:from>
    <xdr:ext cx="8892000" cy="313099"/>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F9AC5F52-847A-4D4A-9339-5A794A3CF63C}"/>
                </a:ext>
              </a:extLst>
            </xdr:cNvPr>
            <xdr:cNvSpPr txBox="1"/>
          </xdr:nvSpPr>
          <xdr:spPr>
            <a:xfrm>
              <a:off x="0" y="1838801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𝑅𝑅𝑅𝑉</m:t>
                      </m:r>
                    </m:e>
                    <m:sub>
                      <m:r>
                        <a:rPr lang="de-CH" sz="2000" b="0" i="1">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𝑅𝑅𝑅𝑉</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21.52</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𝑅𝑅𝑅𝑉</m:t>
                      </m:r>
                      <m:r>
                        <a:rPr lang="de-CH" sz="2000" b="0" i="1">
                          <a:solidFill>
                            <a:srgbClr val="FF0000"/>
                          </a:solidFill>
                          <a:effectLst/>
                          <a:latin typeface="Cambria Math" panose="02040503050406030204" pitchFamily="18" charset="0"/>
                          <a:ea typeface="+mn-ea"/>
                          <a:cs typeface="+mn-cs"/>
                        </a:rPr>
                        <m:t>−</m:t>
                      </m:r>
                      <m:r>
                        <a:rPr lang="de-CH" sz="2000" b="0" i="1">
                          <a:solidFill>
                            <a:srgbClr val="FF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92.41)</m:t>
                  </m:r>
                </m:oMath>
              </a14:m>
              <a:r>
                <a:rPr lang="en-US" sz="1100">
                  <a:solidFill>
                    <a:schemeClr val="tx1"/>
                  </a:solidFill>
                  <a:effectLst/>
                  <a:latin typeface="+mn-lt"/>
                  <a:ea typeface="+mn-ea"/>
                  <a:cs typeface="+mn-cs"/>
                </a:rPr>
                <a:t> </a:t>
              </a:r>
              <a:endParaRPr lang="en-US" sz="2000"/>
            </a:p>
          </xdr:txBody>
        </xdr:sp>
      </mc:Choice>
      <mc:Fallback xmlns="">
        <xdr:sp macro="" textlink="">
          <xdr:nvSpPr>
            <xdr:cNvPr id="5" name="TextBox 4">
              <a:extLst>
                <a:ext uri="{FF2B5EF4-FFF2-40B4-BE49-F238E27FC236}">
                  <a16:creationId xmlns:a16="http://schemas.microsoft.com/office/drawing/2014/main" id="{F9AC5F52-847A-4D4A-9339-5A794A3CF63C}"/>
                </a:ext>
              </a:extLst>
            </xdr:cNvPr>
            <xdr:cNvSpPr txBox="1"/>
          </xdr:nvSpPr>
          <xdr:spPr>
            <a:xfrm>
              <a:off x="0" y="1838801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𝑅𝑅𝑅𝑉=〖𝑅𝑅𝑅𝑉〗_0+𝐾_(𝑅𝑅𝑅𝑉−𝑈)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21.52</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rgbClr val="FF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92.41)</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133</xdr:row>
      <xdr:rowOff>100012</xdr:rowOff>
    </xdr:from>
    <xdr:ext cx="8892000" cy="31309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486E677B-1A8D-4D52-B7E4-960BF691444E}"/>
                </a:ext>
              </a:extLst>
            </xdr:cNvPr>
            <xdr:cNvSpPr txBox="1"/>
          </xdr:nvSpPr>
          <xdr:spPr>
            <a:xfrm>
              <a:off x="0" y="2442305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𝑡𝑑</m:t>
                  </m:r>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𝑡𝑑</m:t>
                      </m:r>
                    </m:e>
                    <m:sub>
                      <m:r>
                        <a:rPr lang="de-CH" sz="2000" b="0" i="1">
                          <a:solidFill>
                            <a:srgbClr val="FF0000"/>
                          </a:solidFill>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𝑡𝑑</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21.52</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𝑡𝑑</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92.41)</m:t>
                  </m:r>
                </m:oMath>
              </a14:m>
              <a:r>
                <a:rPr lang="en-US" sz="1100">
                  <a:solidFill>
                    <a:schemeClr val="tx1"/>
                  </a:solidFill>
                  <a:effectLst/>
                  <a:latin typeface="+mn-lt"/>
                  <a:ea typeface="+mn-ea"/>
                  <a:cs typeface="+mn-cs"/>
                </a:rPr>
                <a:t> </a:t>
              </a:r>
              <a:endParaRPr lang="en-US" sz="2000"/>
            </a:p>
          </xdr:txBody>
        </xdr:sp>
      </mc:Choice>
      <mc:Fallback xmlns="">
        <xdr:sp macro="" textlink="">
          <xdr:nvSpPr>
            <xdr:cNvPr id="6" name="TextBox 5">
              <a:extLst>
                <a:ext uri="{FF2B5EF4-FFF2-40B4-BE49-F238E27FC236}">
                  <a16:creationId xmlns:a16="http://schemas.microsoft.com/office/drawing/2014/main" id="{486E677B-1A8D-4D52-B7E4-960BF691444E}"/>
                </a:ext>
              </a:extLst>
            </xdr:cNvPr>
            <xdr:cNvSpPr txBox="1"/>
          </xdr:nvSpPr>
          <xdr:spPr>
            <a:xfrm>
              <a:off x="0" y="2442305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𝑡𝑑=</a:t>
              </a:r>
              <a:r>
                <a:rPr lang="de-CH" sz="2000" b="0" i="0">
                  <a:solidFill>
                    <a:srgbClr val="FF0000"/>
                  </a:solidFill>
                  <a:latin typeface="Cambria Math" panose="02040503050406030204" pitchFamily="18" charset="0"/>
                </a:rPr>
                <a:t>〖𝑡𝑑〗_0</a:t>
              </a:r>
              <a:r>
                <a:rPr lang="de-CH" sz="2000" b="0" i="0">
                  <a:latin typeface="Cambria Math" panose="02040503050406030204" pitchFamily="18" charset="0"/>
                </a:rPr>
                <a:t>+𝐾_(𝑡𝑑−𝑈)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21.52</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𝐾_(𝑡𝑑−𝐼)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92.41)</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166</xdr:row>
      <xdr:rowOff>100012</xdr:rowOff>
    </xdr:from>
    <xdr:ext cx="8892000" cy="313099"/>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A7315D18-2DF1-4772-93A7-0A8CBB145621}"/>
                </a:ext>
              </a:extLst>
            </xdr:cNvPr>
            <xdr:cNvSpPr txBox="1"/>
          </xdr:nvSpPr>
          <xdr:spPr>
            <a:xfrm>
              <a:off x="0" y="3045809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𝑡𝑑</m:t>
                  </m:r>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𝑡𝑑</m:t>
                      </m:r>
                    </m:e>
                    <m:sub>
                      <m:r>
                        <a:rPr lang="de-CH" sz="2000" b="0" i="1">
                          <a:latin typeface="Cambria Math" panose="02040503050406030204" pitchFamily="18" charset="0"/>
                        </a:rPr>
                        <m:t>0</m:t>
                      </m:r>
                    </m:sub>
                  </m:sSub>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𝐾</m:t>
                      </m:r>
                    </m:e>
                    <m:sub>
                      <m:r>
                        <a:rPr lang="de-CH" sz="2000" b="0" i="1">
                          <a:solidFill>
                            <a:srgbClr val="FF0000"/>
                          </a:solidFill>
                          <a:latin typeface="Cambria Math" panose="02040503050406030204" pitchFamily="18" charset="0"/>
                        </a:rPr>
                        <m:t>𝑡𝑑</m:t>
                      </m:r>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21.52</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𝑡𝑑</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92.41)</m:t>
                  </m:r>
                </m:oMath>
              </a14:m>
              <a:r>
                <a:rPr lang="en-US" sz="1100">
                  <a:solidFill>
                    <a:schemeClr val="tx1"/>
                  </a:solidFill>
                  <a:effectLst/>
                  <a:latin typeface="+mn-lt"/>
                  <a:ea typeface="+mn-ea"/>
                  <a:cs typeface="+mn-cs"/>
                </a:rPr>
                <a:t> </a:t>
              </a:r>
              <a:endParaRPr lang="en-US" sz="2000"/>
            </a:p>
          </xdr:txBody>
        </xdr:sp>
      </mc:Choice>
      <mc:Fallback xmlns="">
        <xdr:sp macro="" textlink="">
          <xdr:nvSpPr>
            <xdr:cNvPr id="7" name="TextBox 6">
              <a:extLst>
                <a:ext uri="{FF2B5EF4-FFF2-40B4-BE49-F238E27FC236}">
                  <a16:creationId xmlns:a16="http://schemas.microsoft.com/office/drawing/2014/main" id="{A7315D18-2DF1-4772-93A7-0A8CBB145621}"/>
                </a:ext>
              </a:extLst>
            </xdr:cNvPr>
            <xdr:cNvSpPr txBox="1"/>
          </xdr:nvSpPr>
          <xdr:spPr>
            <a:xfrm>
              <a:off x="0" y="3045809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𝑡𝑑=〖𝑡𝑑〗_0+</a:t>
              </a:r>
              <a:r>
                <a:rPr lang="de-CH" sz="2000" b="0" i="0">
                  <a:solidFill>
                    <a:srgbClr val="FF0000"/>
                  </a:solidFill>
                  <a:latin typeface="Cambria Math" panose="02040503050406030204" pitchFamily="18" charset="0"/>
                </a:rPr>
                <a:t>𝐾_(𝑡𝑑−𝑈)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21.52</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𝐾_(𝑡𝑑−𝐼)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92.41)</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199</xdr:row>
      <xdr:rowOff>100012</xdr:rowOff>
    </xdr:from>
    <xdr:ext cx="8892000" cy="313099"/>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C435E152-179B-4924-B3F0-3745ABEFAEF3}"/>
                </a:ext>
              </a:extLst>
            </xdr:cNvPr>
            <xdr:cNvSpPr txBox="1"/>
          </xdr:nvSpPr>
          <xdr:spPr>
            <a:xfrm>
              <a:off x="0" y="3649313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𝑡𝑑</m:t>
                  </m:r>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𝑡𝑑</m:t>
                      </m:r>
                    </m:e>
                    <m:sub>
                      <m:r>
                        <a:rPr lang="de-CH" sz="2000" b="0" i="1">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𝑡𝑑</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21.52</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𝑡𝑑</m:t>
                      </m:r>
                      <m:r>
                        <a:rPr lang="de-CH" sz="2000" b="0" i="1">
                          <a:solidFill>
                            <a:srgbClr val="FF0000"/>
                          </a:solidFill>
                          <a:effectLst/>
                          <a:latin typeface="Cambria Math" panose="02040503050406030204" pitchFamily="18" charset="0"/>
                          <a:ea typeface="+mn-ea"/>
                          <a:cs typeface="+mn-cs"/>
                        </a:rPr>
                        <m:t>−</m:t>
                      </m:r>
                      <m:r>
                        <a:rPr lang="de-CH" sz="2000" b="0" i="1">
                          <a:solidFill>
                            <a:srgbClr val="FF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92.41)</m:t>
                  </m:r>
                </m:oMath>
              </a14:m>
              <a:r>
                <a:rPr lang="en-US" sz="1100">
                  <a:solidFill>
                    <a:schemeClr val="tx1"/>
                  </a:solidFill>
                  <a:effectLst/>
                  <a:latin typeface="+mn-lt"/>
                  <a:ea typeface="+mn-ea"/>
                  <a:cs typeface="+mn-cs"/>
                </a:rPr>
                <a:t> </a:t>
              </a:r>
              <a:endParaRPr lang="en-US" sz="2000"/>
            </a:p>
          </xdr:txBody>
        </xdr:sp>
      </mc:Choice>
      <mc:Fallback xmlns="">
        <xdr:sp macro="" textlink="">
          <xdr:nvSpPr>
            <xdr:cNvPr id="8" name="TextBox 7">
              <a:extLst>
                <a:ext uri="{FF2B5EF4-FFF2-40B4-BE49-F238E27FC236}">
                  <a16:creationId xmlns:a16="http://schemas.microsoft.com/office/drawing/2014/main" id="{C435E152-179B-4924-B3F0-3745ABEFAEF3}"/>
                </a:ext>
              </a:extLst>
            </xdr:cNvPr>
            <xdr:cNvSpPr txBox="1"/>
          </xdr:nvSpPr>
          <xdr:spPr>
            <a:xfrm>
              <a:off x="0" y="3649313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𝑡𝑑=〖𝑡𝑑〗_0+𝐾_(𝑡𝑑−𝑈)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21.52</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rgbClr val="FF0000"/>
                  </a:solidFill>
                  <a:effectLst/>
                  <a:latin typeface="Cambria Math" panose="02040503050406030204" pitchFamily="18" charset="0"/>
                  <a:ea typeface="+mn-ea"/>
                  <a:cs typeface="+mn-cs"/>
                </a:rPr>
                <a:t>𝐾_(𝑡𝑑−𝐼)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92.41)</a:t>
              </a:r>
              <a:r>
                <a:rPr lang="en-US" sz="1100">
                  <a:solidFill>
                    <a:schemeClr val="tx1"/>
                  </a:solidFill>
                  <a:effectLst/>
                  <a:latin typeface="+mn-lt"/>
                  <a:ea typeface="+mn-ea"/>
                  <a:cs typeface="+mn-cs"/>
                </a:rPr>
                <a:t> </a:t>
              </a:r>
              <a:endParaRPr lang="en-US" sz="2000"/>
            </a:p>
          </xdr:txBody>
        </xdr:sp>
      </mc:Fallback>
    </mc:AlternateContent>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34</xdr:row>
      <xdr:rowOff>100012</xdr:rowOff>
    </xdr:from>
    <xdr:ext cx="8892000" cy="31309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C64102F2-A1BF-4268-A870-3198A07D24C7}"/>
                </a:ext>
              </a:extLst>
            </xdr:cNvPr>
            <xdr:cNvSpPr txBox="1"/>
          </xdr:nvSpPr>
          <xdr:spPr>
            <a:xfrm>
              <a:off x="0" y="631793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𝑅𝑅𝑅𝑉</m:t>
                      </m:r>
                    </m:e>
                    <m:sub>
                      <m:r>
                        <a:rPr lang="de-CH" sz="2000" b="0" i="1">
                          <a:solidFill>
                            <a:srgbClr val="FF0000"/>
                          </a:solidFill>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𝑅𝑅𝑅𝑉</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solidFill>
                        <a:schemeClr val="tx1"/>
                      </a:solidFill>
                      <a:effectLst/>
                      <a:latin typeface="Cambria Math" panose="02040503050406030204" pitchFamily="18" charset="0"/>
                      <a:ea typeface="+mn-ea"/>
                      <a:cs typeface="+mn-cs"/>
                    </a:rPr>
                    <m:t>26.54</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179.47)</m:t>
                  </m:r>
                </m:oMath>
              </a14:m>
              <a:r>
                <a:rPr lang="en-US" sz="1100">
                  <a:solidFill>
                    <a:schemeClr val="tx1"/>
                  </a:solidFill>
                  <a:effectLst/>
                  <a:latin typeface="+mn-lt"/>
                  <a:ea typeface="+mn-ea"/>
                  <a:cs typeface="+mn-cs"/>
                </a:rPr>
                <a:t> </a:t>
              </a:r>
              <a:endParaRPr lang="en-US" sz="2000"/>
            </a:p>
          </xdr:txBody>
        </xdr:sp>
      </mc:Choice>
      <mc:Fallback xmlns="">
        <xdr:sp macro="" textlink="">
          <xdr:nvSpPr>
            <xdr:cNvPr id="2" name="TextBox 1">
              <a:extLst>
                <a:ext uri="{FF2B5EF4-FFF2-40B4-BE49-F238E27FC236}">
                  <a16:creationId xmlns:a16="http://schemas.microsoft.com/office/drawing/2014/main" id="{C64102F2-A1BF-4268-A870-3198A07D24C7}"/>
                </a:ext>
              </a:extLst>
            </xdr:cNvPr>
            <xdr:cNvSpPr txBox="1"/>
          </xdr:nvSpPr>
          <xdr:spPr>
            <a:xfrm>
              <a:off x="0" y="631793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a:t>
              </a:r>
              <a:r>
                <a:rPr lang="de-CH" sz="2000" b="0" i="0">
                  <a:solidFill>
                    <a:srgbClr val="FF0000"/>
                  </a:solidFill>
                  <a:latin typeface="Cambria Math" panose="02040503050406030204" pitchFamily="18" charset="0"/>
                </a:rPr>
                <a:t>〖𝑅𝑅𝑅𝑉〗_0</a:t>
              </a:r>
              <a:r>
                <a:rPr lang="de-CH" sz="2000" b="0" i="0">
                  <a:latin typeface="Cambria Math" panose="02040503050406030204" pitchFamily="18" charset="0"/>
                </a:rPr>
                <a:t>+𝐾_(𝑅𝑅𝑅𝑉−𝑈)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solidFill>
                    <a:schemeClr val="tx1"/>
                  </a:solidFill>
                  <a:effectLst/>
                  <a:latin typeface="Cambria Math" panose="02040503050406030204" pitchFamily="18" charset="0"/>
                  <a:ea typeface="+mn-ea"/>
                  <a:cs typeface="+mn-cs"/>
                </a:rPr>
                <a:t>26.54</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179.47)</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xdr:row>
      <xdr:rowOff>95250</xdr:rowOff>
    </xdr:from>
    <xdr:ext cx="8892000" cy="31309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EC0DB762-B10F-4E02-9FE4-B19A6A1976C2}"/>
                </a:ext>
              </a:extLst>
            </xdr:cNvPr>
            <xdr:cNvSpPr txBox="1"/>
          </xdr:nvSpPr>
          <xdr:spPr>
            <a:xfrm>
              <a:off x="0" y="278130"/>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3" name="TextBox 2">
              <a:extLst>
                <a:ext uri="{FF2B5EF4-FFF2-40B4-BE49-F238E27FC236}">
                  <a16:creationId xmlns:a16="http://schemas.microsoft.com/office/drawing/2014/main" id="{EC0DB762-B10F-4E02-9FE4-B19A6A1976C2}"/>
                </a:ext>
              </a:extLst>
            </xdr:cNvPr>
            <xdr:cNvSpPr txBox="1"/>
          </xdr:nvSpPr>
          <xdr:spPr>
            <a:xfrm>
              <a:off x="0" y="278130"/>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0</xdr:col>
      <xdr:colOff>0</xdr:colOff>
      <xdr:row>67</xdr:row>
      <xdr:rowOff>100012</xdr:rowOff>
    </xdr:from>
    <xdr:ext cx="8892000" cy="31309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F95DAC10-EB9B-4F89-8966-2A310EA38127}"/>
                </a:ext>
              </a:extLst>
            </xdr:cNvPr>
            <xdr:cNvSpPr txBox="1"/>
          </xdr:nvSpPr>
          <xdr:spPr>
            <a:xfrm>
              <a:off x="0" y="1235297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𝑅𝑅𝑅𝑉</m:t>
                      </m:r>
                    </m:e>
                    <m:sub>
                      <m:r>
                        <a:rPr lang="de-CH" sz="2000" b="0" i="1">
                          <a:latin typeface="Cambria Math" panose="02040503050406030204" pitchFamily="18" charset="0"/>
                        </a:rPr>
                        <m:t>0</m:t>
                      </m:r>
                    </m:sub>
                  </m:sSub>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𝐾</m:t>
                      </m:r>
                    </m:e>
                    <m:sub>
                      <m:r>
                        <a:rPr lang="de-CH" sz="2000" b="0" i="1">
                          <a:solidFill>
                            <a:srgbClr val="FF0000"/>
                          </a:solidFill>
                          <a:latin typeface="Cambria Math" panose="02040503050406030204" pitchFamily="18" charset="0"/>
                        </a:rPr>
                        <m:t>𝑅𝑅𝑅𝑉</m:t>
                      </m:r>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26.54</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179.47)</m:t>
                  </m:r>
                </m:oMath>
              </a14:m>
              <a:r>
                <a:rPr lang="en-US" sz="1100">
                  <a:solidFill>
                    <a:schemeClr val="tx1"/>
                  </a:solidFill>
                  <a:effectLst/>
                  <a:latin typeface="+mn-lt"/>
                  <a:ea typeface="+mn-ea"/>
                  <a:cs typeface="+mn-cs"/>
                </a:rPr>
                <a:t> </a:t>
              </a:r>
              <a:endParaRPr lang="en-US" sz="2000"/>
            </a:p>
          </xdr:txBody>
        </xdr:sp>
      </mc:Choice>
      <mc:Fallback xmlns="">
        <xdr:sp macro="" textlink="">
          <xdr:nvSpPr>
            <xdr:cNvPr id="4" name="TextBox 3">
              <a:extLst>
                <a:ext uri="{FF2B5EF4-FFF2-40B4-BE49-F238E27FC236}">
                  <a16:creationId xmlns:a16="http://schemas.microsoft.com/office/drawing/2014/main" id="{F95DAC10-EB9B-4F89-8966-2A310EA38127}"/>
                </a:ext>
              </a:extLst>
            </xdr:cNvPr>
            <xdr:cNvSpPr txBox="1"/>
          </xdr:nvSpPr>
          <xdr:spPr>
            <a:xfrm>
              <a:off x="0" y="1235297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𝑅𝑅𝑅𝑉=〖𝑅𝑅𝑅𝑉〗_0+</a:t>
              </a:r>
              <a:r>
                <a:rPr lang="de-CH" sz="2000" b="0" i="0">
                  <a:solidFill>
                    <a:srgbClr val="FF0000"/>
                  </a:solidFill>
                  <a:latin typeface="Cambria Math" panose="02040503050406030204" pitchFamily="18" charset="0"/>
                </a:rPr>
                <a:t>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26.54</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179.47)</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100</xdr:row>
      <xdr:rowOff>100012</xdr:rowOff>
    </xdr:from>
    <xdr:ext cx="8892000" cy="313099"/>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21AF7D36-3951-4157-B0A8-C0E41F0DE23C}"/>
                </a:ext>
              </a:extLst>
            </xdr:cNvPr>
            <xdr:cNvSpPr txBox="1"/>
          </xdr:nvSpPr>
          <xdr:spPr>
            <a:xfrm>
              <a:off x="0" y="1838801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𝑅𝑅𝑅𝑉</m:t>
                      </m:r>
                    </m:e>
                    <m:sub>
                      <m:r>
                        <a:rPr lang="de-CH" sz="2000" b="0" i="1">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𝑅𝑅𝑅𝑉</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26.54</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𝑅𝑅𝑅𝑉</m:t>
                      </m:r>
                      <m:r>
                        <a:rPr lang="de-CH" sz="2000" b="0" i="1">
                          <a:solidFill>
                            <a:srgbClr val="FF0000"/>
                          </a:solidFill>
                          <a:effectLst/>
                          <a:latin typeface="Cambria Math" panose="02040503050406030204" pitchFamily="18" charset="0"/>
                          <a:ea typeface="+mn-ea"/>
                          <a:cs typeface="+mn-cs"/>
                        </a:rPr>
                        <m:t>−</m:t>
                      </m:r>
                      <m:r>
                        <a:rPr lang="de-CH" sz="2000" b="0" i="1">
                          <a:solidFill>
                            <a:srgbClr val="FF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179.47)</m:t>
                  </m:r>
                </m:oMath>
              </a14:m>
              <a:r>
                <a:rPr lang="en-US" sz="1100">
                  <a:solidFill>
                    <a:schemeClr val="tx1"/>
                  </a:solidFill>
                  <a:effectLst/>
                  <a:latin typeface="+mn-lt"/>
                  <a:ea typeface="+mn-ea"/>
                  <a:cs typeface="+mn-cs"/>
                </a:rPr>
                <a:t> </a:t>
              </a:r>
              <a:endParaRPr lang="en-US" sz="2000"/>
            </a:p>
          </xdr:txBody>
        </xdr:sp>
      </mc:Choice>
      <mc:Fallback xmlns="">
        <xdr:sp macro="" textlink="">
          <xdr:nvSpPr>
            <xdr:cNvPr id="5" name="TextBox 4">
              <a:extLst>
                <a:ext uri="{FF2B5EF4-FFF2-40B4-BE49-F238E27FC236}">
                  <a16:creationId xmlns:a16="http://schemas.microsoft.com/office/drawing/2014/main" id="{21AF7D36-3951-4157-B0A8-C0E41F0DE23C}"/>
                </a:ext>
              </a:extLst>
            </xdr:cNvPr>
            <xdr:cNvSpPr txBox="1"/>
          </xdr:nvSpPr>
          <xdr:spPr>
            <a:xfrm>
              <a:off x="0" y="1838801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𝑅𝑅𝑅𝑉=〖𝑅𝑅𝑅𝑉〗_0+𝐾_(𝑅𝑅𝑅𝑉−𝑈)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26.54</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rgbClr val="FF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179.47)</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133</xdr:row>
      <xdr:rowOff>100012</xdr:rowOff>
    </xdr:from>
    <xdr:ext cx="8892000" cy="31309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EF0B8326-AC7D-4CF7-A9F7-F36720521CF1}"/>
                </a:ext>
              </a:extLst>
            </xdr:cNvPr>
            <xdr:cNvSpPr txBox="1"/>
          </xdr:nvSpPr>
          <xdr:spPr>
            <a:xfrm>
              <a:off x="0" y="2442305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𝑡𝑑</m:t>
                  </m:r>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𝑡𝑑</m:t>
                      </m:r>
                    </m:e>
                    <m:sub>
                      <m:r>
                        <a:rPr lang="de-CH" sz="2000" b="0" i="1">
                          <a:solidFill>
                            <a:srgbClr val="FF0000"/>
                          </a:solidFill>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𝑡𝑑</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26.54</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𝑡𝑑</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179.47)</m:t>
                  </m:r>
                </m:oMath>
              </a14:m>
              <a:r>
                <a:rPr lang="en-US" sz="1100">
                  <a:solidFill>
                    <a:schemeClr val="tx1"/>
                  </a:solidFill>
                  <a:effectLst/>
                  <a:latin typeface="+mn-lt"/>
                  <a:ea typeface="+mn-ea"/>
                  <a:cs typeface="+mn-cs"/>
                </a:rPr>
                <a:t> </a:t>
              </a:r>
              <a:endParaRPr lang="en-US" sz="2000"/>
            </a:p>
          </xdr:txBody>
        </xdr:sp>
      </mc:Choice>
      <mc:Fallback xmlns="">
        <xdr:sp macro="" textlink="">
          <xdr:nvSpPr>
            <xdr:cNvPr id="6" name="TextBox 5">
              <a:extLst>
                <a:ext uri="{FF2B5EF4-FFF2-40B4-BE49-F238E27FC236}">
                  <a16:creationId xmlns:a16="http://schemas.microsoft.com/office/drawing/2014/main" id="{EF0B8326-AC7D-4CF7-A9F7-F36720521CF1}"/>
                </a:ext>
              </a:extLst>
            </xdr:cNvPr>
            <xdr:cNvSpPr txBox="1"/>
          </xdr:nvSpPr>
          <xdr:spPr>
            <a:xfrm>
              <a:off x="0" y="2442305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𝑡𝑑=</a:t>
              </a:r>
              <a:r>
                <a:rPr lang="de-CH" sz="2000" b="0" i="0">
                  <a:solidFill>
                    <a:srgbClr val="FF0000"/>
                  </a:solidFill>
                  <a:latin typeface="Cambria Math" panose="02040503050406030204" pitchFamily="18" charset="0"/>
                </a:rPr>
                <a:t>〖𝑡𝑑〗_0</a:t>
              </a:r>
              <a:r>
                <a:rPr lang="de-CH" sz="2000" b="0" i="0">
                  <a:latin typeface="Cambria Math" panose="02040503050406030204" pitchFamily="18" charset="0"/>
                </a:rPr>
                <a:t>+𝐾_(𝑡𝑑−𝑈)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26.54</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𝐾_(𝑡𝑑−𝐼)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179.47)</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166</xdr:row>
      <xdr:rowOff>100012</xdr:rowOff>
    </xdr:from>
    <xdr:ext cx="8892000" cy="313099"/>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AE9CEA5E-D813-436C-BB44-ACABCE42AC63}"/>
                </a:ext>
              </a:extLst>
            </xdr:cNvPr>
            <xdr:cNvSpPr txBox="1"/>
          </xdr:nvSpPr>
          <xdr:spPr>
            <a:xfrm>
              <a:off x="0" y="3045809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𝑡𝑑</m:t>
                  </m:r>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𝑡𝑑</m:t>
                      </m:r>
                    </m:e>
                    <m:sub>
                      <m:r>
                        <a:rPr lang="de-CH" sz="2000" b="0" i="1">
                          <a:latin typeface="Cambria Math" panose="02040503050406030204" pitchFamily="18" charset="0"/>
                        </a:rPr>
                        <m:t>0</m:t>
                      </m:r>
                    </m:sub>
                  </m:sSub>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𝐾</m:t>
                      </m:r>
                    </m:e>
                    <m:sub>
                      <m:r>
                        <a:rPr lang="de-CH" sz="2000" b="0" i="1">
                          <a:solidFill>
                            <a:srgbClr val="FF0000"/>
                          </a:solidFill>
                          <a:latin typeface="Cambria Math" panose="02040503050406030204" pitchFamily="18" charset="0"/>
                        </a:rPr>
                        <m:t>𝑡𝑑</m:t>
                      </m:r>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26.54</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𝑡𝑑</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179.47)</m:t>
                  </m:r>
                </m:oMath>
              </a14:m>
              <a:r>
                <a:rPr lang="en-US" sz="1100">
                  <a:solidFill>
                    <a:schemeClr val="tx1"/>
                  </a:solidFill>
                  <a:effectLst/>
                  <a:latin typeface="+mn-lt"/>
                  <a:ea typeface="+mn-ea"/>
                  <a:cs typeface="+mn-cs"/>
                </a:rPr>
                <a:t> </a:t>
              </a:r>
              <a:endParaRPr lang="en-US" sz="2000"/>
            </a:p>
          </xdr:txBody>
        </xdr:sp>
      </mc:Choice>
      <mc:Fallback xmlns="">
        <xdr:sp macro="" textlink="">
          <xdr:nvSpPr>
            <xdr:cNvPr id="7" name="TextBox 6">
              <a:extLst>
                <a:ext uri="{FF2B5EF4-FFF2-40B4-BE49-F238E27FC236}">
                  <a16:creationId xmlns:a16="http://schemas.microsoft.com/office/drawing/2014/main" id="{AE9CEA5E-D813-436C-BB44-ACABCE42AC63}"/>
                </a:ext>
              </a:extLst>
            </xdr:cNvPr>
            <xdr:cNvSpPr txBox="1"/>
          </xdr:nvSpPr>
          <xdr:spPr>
            <a:xfrm>
              <a:off x="0" y="3045809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𝑡𝑑=〖𝑡𝑑〗_0+</a:t>
              </a:r>
              <a:r>
                <a:rPr lang="de-CH" sz="2000" b="0" i="0">
                  <a:solidFill>
                    <a:srgbClr val="FF0000"/>
                  </a:solidFill>
                  <a:latin typeface="Cambria Math" panose="02040503050406030204" pitchFamily="18" charset="0"/>
                </a:rPr>
                <a:t>𝐾_(𝑡𝑑−𝑈)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26.54</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𝐾_(𝑡𝑑−𝐼)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179.47)</a:t>
              </a:r>
              <a:r>
                <a:rPr lang="en-US" sz="1100">
                  <a:solidFill>
                    <a:schemeClr val="tx1"/>
                  </a:solidFill>
                  <a:effectLst/>
                  <a:latin typeface="+mn-lt"/>
                  <a:ea typeface="+mn-ea"/>
                  <a:cs typeface="+mn-cs"/>
                </a:rPr>
                <a:t> </a:t>
              </a:r>
              <a:endParaRPr lang="en-US" sz="2000"/>
            </a:p>
          </xdr:txBody>
        </xdr:sp>
      </mc:Fallback>
    </mc:AlternateContent>
    <xdr:clientData/>
  </xdr:oneCellAnchor>
  <xdr:oneCellAnchor>
    <xdr:from>
      <xdr:col>0</xdr:col>
      <xdr:colOff>0</xdr:colOff>
      <xdr:row>199</xdr:row>
      <xdr:rowOff>100012</xdr:rowOff>
    </xdr:from>
    <xdr:ext cx="8892000" cy="313099"/>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68B972A3-E89D-40E3-BB65-509F646BF86C}"/>
                </a:ext>
              </a:extLst>
            </xdr:cNvPr>
            <xdr:cNvSpPr txBox="1"/>
          </xdr:nvSpPr>
          <xdr:spPr>
            <a:xfrm>
              <a:off x="0" y="3649313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𝑡𝑑</m:t>
                  </m:r>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𝑡𝑑</m:t>
                      </m:r>
                    </m:e>
                    <m:sub>
                      <m:r>
                        <a:rPr lang="de-CH" sz="2000" b="0" i="1">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𝑡𝑑</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latin typeface="Cambria Math" panose="02040503050406030204" pitchFamily="18" charset="0"/>
                    </a:rPr>
                    <m:t>26.54</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𝑡𝑑</m:t>
                      </m:r>
                      <m:r>
                        <a:rPr lang="de-CH" sz="2000" b="0" i="1">
                          <a:solidFill>
                            <a:srgbClr val="FF0000"/>
                          </a:solidFill>
                          <a:effectLst/>
                          <a:latin typeface="Cambria Math" panose="02040503050406030204" pitchFamily="18" charset="0"/>
                          <a:ea typeface="+mn-ea"/>
                          <a:cs typeface="+mn-cs"/>
                        </a:rPr>
                        <m:t>−</m:t>
                      </m:r>
                      <m:r>
                        <a:rPr lang="de-CH" sz="2000" b="0" i="1">
                          <a:solidFill>
                            <a:srgbClr val="FF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179.47)</m:t>
                  </m:r>
                </m:oMath>
              </a14:m>
              <a:r>
                <a:rPr lang="en-US" sz="1100">
                  <a:solidFill>
                    <a:schemeClr val="tx1"/>
                  </a:solidFill>
                  <a:effectLst/>
                  <a:latin typeface="+mn-lt"/>
                  <a:ea typeface="+mn-ea"/>
                  <a:cs typeface="+mn-cs"/>
                </a:rPr>
                <a:t> </a:t>
              </a:r>
              <a:endParaRPr lang="en-US" sz="2000"/>
            </a:p>
          </xdr:txBody>
        </xdr:sp>
      </mc:Choice>
      <mc:Fallback xmlns="">
        <xdr:sp macro="" textlink="">
          <xdr:nvSpPr>
            <xdr:cNvPr id="8" name="TextBox 7">
              <a:extLst>
                <a:ext uri="{FF2B5EF4-FFF2-40B4-BE49-F238E27FC236}">
                  <a16:creationId xmlns:a16="http://schemas.microsoft.com/office/drawing/2014/main" id="{68B972A3-E89D-40E3-BB65-509F646BF86C}"/>
                </a:ext>
              </a:extLst>
            </xdr:cNvPr>
            <xdr:cNvSpPr txBox="1"/>
          </xdr:nvSpPr>
          <xdr:spPr>
            <a:xfrm>
              <a:off x="0" y="36493132"/>
              <a:ext cx="889200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𝑡𝑑=〖𝑡𝑑〗_0+𝐾_(𝑡𝑑−𝑈)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latin typeface="Cambria Math" panose="02040503050406030204" pitchFamily="18" charset="0"/>
                </a:rPr>
                <a:t>26.54</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rgbClr val="FF0000"/>
                  </a:solidFill>
                  <a:effectLst/>
                  <a:latin typeface="Cambria Math" panose="02040503050406030204" pitchFamily="18" charset="0"/>
                  <a:ea typeface="+mn-ea"/>
                  <a:cs typeface="+mn-cs"/>
                </a:rPr>
                <a:t>𝐾_(𝑡𝑑−𝐼)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179.47)</a:t>
              </a:r>
              <a:r>
                <a:rPr lang="en-US" sz="1100">
                  <a:solidFill>
                    <a:schemeClr val="tx1"/>
                  </a:solidFill>
                  <a:effectLst/>
                  <a:latin typeface="+mn-lt"/>
                  <a:ea typeface="+mn-ea"/>
                  <a:cs typeface="+mn-cs"/>
                </a:rPr>
                <a:t> </a:t>
              </a:r>
              <a:endParaRPr lang="en-US" sz="2000"/>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1</xdr:row>
      <xdr:rowOff>95251</xdr:rowOff>
    </xdr:from>
    <xdr:ext cx="7208520" cy="313099"/>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A0645CD5-7088-418F-ADA2-F93898C1409E}"/>
                </a:ext>
              </a:extLst>
            </xdr:cNvPr>
            <xdr:cNvSpPr txBox="1"/>
          </xdr:nvSpPr>
          <xdr:spPr>
            <a:xfrm>
              <a:off x="9860280" y="278131"/>
              <a:ext cx="720852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10" name="TextBox 9">
              <a:extLst>
                <a:ext uri="{FF2B5EF4-FFF2-40B4-BE49-F238E27FC236}">
                  <a16:creationId xmlns:a16="http://schemas.microsoft.com/office/drawing/2014/main" id="{A0645CD5-7088-418F-ADA2-F93898C1409E}"/>
                </a:ext>
              </a:extLst>
            </xdr:cNvPr>
            <xdr:cNvSpPr txBox="1"/>
          </xdr:nvSpPr>
          <xdr:spPr>
            <a:xfrm>
              <a:off x="9860280" y="278131"/>
              <a:ext cx="7208520"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1</xdr:col>
      <xdr:colOff>0</xdr:colOff>
      <xdr:row>1</xdr:row>
      <xdr:rowOff>95250</xdr:rowOff>
    </xdr:from>
    <xdr:ext cx="7301346" cy="313099"/>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94815959-2319-4B80-B06F-E3216818CE3F}"/>
                </a:ext>
              </a:extLst>
            </xdr:cNvPr>
            <xdr:cNvSpPr txBox="1"/>
          </xdr:nvSpPr>
          <xdr:spPr>
            <a:xfrm>
              <a:off x="9860280" y="278130"/>
              <a:ext cx="7301346"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11" name="TextBox 10">
              <a:extLst>
                <a:ext uri="{FF2B5EF4-FFF2-40B4-BE49-F238E27FC236}">
                  <a16:creationId xmlns:a16="http://schemas.microsoft.com/office/drawing/2014/main" id="{94815959-2319-4B80-B06F-E3216818CE3F}"/>
                </a:ext>
              </a:extLst>
            </xdr:cNvPr>
            <xdr:cNvSpPr txBox="1"/>
          </xdr:nvSpPr>
          <xdr:spPr>
            <a:xfrm>
              <a:off x="9860280" y="278130"/>
              <a:ext cx="7301346"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14</xdr:col>
      <xdr:colOff>0</xdr:colOff>
      <xdr:row>1</xdr:row>
      <xdr:rowOff>95250</xdr:rowOff>
    </xdr:from>
    <xdr:ext cx="7980218" cy="313099"/>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592BCF93-8EAE-48FC-96CC-2E968998EB54}"/>
                </a:ext>
              </a:extLst>
            </xdr:cNvPr>
            <xdr:cNvSpPr txBox="1"/>
          </xdr:nvSpPr>
          <xdr:spPr>
            <a:xfrm>
              <a:off x="17785080" y="278130"/>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de-CH" sz="2000" b="0" i="1">
                        <a:latin typeface="Cambria Math" panose="02040503050406030204" pitchFamily="18" charset="0"/>
                      </a:rPr>
                      <m:t>𝐸</m:t>
                    </m:r>
                    <m:r>
                      <a:rPr lang="de-CH" sz="2000" b="0" i="1">
                        <a:latin typeface="Cambria Math" panose="02040503050406030204" pitchFamily="18" charset="0"/>
                      </a:rPr>
                      <m:t>2=</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𝐸</m:t>
                        </m:r>
                        <m:r>
                          <a:rPr lang="de-CH" sz="2000" b="0" i="1">
                            <a:solidFill>
                              <a:srgbClr val="FF0000"/>
                            </a:solidFill>
                            <a:effectLst/>
                            <a:latin typeface="Cambria Math" panose="02040503050406030204" pitchFamily="18" charset="0"/>
                            <a:ea typeface="+mn-ea"/>
                            <a:cs typeface="+mn-cs"/>
                          </a:rPr>
                          <m:t>2</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𝑈</m:t>
                    </m:r>
                  </m:oMath>
                </m:oMathPara>
              </a14:m>
              <a:endParaRPr lang="en-US" sz="2000"/>
            </a:p>
          </xdr:txBody>
        </xdr:sp>
      </mc:Choice>
      <mc:Fallback xmlns="">
        <xdr:sp macro="" textlink="">
          <xdr:nvSpPr>
            <xdr:cNvPr id="12" name="TextBox 11">
              <a:extLst>
                <a:ext uri="{FF2B5EF4-FFF2-40B4-BE49-F238E27FC236}">
                  <a16:creationId xmlns:a16="http://schemas.microsoft.com/office/drawing/2014/main" id="{592BCF93-8EAE-48FC-96CC-2E968998EB54}"/>
                </a:ext>
              </a:extLst>
            </xdr:cNvPr>
            <xdr:cNvSpPr txBox="1"/>
          </xdr:nvSpPr>
          <xdr:spPr>
            <a:xfrm>
              <a:off x="17785080" y="278130"/>
              <a:ext cx="7980218"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𝐸2=</a:t>
              </a:r>
              <a:r>
                <a:rPr lang="de-CH" sz="2000" b="0" i="0">
                  <a:solidFill>
                    <a:srgbClr val="FF0000"/>
                  </a:solidFill>
                  <a:effectLst/>
                  <a:latin typeface="Cambria Math" panose="02040503050406030204" pitchFamily="18" charset="0"/>
                  <a:ea typeface="+mn-ea"/>
                  <a:cs typeface="+mn-cs"/>
                </a:rPr>
                <a:t>𝐾_𝐸2</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𝑈</a:t>
              </a:r>
              <a:endParaRPr lang="en-US" sz="2000"/>
            </a:p>
          </xdr:txBody>
        </xdr:sp>
      </mc:Fallback>
    </mc:AlternateContent>
    <xdr:clientData/>
  </xdr:oneCellAnchor>
  <xdr:oneCellAnchor>
    <xdr:from>
      <xdr:col>14</xdr:col>
      <xdr:colOff>0</xdr:colOff>
      <xdr:row>34</xdr:row>
      <xdr:rowOff>110836</xdr:rowOff>
    </xdr:from>
    <xdr:ext cx="7994073" cy="313099"/>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82801366-8FFE-4EBD-8230-B42E465FB8D0}"/>
                </a:ext>
              </a:extLst>
            </xdr:cNvPr>
            <xdr:cNvSpPr txBox="1"/>
          </xdr:nvSpPr>
          <xdr:spPr>
            <a:xfrm>
              <a:off x="17785080" y="632875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latin typeface="Cambria Math" panose="02040503050406030204" pitchFamily="18" charset="0"/>
                    </a:rPr>
                    <m:t>𝑅𝑅𝑅𝑉</m:t>
                  </m:r>
                  <m:r>
                    <a:rPr lang="de-CH" sz="2000" b="0" i="1">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𝑅𝑅𝑅𝑉</m:t>
                      </m:r>
                    </m:e>
                    <m:sub>
                      <m:r>
                        <a:rPr lang="de-CH" sz="2000" b="0" i="1">
                          <a:solidFill>
                            <a:srgbClr val="FF0000"/>
                          </a:solidFill>
                          <a:latin typeface="Cambria Math" panose="02040503050406030204" pitchFamily="18" charset="0"/>
                        </a:rPr>
                        <m:t>0</m:t>
                      </m:r>
                    </m:sub>
                  </m:sSub>
                  <m:r>
                    <a:rPr lang="de-CH" sz="2000" b="0" i="1">
                      <a:latin typeface="Cambria Math" panose="02040503050406030204" pitchFamily="18" charset="0"/>
                    </a:rPr>
                    <m:t>+</m:t>
                  </m:r>
                  <m:sSub>
                    <m:sSubPr>
                      <m:ctrlPr>
                        <a:rPr lang="de-CH" sz="2000" b="0" i="1">
                          <a:latin typeface="Cambria Math" panose="02040503050406030204" pitchFamily="18" charset="0"/>
                        </a:rPr>
                      </m:ctrlPr>
                    </m:sSubPr>
                    <m:e>
                      <m:r>
                        <a:rPr lang="de-CH" sz="2000" b="0" i="1">
                          <a:latin typeface="Cambria Math" panose="02040503050406030204" pitchFamily="18" charset="0"/>
                        </a:rPr>
                        <m:t>𝐾</m:t>
                      </m:r>
                    </m:e>
                    <m:sub>
                      <m:r>
                        <a:rPr lang="de-CH" sz="2000" b="0" i="1">
                          <a:latin typeface="Cambria Math" panose="02040503050406030204" pitchFamily="18" charset="0"/>
                        </a:rPr>
                        <m:t>𝑅𝑅𝑅𝑉</m:t>
                      </m:r>
                      <m:r>
                        <a:rPr lang="de-CH" sz="2000" b="0" i="1">
                          <a:latin typeface="Cambria Math" panose="02040503050406030204" pitchFamily="18" charset="0"/>
                        </a:rPr>
                        <m:t>−</m:t>
                      </m:r>
                      <m:r>
                        <a:rPr lang="de-CH" sz="2000" b="0" i="1">
                          <a:latin typeface="Cambria Math" panose="02040503050406030204" pitchFamily="18" charset="0"/>
                        </a:rPr>
                        <m:t>𝑈</m:t>
                      </m:r>
                    </m:sub>
                  </m:sSub>
                  <m:r>
                    <a:rPr lang="en-US"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m:t>
                  </m:r>
                  <m:r>
                    <a:rPr lang="de-CH" sz="2000" b="0" i="1">
                      <a:latin typeface="Cambria Math" panose="02040503050406030204" pitchFamily="18" charset="0"/>
                      <a:ea typeface="Cambria Math" panose="02040503050406030204" pitchFamily="18" charset="0"/>
                    </a:rPr>
                    <m:t>𝑈</m:t>
                  </m:r>
                </m:oMath>
              </a14:m>
              <a:r>
                <a:rPr lang="en-US" sz="2000"/>
                <a:t>-</a:t>
              </a:r>
              <a14:m>
                <m:oMath xmlns:m="http://schemas.openxmlformats.org/officeDocument/2006/math">
                  <m:r>
                    <a:rPr lang="de-CH" sz="2000" b="0" i="1">
                      <a:solidFill>
                        <a:schemeClr val="tx1"/>
                      </a:solidFill>
                      <a:effectLst/>
                      <a:latin typeface="Cambria Math" panose="02040503050406030204" pitchFamily="18" charset="0"/>
                      <a:ea typeface="+mn-ea"/>
                      <a:cs typeface="+mn-cs"/>
                    </a:rPr>
                    <m:t>26.10</m:t>
                  </m:r>
                </m:oMath>
              </a14:m>
              <a:r>
                <a:rPr lang="en-US" sz="2000"/>
                <a:t>)</a:t>
              </a:r>
              <a14:m>
                <m:oMath xmlns:m="http://schemas.openxmlformats.org/officeDocument/2006/math">
                  <m:r>
                    <a:rPr lang="de-CH" sz="2000" b="0" i="0">
                      <a:solidFill>
                        <a:schemeClr val="tx1"/>
                      </a:solidFill>
                      <a:effectLst/>
                      <a:latin typeface="Cambria Math" panose="02040503050406030204" pitchFamily="18" charset="0"/>
                      <a:ea typeface="+mn-ea"/>
                      <a:cs typeface="+mn-cs"/>
                    </a:rPr>
                    <m:t> </m:t>
                  </m:r>
                  <m:r>
                    <a:rPr lang="de-CH" sz="2000" b="0" i="1">
                      <a:solidFill>
                        <a:schemeClr val="tx1"/>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chemeClr val="tx1"/>
                      </a:solidFill>
                      <a:effectLst/>
                      <a:latin typeface="Cambria Math" panose="02040503050406030204" pitchFamily="18" charset="0"/>
                      <a:ea typeface="+mn-ea"/>
                      <a:cs typeface="+mn-cs"/>
                    </a:rPr>
                    <m:t>∙</m:t>
                  </m:r>
                  <m:r>
                    <a:rPr lang="de-CH" sz="2000" b="0" i="1">
                      <a:solidFill>
                        <a:schemeClr val="tx1"/>
                      </a:solidFill>
                      <a:effectLst/>
                      <a:latin typeface="Cambria Math" panose="02040503050406030204" pitchFamily="18" charset="0"/>
                      <a:ea typeface="+mn-ea"/>
                      <a:cs typeface="+mn-cs"/>
                    </a:rPr>
                    <m:t>(</m:t>
                  </m:r>
                  <m:sSub>
                    <m:sSubPr>
                      <m:ctrlPr>
                        <a:rPr lang="de-CH" sz="2000" b="0" i="1">
                          <a:solidFill>
                            <a:schemeClr val="tx1"/>
                          </a:solidFill>
                          <a:effectLst/>
                          <a:latin typeface="Cambria Math" panose="02040503050406030204" pitchFamily="18" charset="0"/>
                          <a:ea typeface="+mn-ea"/>
                          <a:cs typeface="+mn-cs"/>
                        </a:rPr>
                      </m:ctrlPr>
                    </m:sSubPr>
                    <m:e>
                      <m:r>
                        <a:rPr lang="de-CH" sz="2000" b="0" i="1">
                          <a:solidFill>
                            <a:schemeClr val="tx1"/>
                          </a:solidFill>
                          <a:effectLst/>
                          <a:latin typeface="Cambria Math" panose="02040503050406030204" pitchFamily="18" charset="0"/>
                          <a:ea typeface="+mn-ea"/>
                          <a:cs typeface="+mn-cs"/>
                        </a:rPr>
                        <m:t>𝐼</m:t>
                      </m:r>
                    </m:e>
                    <m:sub>
                      <m:r>
                        <a:rPr lang="de-CH" sz="2000" b="0" i="1">
                          <a:solidFill>
                            <a:schemeClr val="tx1"/>
                          </a:solidFill>
                          <a:effectLst/>
                          <a:latin typeface="Cambria Math" panose="02040503050406030204" pitchFamily="18" charset="0"/>
                          <a:ea typeface="+mn-ea"/>
                          <a:cs typeface="+mn-cs"/>
                        </a:rPr>
                        <m:t>𝑠𝑐</m:t>
                      </m:r>
                    </m:sub>
                  </m:sSub>
                </m:oMath>
              </a14:m>
              <a:r>
                <a:rPr lang="en-US" sz="2000">
                  <a:solidFill>
                    <a:schemeClr val="tx1"/>
                  </a:solidFill>
                  <a:effectLst/>
                  <a:latin typeface="+mn-lt"/>
                  <a:ea typeface="+mn-ea"/>
                  <a:cs typeface="+mn-cs"/>
                </a:rPr>
                <a:t>-</a:t>
              </a:r>
              <a14:m>
                <m:oMath xmlns:m="http://schemas.openxmlformats.org/officeDocument/2006/math">
                  <m:r>
                    <a:rPr lang="de-CH" sz="2000" b="0" i="1">
                      <a:solidFill>
                        <a:schemeClr val="tx1"/>
                      </a:solidFill>
                      <a:effectLst/>
                      <a:latin typeface="Cambria Math" panose="02040503050406030204" pitchFamily="18" charset="0"/>
                      <a:ea typeface="+mn-ea"/>
                      <a:cs typeface="+mn-cs"/>
                    </a:rPr>
                    <m:t>160.60)</m:t>
                  </m:r>
                  <m:r>
                    <a:rPr lang="de-CH" sz="2000" b="0" i="0">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m:t>
                  </m:r>
                </m:oMath>
              </a14:m>
              <a:endParaRPr lang="en-US" sz="2000"/>
            </a:p>
          </xdr:txBody>
        </xdr:sp>
      </mc:Choice>
      <mc:Fallback xmlns="">
        <xdr:sp macro="" textlink="">
          <xdr:nvSpPr>
            <xdr:cNvPr id="13" name="TextBox 12">
              <a:extLst>
                <a:ext uri="{FF2B5EF4-FFF2-40B4-BE49-F238E27FC236}">
                  <a16:creationId xmlns:a16="http://schemas.microsoft.com/office/drawing/2014/main" id="{82801366-8FFE-4EBD-8230-B42E465FB8D0}"/>
                </a:ext>
              </a:extLst>
            </xdr:cNvPr>
            <xdr:cNvSpPr txBox="1"/>
          </xdr:nvSpPr>
          <xdr:spPr>
            <a:xfrm>
              <a:off x="17785080" y="632875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latin typeface="Cambria Math" panose="02040503050406030204" pitchFamily="18" charset="0"/>
                </a:rPr>
                <a:t>𝑅𝑅𝑅𝑉=</a:t>
              </a:r>
              <a:r>
                <a:rPr lang="de-CH" sz="2000" b="0" i="0">
                  <a:solidFill>
                    <a:srgbClr val="FF0000"/>
                  </a:solidFill>
                  <a:latin typeface="Cambria Math" panose="02040503050406030204" pitchFamily="18" charset="0"/>
                </a:rPr>
                <a:t>〖(𝑅𝑅𝑅𝑉〗_0</a:t>
              </a:r>
              <a:r>
                <a:rPr lang="de-CH" sz="2000" b="0" i="0">
                  <a:latin typeface="Cambria Math" panose="02040503050406030204" pitchFamily="18" charset="0"/>
                </a:rPr>
                <a:t>+𝐾_(𝑅𝑅𝑅𝑉−𝑈)</a:t>
              </a:r>
              <a:r>
                <a:rPr lang="en-US" sz="2000" b="0" i="0">
                  <a:latin typeface="Cambria Math" panose="02040503050406030204" pitchFamily="18" charset="0"/>
                  <a:ea typeface="Cambria Math" panose="02040503050406030204" pitchFamily="18" charset="0"/>
                </a:rPr>
                <a:t>∙</a:t>
              </a:r>
              <a:r>
                <a:rPr lang="de-CH" sz="2000" b="0" i="0">
                  <a:latin typeface="Cambria Math" panose="02040503050406030204" pitchFamily="18" charset="0"/>
                  <a:ea typeface="Cambria Math" panose="02040503050406030204" pitchFamily="18" charset="0"/>
                </a:rPr>
                <a:t>(𝑈</a:t>
              </a:r>
              <a:r>
                <a:rPr lang="en-US" sz="2000"/>
                <a:t>-</a:t>
              </a:r>
              <a:r>
                <a:rPr lang="de-CH" sz="2000" b="0" i="0">
                  <a:solidFill>
                    <a:schemeClr val="tx1"/>
                  </a:solidFill>
                  <a:effectLst/>
                  <a:latin typeface="Cambria Math" panose="02040503050406030204" pitchFamily="18" charset="0"/>
                  <a:ea typeface="+mn-ea"/>
                  <a:cs typeface="+mn-cs"/>
                </a:rPr>
                <a:t>26.10</a:t>
              </a:r>
              <a:r>
                <a:rPr lang="en-US" sz="2000"/>
                <a:t>)</a:t>
              </a:r>
              <a:r>
                <a:rPr lang="de-CH" sz="2000" b="0" i="0">
                  <a:solidFill>
                    <a:schemeClr val="tx1"/>
                  </a:solidFill>
                  <a:effectLst/>
                  <a:latin typeface="Cambria Math" panose="02040503050406030204" pitchFamily="18" charset="0"/>
                  <a:ea typeface="+mn-ea"/>
                  <a:cs typeface="+mn-cs"/>
                </a:rPr>
                <a:t> + </a:t>
              </a:r>
              <a:r>
                <a:rPr lang="de-CH" sz="2000" b="0" i="0">
                  <a:solidFill>
                    <a:sysClr val="windowText" lastClr="000000"/>
                  </a:solidFill>
                  <a:effectLst/>
                  <a:latin typeface="Cambria Math" panose="02040503050406030204" pitchFamily="18" charset="0"/>
                  <a:ea typeface="+mn-ea"/>
                  <a:cs typeface="+mn-cs"/>
                </a:rPr>
                <a:t>𝐾_(𝑅𝑅𝑅𝑉−𝐼)</a:t>
              </a:r>
              <a:r>
                <a:rPr lang="en-US" sz="2000" b="0" i="0">
                  <a:solidFill>
                    <a:schemeClr val="tx1"/>
                  </a:solidFill>
                  <a:effectLst/>
                  <a:latin typeface="Cambria Math" panose="02040503050406030204" pitchFamily="18" charset="0"/>
                  <a:ea typeface="+mn-ea"/>
                  <a:cs typeface="+mn-cs"/>
                </a:rPr>
                <a:t>∙</a:t>
              </a:r>
              <a:r>
                <a:rPr lang="de-CH" sz="2000" b="0" i="0">
                  <a:solidFill>
                    <a:schemeClr val="tx1"/>
                  </a:solidFill>
                  <a:effectLst/>
                  <a:latin typeface="Cambria Math" panose="02040503050406030204" pitchFamily="18" charset="0"/>
                  <a:ea typeface="+mn-ea"/>
                  <a:cs typeface="+mn-cs"/>
                </a:rPr>
                <a:t>(𝐼_𝑠𝑐</a:t>
              </a:r>
              <a:r>
                <a:rPr lang="en-US" sz="2000">
                  <a:solidFill>
                    <a:schemeClr val="tx1"/>
                  </a:solidFill>
                  <a:effectLst/>
                  <a:latin typeface="+mn-lt"/>
                  <a:ea typeface="+mn-ea"/>
                  <a:cs typeface="+mn-cs"/>
                </a:rPr>
                <a:t>-</a:t>
              </a:r>
              <a:r>
                <a:rPr lang="de-CH" sz="2000" b="0" i="0">
                  <a:solidFill>
                    <a:schemeClr val="tx1"/>
                  </a:solidFill>
                  <a:effectLst/>
                  <a:latin typeface="Cambria Math" panose="02040503050406030204" pitchFamily="18" charset="0"/>
                  <a:ea typeface="+mn-ea"/>
                  <a:cs typeface="+mn-cs"/>
                </a:rPr>
                <a:t>160.60))</a:t>
              </a:r>
              <a:r>
                <a:rPr lang="en-US" sz="1100" b="0" i="0">
                  <a:solidFill>
                    <a:schemeClr val="tx1"/>
                  </a:solidFill>
                  <a:effectLst/>
                  <a:latin typeface="+mn-lt"/>
                  <a:ea typeface="+mn-ea"/>
                  <a:cs typeface="+mn-cs"/>
                </a:rPr>
                <a:t>∙</a:t>
              </a:r>
              <a:endParaRPr lang="en-US" sz="2000"/>
            </a:p>
          </xdr:txBody>
        </xdr:sp>
      </mc:Fallback>
    </mc:AlternateContent>
    <xdr:clientData/>
  </xdr:oneCellAnchor>
  <xdr:oneCellAnchor>
    <xdr:from>
      <xdr:col>14</xdr:col>
      <xdr:colOff>0</xdr:colOff>
      <xdr:row>66</xdr:row>
      <xdr:rowOff>110836</xdr:rowOff>
    </xdr:from>
    <xdr:ext cx="7994073" cy="313099"/>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D13F4A9D-AB1F-4C61-AB8D-C34095901353}"/>
                </a:ext>
              </a:extLst>
            </xdr:cNvPr>
            <xdr:cNvSpPr txBox="1"/>
          </xdr:nvSpPr>
          <xdr:spPr>
            <a:xfrm>
              <a:off x="17785080" y="1218091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𝑅𝑅𝑅𝑉</m:t>
                      </m:r>
                    </m:e>
                    <m:sub>
                      <m:r>
                        <a:rPr lang="de-CH" sz="2000" b="0" i="1">
                          <a:solidFill>
                            <a:sysClr val="windowText" lastClr="000000"/>
                          </a:solidFill>
                          <a:latin typeface="Cambria Math" panose="02040503050406030204" pitchFamily="18" charset="0"/>
                        </a:rPr>
                        <m:t>0</m:t>
                      </m:r>
                    </m:sub>
                  </m:sSub>
                  <m:r>
                    <a:rPr lang="de-CH" sz="2000" b="0" i="1">
                      <a:solidFill>
                        <a:sysClr val="windowText" lastClr="000000"/>
                      </a:solidFill>
                      <a:latin typeface="Cambria Math" panose="02040503050406030204" pitchFamily="18" charset="0"/>
                    </a:rPr>
                    <m:t>+</m:t>
                  </m:r>
                  <m:sSub>
                    <m:sSubPr>
                      <m:ctrlPr>
                        <a:rPr lang="de-CH" sz="2000" b="0" i="1">
                          <a:solidFill>
                            <a:srgbClr val="FF0000"/>
                          </a:solidFill>
                          <a:latin typeface="Cambria Math" panose="02040503050406030204" pitchFamily="18" charset="0"/>
                        </a:rPr>
                      </m:ctrlPr>
                    </m:sSubPr>
                    <m:e>
                      <m:r>
                        <a:rPr lang="de-CH" sz="2000" b="0" i="1">
                          <a:solidFill>
                            <a:srgbClr val="FF0000"/>
                          </a:solidFill>
                          <a:latin typeface="Cambria Math" panose="02040503050406030204" pitchFamily="18" charset="0"/>
                        </a:rPr>
                        <m:t>𝐾</m:t>
                      </m:r>
                    </m:e>
                    <m:sub>
                      <m:r>
                        <a:rPr lang="de-CH" sz="2000" b="0" i="1">
                          <a:solidFill>
                            <a:srgbClr val="FF0000"/>
                          </a:solidFill>
                          <a:latin typeface="Cambria Math" panose="02040503050406030204" pitchFamily="18" charset="0"/>
                        </a:rPr>
                        <m:t>𝑅𝑅𝑅𝑉</m:t>
                      </m:r>
                      <m:r>
                        <a:rPr lang="de-CH" sz="2000" b="0" i="1">
                          <a:solidFill>
                            <a:srgbClr val="FF0000"/>
                          </a:solidFill>
                          <a:latin typeface="Cambria Math" panose="02040503050406030204" pitchFamily="18" charset="0"/>
                        </a:rPr>
                        <m:t>−</m:t>
                      </m:r>
                      <m:r>
                        <a:rPr lang="de-CH" sz="2000" b="0" i="1">
                          <a:solidFill>
                            <a:srgbClr val="FF0000"/>
                          </a:solidFill>
                          <a:latin typeface="Cambria Math" panose="02040503050406030204" pitchFamily="18" charset="0"/>
                        </a:rPr>
                        <m:t>𝑈</m:t>
                      </m:r>
                    </m:sub>
                  </m:sSub>
                  <m:r>
                    <a:rPr lang="en-US"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𝑈</m:t>
                  </m:r>
                </m:oMath>
              </a14:m>
              <a:r>
                <a:rPr lang="en-US" sz="2000">
                  <a:solidFill>
                    <a:sysClr val="windowText" lastClr="000000"/>
                  </a:solidFill>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26.10</m:t>
                  </m:r>
                </m:oMath>
              </a14:m>
              <a:r>
                <a:rPr lang="en-US" sz="2000">
                  <a:solidFill>
                    <a:sysClr val="windowText" lastClr="000000"/>
                  </a:solidFill>
                </a:rPr>
                <a:t>)</a:t>
              </a:r>
              <a14:m>
                <m:oMath xmlns:m="http://schemas.openxmlformats.org/officeDocument/2006/math">
                  <m:r>
                    <a:rPr lang="de-CH" sz="2000" b="0" i="0">
                      <a:solidFill>
                        <a:sysClr val="windowText" lastClr="000000"/>
                      </a:solidFill>
                      <a:effectLst/>
                      <a:latin typeface="Cambria Math" panose="02040503050406030204" pitchFamily="18" charset="0"/>
                      <a:ea typeface="+mn-ea"/>
                      <a:cs typeface="+mn-cs"/>
                    </a:rPr>
                    <m:t> </m:t>
                  </m:r>
                  <m:r>
                    <a:rPr lang="de-CH" sz="2000" b="0" i="1">
                      <a:solidFill>
                        <a:sysClr val="windowText" lastClr="000000"/>
                      </a:solidFill>
                      <a:effectLst/>
                      <a:latin typeface="Cambria Math" panose="02040503050406030204" pitchFamily="18" charset="0"/>
                      <a:ea typeface="+mn-ea"/>
                      <a:cs typeface="+mn-cs"/>
                    </a:rPr>
                    <m:t>+ </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𝐾</m:t>
                      </m:r>
                    </m:e>
                    <m:sub>
                      <m:r>
                        <a:rPr lang="de-CH" sz="2000" b="0" i="1">
                          <a:solidFill>
                            <a:sysClr val="windowText" lastClr="000000"/>
                          </a:solidFill>
                          <a:effectLst/>
                          <a:latin typeface="Cambria Math" panose="02040503050406030204" pitchFamily="18" charset="0"/>
                          <a:ea typeface="+mn-ea"/>
                          <a:cs typeface="+mn-cs"/>
                        </a:rPr>
                        <m:t>𝑅𝑅𝑅𝑉</m:t>
                      </m:r>
                      <m:r>
                        <a:rPr lang="de-CH"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𝐼</m:t>
                      </m:r>
                    </m:sub>
                  </m:sSub>
                  <m:r>
                    <a:rPr lang="en-US"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𝐼</m:t>
                      </m:r>
                    </m:e>
                    <m:sub>
                      <m:r>
                        <a:rPr lang="de-CH" sz="2000" b="0" i="1">
                          <a:solidFill>
                            <a:sysClr val="windowText" lastClr="000000"/>
                          </a:solidFill>
                          <a:effectLst/>
                          <a:latin typeface="Cambria Math" panose="02040503050406030204" pitchFamily="18" charset="0"/>
                          <a:ea typeface="+mn-ea"/>
                          <a:cs typeface="+mn-cs"/>
                        </a:rPr>
                        <m:t>𝑠𝑐</m:t>
                      </m:r>
                    </m:sub>
                  </m:sSub>
                </m:oMath>
              </a14:m>
              <a:r>
                <a:rPr lang="en-US" sz="2000">
                  <a:solidFill>
                    <a:sysClr val="windowText" lastClr="000000"/>
                  </a:solidFill>
                  <a:effectLst/>
                  <a:latin typeface="+mn-lt"/>
                  <a:ea typeface="+mn-ea"/>
                  <a:cs typeface="+mn-cs"/>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160.60)</m:t>
                  </m:r>
                  <m:r>
                    <a:rPr lang="de-CH" sz="20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oMath>
              </a14:m>
              <a:endParaRPr lang="en-US" sz="2000">
                <a:solidFill>
                  <a:sysClr val="windowText" lastClr="000000"/>
                </a:solidFill>
              </a:endParaRPr>
            </a:p>
          </xdr:txBody>
        </xdr:sp>
      </mc:Choice>
      <mc:Fallback xmlns="">
        <xdr:sp macro="" textlink="">
          <xdr:nvSpPr>
            <xdr:cNvPr id="14" name="TextBox 13">
              <a:extLst>
                <a:ext uri="{FF2B5EF4-FFF2-40B4-BE49-F238E27FC236}">
                  <a16:creationId xmlns:a16="http://schemas.microsoft.com/office/drawing/2014/main" id="{D13F4A9D-AB1F-4C61-AB8D-C34095901353}"/>
                </a:ext>
              </a:extLst>
            </xdr:cNvPr>
            <xdr:cNvSpPr txBox="1"/>
          </xdr:nvSpPr>
          <xdr:spPr>
            <a:xfrm>
              <a:off x="17785080" y="1218091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solidFill>
                    <a:sysClr val="windowText" lastClr="000000"/>
                  </a:solidFill>
                  <a:latin typeface="Cambria Math" panose="02040503050406030204" pitchFamily="18" charset="0"/>
                </a:rPr>
                <a:t>𝑅𝑅𝑅𝑉=〖(𝑅𝑅𝑅𝑉〗_0+</a:t>
              </a:r>
              <a:r>
                <a:rPr lang="de-CH" sz="2000" b="0" i="0">
                  <a:solidFill>
                    <a:srgbClr val="FF0000"/>
                  </a:solidFill>
                  <a:latin typeface="Cambria Math" panose="02040503050406030204" pitchFamily="18" charset="0"/>
                </a:rPr>
                <a:t>𝐾_(𝑅𝑅𝑅𝑉−𝑈)</a:t>
              </a:r>
              <a:r>
                <a:rPr lang="en-US" sz="2000" b="0" i="0">
                  <a:solidFill>
                    <a:sysClr val="windowText" lastClr="000000"/>
                  </a:solidFill>
                  <a:latin typeface="Cambria Math" panose="02040503050406030204" pitchFamily="18" charset="0"/>
                  <a:ea typeface="Cambria Math" panose="02040503050406030204" pitchFamily="18" charset="0"/>
                </a:rPr>
                <a:t>∙</a:t>
              </a:r>
              <a:r>
                <a:rPr lang="de-CH" sz="2000" b="0" i="0">
                  <a:solidFill>
                    <a:sysClr val="windowText" lastClr="000000"/>
                  </a:solidFill>
                  <a:latin typeface="Cambria Math" panose="02040503050406030204" pitchFamily="18" charset="0"/>
                  <a:ea typeface="Cambria Math" panose="02040503050406030204" pitchFamily="18" charset="0"/>
                </a:rPr>
                <a:t>(𝑈</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26.10</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 + 𝐾_(𝑅𝑅𝑅𝑉−𝐼)</a:t>
              </a:r>
              <a:r>
                <a:rPr lang="en-US" sz="2000" b="0" i="0">
                  <a:solidFill>
                    <a:sysClr val="windowText" lastClr="000000"/>
                  </a:solidFill>
                  <a:effectLst/>
                  <a:latin typeface="Cambria Math" panose="02040503050406030204" pitchFamily="18" charset="0"/>
                  <a:ea typeface="+mn-ea"/>
                  <a:cs typeface="+mn-cs"/>
                </a:rPr>
                <a:t>∙</a:t>
              </a:r>
              <a:r>
                <a:rPr lang="de-CH" sz="2000" b="0" i="0">
                  <a:solidFill>
                    <a:sysClr val="windowText" lastClr="000000"/>
                  </a:solidFill>
                  <a:effectLst/>
                  <a:latin typeface="Cambria Math" panose="02040503050406030204" pitchFamily="18" charset="0"/>
                  <a:ea typeface="+mn-ea"/>
                  <a:cs typeface="+mn-cs"/>
                </a:rPr>
                <a:t>(𝐼_𝑠𝑐</a:t>
              </a:r>
              <a:r>
                <a:rPr lang="en-US" sz="2000">
                  <a:solidFill>
                    <a:sysClr val="windowText" lastClr="000000"/>
                  </a:solidFill>
                  <a:effectLst/>
                  <a:latin typeface="+mn-lt"/>
                  <a:ea typeface="+mn-ea"/>
                  <a:cs typeface="+mn-cs"/>
                </a:rPr>
                <a:t>-</a:t>
              </a:r>
              <a:r>
                <a:rPr lang="de-CH" sz="2000" b="0" i="0">
                  <a:solidFill>
                    <a:sysClr val="windowText" lastClr="000000"/>
                  </a:solidFill>
                  <a:effectLst/>
                  <a:latin typeface="Cambria Math" panose="02040503050406030204" pitchFamily="18" charset="0"/>
                  <a:ea typeface="+mn-ea"/>
                  <a:cs typeface="+mn-cs"/>
                </a:rPr>
                <a:t>160.60))</a:t>
              </a:r>
              <a:r>
                <a:rPr lang="en-US" sz="1100" b="0" i="0">
                  <a:solidFill>
                    <a:sysClr val="windowText" lastClr="000000"/>
                  </a:solidFill>
                  <a:effectLst/>
                  <a:latin typeface="+mn-lt"/>
                  <a:ea typeface="+mn-ea"/>
                  <a:cs typeface="+mn-cs"/>
                </a:rPr>
                <a:t>∙</a:t>
              </a:r>
              <a:endParaRPr lang="en-US" sz="2000">
                <a:solidFill>
                  <a:sysClr val="windowText" lastClr="000000"/>
                </a:solidFill>
              </a:endParaRPr>
            </a:p>
          </xdr:txBody>
        </xdr:sp>
      </mc:Fallback>
    </mc:AlternateContent>
    <xdr:clientData/>
  </xdr:oneCellAnchor>
  <xdr:oneCellAnchor>
    <xdr:from>
      <xdr:col>14</xdr:col>
      <xdr:colOff>0</xdr:colOff>
      <xdr:row>100</xdr:row>
      <xdr:rowOff>110836</xdr:rowOff>
    </xdr:from>
    <xdr:ext cx="7994073" cy="313099"/>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FFCD51CF-A61F-4604-B65C-3D48DFBBF335}"/>
                </a:ext>
              </a:extLst>
            </xdr:cNvPr>
            <xdr:cNvSpPr txBox="1"/>
          </xdr:nvSpPr>
          <xdr:spPr>
            <a:xfrm>
              <a:off x="17785080" y="183988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𝑅𝑅𝑅𝑉</m:t>
                      </m:r>
                    </m:e>
                    <m:sub>
                      <m:r>
                        <a:rPr lang="de-CH" sz="2000" b="0" i="1">
                          <a:solidFill>
                            <a:sysClr val="windowText" lastClr="000000"/>
                          </a:solidFill>
                          <a:latin typeface="Cambria Math" panose="02040503050406030204" pitchFamily="18" charset="0"/>
                        </a:rPr>
                        <m:t>0</m:t>
                      </m:r>
                    </m:sub>
                  </m:sSub>
                  <m:r>
                    <a:rPr lang="de-CH" sz="2000" b="0" i="1">
                      <a:solidFill>
                        <a:sysClr val="windowText" lastClr="000000"/>
                      </a:solidFill>
                      <a:latin typeface="Cambria Math" panose="02040503050406030204" pitchFamily="18" charset="0"/>
                    </a:rPr>
                    <m:t>+</m:t>
                  </m:r>
                  <m:sSub>
                    <m:sSubPr>
                      <m:ctrlPr>
                        <a:rPr lang="de-CH" sz="2000" b="0" i="1">
                          <a:solidFill>
                            <a:sysClr val="windowText" lastClr="000000"/>
                          </a:solidFill>
                          <a:latin typeface="Cambria Math" panose="02040503050406030204" pitchFamily="18" charset="0"/>
                        </a:rPr>
                      </m:ctrlPr>
                    </m:sSubPr>
                    <m:e>
                      <m:r>
                        <a:rPr lang="de-CH" sz="2000" b="0" i="1">
                          <a:solidFill>
                            <a:sysClr val="windowText" lastClr="000000"/>
                          </a:solidFill>
                          <a:latin typeface="Cambria Math" panose="02040503050406030204" pitchFamily="18" charset="0"/>
                        </a:rPr>
                        <m:t>𝐾</m:t>
                      </m:r>
                    </m:e>
                    <m:sub>
                      <m:r>
                        <a:rPr lang="de-CH" sz="2000" b="0" i="1">
                          <a:solidFill>
                            <a:sysClr val="windowText" lastClr="000000"/>
                          </a:solidFill>
                          <a:latin typeface="Cambria Math" panose="02040503050406030204" pitchFamily="18" charset="0"/>
                        </a:rPr>
                        <m:t>𝑅𝑅𝑅𝑉</m:t>
                      </m:r>
                      <m:r>
                        <a:rPr lang="de-CH" sz="2000" b="0" i="1">
                          <a:solidFill>
                            <a:sysClr val="windowText" lastClr="000000"/>
                          </a:solidFill>
                          <a:latin typeface="Cambria Math" panose="02040503050406030204" pitchFamily="18" charset="0"/>
                        </a:rPr>
                        <m:t>−</m:t>
                      </m:r>
                      <m:r>
                        <a:rPr lang="de-CH" sz="2000" b="0" i="1">
                          <a:solidFill>
                            <a:sysClr val="windowText" lastClr="000000"/>
                          </a:solidFill>
                          <a:latin typeface="Cambria Math" panose="02040503050406030204" pitchFamily="18" charset="0"/>
                        </a:rPr>
                        <m:t>𝑈</m:t>
                      </m:r>
                    </m:sub>
                  </m:sSub>
                  <m:r>
                    <a:rPr lang="en-US"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m:t>
                  </m:r>
                  <m:r>
                    <a:rPr lang="de-CH" sz="2000" b="0" i="1">
                      <a:solidFill>
                        <a:sysClr val="windowText" lastClr="000000"/>
                      </a:solidFill>
                      <a:latin typeface="Cambria Math" panose="02040503050406030204" pitchFamily="18" charset="0"/>
                      <a:ea typeface="Cambria Math" panose="02040503050406030204" pitchFamily="18" charset="0"/>
                    </a:rPr>
                    <m:t>𝑈</m:t>
                  </m:r>
                </m:oMath>
              </a14:m>
              <a:r>
                <a:rPr lang="en-US" sz="2000">
                  <a:solidFill>
                    <a:sysClr val="windowText" lastClr="000000"/>
                  </a:solidFill>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26.10</m:t>
                  </m:r>
                </m:oMath>
              </a14:m>
              <a:r>
                <a:rPr lang="en-US" sz="2000">
                  <a:solidFill>
                    <a:sysClr val="windowText" lastClr="000000"/>
                  </a:solidFill>
                </a:rPr>
                <a:t>)</a:t>
              </a:r>
              <a14:m>
                <m:oMath xmlns:m="http://schemas.openxmlformats.org/officeDocument/2006/math">
                  <m:r>
                    <a:rPr lang="de-CH" sz="2000" b="0" i="0">
                      <a:solidFill>
                        <a:sysClr val="windowText" lastClr="000000"/>
                      </a:solidFill>
                      <a:effectLst/>
                      <a:latin typeface="Cambria Math" panose="02040503050406030204" pitchFamily="18" charset="0"/>
                      <a:ea typeface="+mn-ea"/>
                      <a:cs typeface="+mn-cs"/>
                    </a:rPr>
                    <m:t> </m:t>
                  </m:r>
                  <m:r>
                    <a:rPr lang="de-CH" sz="2000" b="0" i="1">
                      <a:solidFill>
                        <a:sysClr val="windowText" lastClr="000000"/>
                      </a:solidFill>
                      <a:effectLst/>
                      <a:latin typeface="Cambria Math" panose="02040503050406030204" pitchFamily="18" charset="0"/>
                      <a:ea typeface="+mn-ea"/>
                      <a:cs typeface="+mn-cs"/>
                    </a:rPr>
                    <m:t>+ </m:t>
                  </m:r>
                  <m:sSub>
                    <m:sSubPr>
                      <m:ctrlPr>
                        <a:rPr lang="de-CH" sz="2000" b="0" i="1">
                          <a:solidFill>
                            <a:srgbClr val="FF0000"/>
                          </a:solidFill>
                          <a:effectLst/>
                          <a:latin typeface="Cambria Math" panose="02040503050406030204" pitchFamily="18" charset="0"/>
                          <a:ea typeface="+mn-ea"/>
                          <a:cs typeface="+mn-cs"/>
                        </a:rPr>
                      </m:ctrlPr>
                    </m:sSubPr>
                    <m:e>
                      <m:r>
                        <a:rPr lang="de-CH" sz="2000" b="0" i="1">
                          <a:solidFill>
                            <a:srgbClr val="FF0000"/>
                          </a:solidFill>
                          <a:effectLst/>
                          <a:latin typeface="Cambria Math" panose="02040503050406030204" pitchFamily="18" charset="0"/>
                          <a:ea typeface="+mn-ea"/>
                          <a:cs typeface="+mn-cs"/>
                        </a:rPr>
                        <m:t>𝐾</m:t>
                      </m:r>
                    </m:e>
                    <m:sub>
                      <m:r>
                        <a:rPr lang="de-CH" sz="2000" b="0" i="1">
                          <a:solidFill>
                            <a:srgbClr val="FF0000"/>
                          </a:solidFill>
                          <a:effectLst/>
                          <a:latin typeface="Cambria Math" panose="02040503050406030204" pitchFamily="18" charset="0"/>
                          <a:ea typeface="+mn-ea"/>
                          <a:cs typeface="+mn-cs"/>
                        </a:rPr>
                        <m:t>𝑅𝑅𝑅𝑉</m:t>
                      </m:r>
                      <m:r>
                        <a:rPr lang="de-CH" sz="2000" b="0" i="1">
                          <a:solidFill>
                            <a:srgbClr val="FF0000"/>
                          </a:solidFill>
                          <a:effectLst/>
                          <a:latin typeface="Cambria Math" panose="02040503050406030204" pitchFamily="18" charset="0"/>
                          <a:ea typeface="+mn-ea"/>
                          <a:cs typeface="+mn-cs"/>
                        </a:rPr>
                        <m:t>−</m:t>
                      </m:r>
                      <m:r>
                        <a:rPr lang="de-CH" sz="2000" b="0" i="1">
                          <a:solidFill>
                            <a:srgbClr val="FF0000"/>
                          </a:solidFill>
                          <a:effectLst/>
                          <a:latin typeface="Cambria Math" panose="02040503050406030204" pitchFamily="18" charset="0"/>
                          <a:ea typeface="+mn-ea"/>
                          <a:cs typeface="+mn-cs"/>
                        </a:rPr>
                        <m:t>𝐼</m:t>
                      </m:r>
                    </m:sub>
                  </m:sSub>
                  <m:r>
                    <a:rPr lang="en-US" sz="2000" b="0" i="1">
                      <a:solidFill>
                        <a:sysClr val="windowText" lastClr="000000"/>
                      </a:solidFill>
                      <a:effectLst/>
                      <a:latin typeface="Cambria Math" panose="02040503050406030204" pitchFamily="18" charset="0"/>
                      <a:ea typeface="+mn-ea"/>
                      <a:cs typeface="+mn-cs"/>
                    </a:rPr>
                    <m:t>∙</m:t>
                  </m:r>
                  <m:r>
                    <a:rPr lang="de-CH" sz="2000" b="0" i="1">
                      <a:solidFill>
                        <a:sysClr val="windowText" lastClr="000000"/>
                      </a:solidFill>
                      <a:effectLst/>
                      <a:latin typeface="Cambria Math" panose="02040503050406030204" pitchFamily="18" charset="0"/>
                      <a:ea typeface="+mn-ea"/>
                      <a:cs typeface="+mn-cs"/>
                    </a:rPr>
                    <m:t>(</m:t>
                  </m:r>
                  <m:sSub>
                    <m:sSubPr>
                      <m:ctrlPr>
                        <a:rPr lang="de-CH" sz="2000" b="0" i="1">
                          <a:solidFill>
                            <a:sysClr val="windowText" lastClr="000000"/>
                          </a:solidFill>
                          <a:effectLst/>
                          <a:latin typeface="Cambria Math" panose="02040503050406030204" pitchFamily="18" charset="0"/>
                          <a:ea typeface="+mn-ea"/>
                          <a:cs typeface="+mn-cs"/>
                        </a:rPr>
                      </m:ctrlPr>
                    </m:sSubPr>
                    <m:e>
                      <m:r>
                        <a:rPr lang="de-CH" sz="2000" b="0" i="1">
                          <a:solidFill>
                            <a:sysClr val="windowText" lastClr="000000"/>
                          </a:solidFill>
                          <a:effectLst/>
                          <a:latin typeface="Cambria Math" panose="02040503050406030204" pitchFamily="18" charset="0"/>
                          <a:ea typeface="+mn-ea"/>
                          <a:cs typeface="+mn-cs"/>
                        </a:rPr>
                        <m:t>𝐼</m:t>
                      </m:r>
                    </m:e>
                    <m:sub>
                      <m:r>
                        <a:rPr lang="de-CH" sz="2000" b="0" i="1">
                          <a:solidFill>
                            <a:sysClr val="windowText" lastClr="000000"/>
                          </a:solidFill>
                          <a:effectLst/>
                          <a:latin typeface="Cambria Math" panose="02040503050406030204" pitchFamily="18" charset="0"/>
                          <a:ea typeface="+mn-ea"/>
                          <a:cs typeface="+mn-cs"/>
                        </a:rPr>
                        <m:t>𝑠𝑐</m:t>
                      </m:r>
                    </m:sub>
                  </m:sSub>
                </m:oMath>
              </a14:m>
              <a:r>
                <a:rPr lang="en-US" sz="2000">
                  <a:solidFill>
                    <a:sysClr val="windowText" lastClr="000000"/>
                  </a:solidFill>
                  <a:effectLst/>
                  <a:latin typeface="+mn-lt"/>
                  <a:ea typeface="+mn-ea"/>
                  <a:cs typeface="+mn-cs"/>
                </a:rPr>
                <a:t>-</a:t>
              </a:r>
              <a14:m>
                <m:oMath xmlns:m="http://schemas.openxmlformats.org/officeDocument/2006/math">
                  <m:r>
                    <a:rPr lang="de-CH" sz="2000" b="0" i="1">
                      <a:solidFill>
                        <a:sysClr val="windowText" lastClr="000000"/>
                      </a:solidFill>
                      <a:effectLst/>
                      <a:latin typeface="Cambria Math" panose="02040503050406030204" pitchFamily="18" charset="0"/>
                      <a:ea typeface="+mn-ea"/>
                      <a:cs typeface="+mn-cs"/>
                    </a:rPr>
                    <m:t>160.60)</m:t>
                  </m:r>
                  <m:r>
                    <a:rPr lang="de-CH" sz="20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oMath>
              </a14:m>
              <a:endParaRPr lang="en-US" sz="2000">
                <a:solidFill>
                  <a:sysClr val="windowText" lastClr="000000"/>
                </a:solidFill>
              </a:endParaRPr>
            </a:p>
          </xdr:txBody>
        </xdr:sp>
      </mc:Choice>
      <mc:Fallback xmlns="">
        <xdr:sp macro="" textlink="">
          <xdr:nvSpPr>
            <xdr:cNvPr id="15" name="TextBox 14">
              <a:extLst>
                <a:ext uri="{FF2B5EF4-FFF2-40B4-BE49-F238E27FC236}">
                  <a16:creationId xmlns:a16="http://schemas.microsoft.com/office/drawing/2014/main" id="{FFCD51CF-A61F-4604-B65C-3D48DFBBF335}"/>
                </a:ext>
              </a:extLst>
            </xdr:cNvPr>
            <xdr:cNvSpPr txBox="1"/>
          </xdr:nvSpPr>
          <xdr:spPr>
            <a:xfrm>
              <a:off x="17785080" y="18398836"/>
              <a:ext cx="7994073" cy="313099"/>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2000" b="0" i="0">
                  <a:solidFill>
                    <a:sysClr val="windowText" lastClr="000000"/>
                  </a:solidFill>
                  <a:latin typeface="Cambria Math" panose="02040503050406030204" pitchFamily="18" charset="0"/>
                </a:rPr>
                <a:t>𝑅𝑅𝑅𝑉=〖(𝑅𝑅𝑅𝑉〗_0+𝐾_(𝑅𝑅𝑅𝑉−𝑈)</a:t>
              </a:r>
              <a:r>
                <a:rPr lang="en-US" sz="2000" b="0" i="0">
                  <a:solidFill>
                    <a:sysClr val="windowText" lastClr="000000"/>
                  </a:solidFill>
                  <a:latin typeface="Cambria Math" panose="02040503050406030204" pitchFamily="18" charset="0"/>
                  <a:ea typeface="Cambria Math" panose="02040503050406030204" pitchFamily="18" charset="0"/>
                </a:rPr>
                <a:t>∙</a:t>
              </a:r>
              <a:r>
                <a:rPr lang="de-CH" sz="2000" b="0" i="0">
                  <a:solidFill>
                    <a:sysClr val="windowText" lastClr="000000"/>
                  </a:solidFill>
                  <a:latin typeface="Cambria Math" panose="02040503050406030204" pitchFamily="18" charset="0"/>
                  <a:ea typeface="Cambria Math" panose="02040503050406030204" pitchFamily="18" charset="0"/>
                </a:rPr>
                <a:t>(𝑈</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26.10</a:t>
              </a:r>
              <a:r>
                <a:rPr lang="en-US" sz="2000">
                  <a:solidFill>
                    <a:sysClr val="windowText" lastClr="000000"/>
                  </a:solidFill>
                </a:rPr>
                <a:t>)</a:t>
              </a:r>
              <a:r>
                <a:rPr lang="de-CH" sz="2000" b="0" i="0">
                  <a:solidFill>
                    <a:sysClr val="windowText" lastClr="000000"/>
                  </a:solidFill>
                  <a:effectLst/>
                  <a:latin typeface="Cambria Math" panose="02040503050406030204" pitchFamily="18" charset="0"/>
                  <a:ea typeface="+mn-ea"/>
                  <a:cs typeface="+mn-cs"/>
                </a:rPr>
                <a:t> + </a:t>
              </a:r>
              <a:r>
                <a:rPr lang="de-CH" sz="2000" b="0" i="0">
                  <a:solidFill>
                    <a:srgbClr val="FF0000"/>
                  </a:solidFill>
                  <a:effectLst/>
                  <a:latin typeface="Cambria Math" panose="02040503050406030204" pitchFamily="18" charset="0"/>
                  <a:ea typeface="+mn-ea"/>
                  <a:cs typeface="+mn-cs"/>
                </a:rPr>
                <a:t>𝐾_(𝑅𝑅𝑅𝑉−𝐼)</a:t>
              </a:r>
              <a:r>
                <a:rPr lang="en-US" sz="2000" b="0" i="0">
                  <a:solidFill>
                    <a:sysClr val="windowText" lastClr="000000"/>
                  </a:solidFill>
                  <a:effectLst/>
                  <a:latin typeface="Cambria Math" panose="02040503050406030204" pitchFamily="18" charset="0"/>
                  <a:ea typeface="+mn-ea"/>
                  <a:cs typeface="+mn-cs"/>
                </a:rPr>
                <a:t>∙</a:t>
              </a:r>
              <a:r>
                <a:rPr lang="de-CH" sz="2000" b="0" i="0">
                  <a:solidFill>
                    <a:sysClr val="windowText" lastClr="000000"/>
                  </a:solidFill>
                  <a:effectLst/>
                  <a:latin typeface="Cambria Math" panose="02040503050406030204" pitchFamily="18" charset="0"/>
                  <a:ea typeface="+mn-ea"/>
                  <a:cs typeface="+mn-cs"/>
                </a:rPr>
                <a:t>(𝐼_𝑠𝑐</a:t>
              </a:r>
              <a:r>
                <a:rPr lang="en-US" sz="2000">
                  <a:solidFill>
                    <a:sysClr val="windowText" lastClr="000000"/>
                  </a:solidFill>
                  <a:effectLst/>
                  <a:latin typeface="+mn-lt"/>
                  <a:ea typeface="+mn-ea"/>
                  <a:cs typeface="+mn-cs"/>
                </a:rPr>
                <a:t>-</a:t>
              </a:r>
              <a:r>
                <a:rPr lang="de-CH" sz="2000" b="0" i="0">
                  <a:solidFill>
                    <a:sysClr val="windowText" lastClr="000000"/>
                  </a:solidFill>
                  <a:effectLst/>
                  <a:latin typeface="Cambria Math" panose="02040503050406030204" pitchFamily="18" charset="0"/>
                  <a:ea typeface="+mn-ea"/>
                  <a:cs typeface="+mn-cs"/>
                </a:rPr>
                <a:t>160.60))</a:t>
              </a:r>
              <a:r>
                <a:rPr lang="en-US" sz="1100" b="0" i="0">
                  <a:solidFill>
                    <a:sysClr val="windowText" lastClr="000000"/>
                  </a:solidFill>
                  <a:effectLst/>
                  <a:latin typeface="+mn-lt"/>
                  <a:ea typeface="+mn-ea"/>
                  <a:cs typeface="+mn-cs"/>
                </a:rPr>
                <a:t>∙</a:t>
              </a:r>
              <a:endParaRPr lang="en-US" sz="2000">
                <a:solidFill>
                  <a:sysClr val="windowText" lastClr="000000"/>
                </a:solidFill>
              </a:endParaRPr>
            </a:p>
          </xdr:txBody>
        </xdr:sp>
      </mc:Fallback>
    </mc:AlternateContent>
    <xdr:clientData/>
  </xdr:oneCellAnchor>
  <xdr:oneCellAnchor>
    <xdr:from>
      <xdr:col>14</xdr:col>
      <xdr:colOff>0</xdr:colOff>
      <xdr:row>133</xdr:row>
      <xdr:rowOff>138546</xdr:rowOff>
    </xdr:from>
    <xdr:ext cx="7994073" cy="250453"/>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4C2D0CC7-0713-47AC-A9AC-80D47ECFD87B}"/>
                </a:ext>
              </a:extLst>
            </xdr:cNvPr>
            <xdr:cNvSpPr txBox="1"/>
          </xdr:nvSpPr>
          <xdr:spPr>
            <a:xfrm>
              <a:off x="17785080" y="2446158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𝑡𝑑</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rgbClr val="FF0000"/>
                          </a:solidFill>
                          <a:latin typeface="Cambria Math" panose="02040503050406030204" pitchFamily="18" charset="0"/>
                        </a:rPr>
                        <m:t>𝑡𝑑</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𝑡𝑑</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latin typeface="Cambria Math" panose="02040503050406030204" pitchFamily="18" charset="0"/>
                    </a:rPr>
                    <m:t>26.10</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160.60)</m:t>
                  </m:r>
                  <m:r>
                    <a:rPr lang="de-CH" sz="1600" b="0" i="0">
                      <a:solidFill>
                        <a:schemeClr val="tx1"/>
                      </a:solidFill>
                      <a:effectLst/>
                      <a:latin typeface="Cambria Math" panose="02040503050406030204" pitchFamily="18" charset="0"/>
                      <a:ea typeface="+mn-ea"/>
                      <a:cs typeface="+mn-cs"/>
                    </a:rPr>
                    <m:t>)</m:t>
                  </m:r>
                </m:oMath>
              </a14:m>
              <a:endParaRPr lang="en-US" sz="1600"/>
            </a:p>
          </xdr:txBody>
        </xdr:sp>
      </mc:Choice>
      <mc:Fallback xmlns="">
        <xdr:sp macro="" textlink="">
          <xdr:nvSpPr>
            <xdr:cNvPr id="16" name="TextBox 15">
              <a:extLst>
                <a:ext uri="{FF2B5EF4-FFF2-40B4-BE49-F238E27FC236}">
                  <a16:creationId xmlns:a16="http://schemas.microsoft.com/office/drawing/2014/main" id="{4C2D0CC7-0713-47AC-A9AC-80D47ECFD87B}"/>
                </a:ext>
              </a:extLst>
            </xdr:cNvPr>
            <xdr:cNvSpPr txBox="1"/>
          </xdr:nvSpPr>
          <xdr:spPr>
            <a:xfrm>
              <a:off x="17785080" y="2446158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𝑡𝑑=</a:t>
              </a:r>
              <a:r>
                <a:rPr lang="de-CH" sz="1600" b="0" i="0">
                  <a:solidFill>
                    <a:srgbClr val="FF0000"/>
                  </a:solidFill>
                  <a:latin typeface="Cambria Math" panose="02040503050406030204" pitchFamily="18" charset="0"/>
                </a:rPr>
                <a:t>〖</a:t>
              </a:r>
              <a:r>
                <a:rPr lang="de-CH" sz="1600" b="0" i="0">
                  <a:solidFill>
                    <a:sysClr val="windowText" lastClr="000000"/>
                  </a:solidFill>
                  <a:latin typeface="Cambria Math" panose="02040503050406030204" pitchFamily="18" charset="0"/>
                </a:rPr>
                <a:t>(</a:t>
              </a:r>
              <a:r>
                <a:rPr lang="de-CH" sz="1600" b="0" i="0">
                  <a:solidFill>
                    <a:srgbClr val="FF0000"/>
                  </a:solidFill>
                  <a:latin typeface="Cambria Math" panose="02040503050406030204" pitchFamily="18" charset="0"/>
                </a:rPr>
                <a:t>𝑡𝑑〗_0</a:t>
              </a:r>
              <a:r>
                <a:rPr lang="de-CH" sz="1600" b="0" i="0">
                  <a:latin typeface="Cambria Math" panose="02040503050406030204" pitchFamily="18" charset="0"/>
                </a:rPr>
                <a:t>+𝐾_(𝑡𝑑−𝑈)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latin typeface="Cambria Math" panose="02040503050406030204" pitchFamily="18" charset="0"/>
                </a:rPr>
                <a:t>26.10</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𝐾_(𝑡𝑑−𝐼)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160.60))</a:t>
              </a:r>
              <a:endParaRPr lang="en-US" sz="1600"/>
            </a:p>
          </xdr:txBody>
        </xdr:sp>
      </mc:Fallback>
    </mc:AlternateContent>
    <xdr:clientData/>
  </xdr:oneCellAnchor>
  <xdr:oneCellAnchor>
    <xdr:from>
      <xdr:col>14</xdr:col>
      <xdr:colOff>0</xdr:colOff>
      <xdr:row>166</xdr:row>
      <xdr:rowOff>138546</xdr:rowOff>
    </xdr:from>
    <xdr:ext cx="7994073" cy="250453"/>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72ACF148-CD1B-4078-9300-8A705D8E880A}"/>
                </a:ext>
              </a:extLst>
            </xdr:cNvPr>
            <xdr:cNvSpPr txBox="1"/>
          </xdr:nvSpPr>
          <xdr:spPr>
            <a:xfrm>
              <a:off x="17785080" y="3049662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𝑡𝑑</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26.10</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160.60)</m:t>
                  </m:r>
                  <m:r>
                    <a:rPr lang="de-CH" sz="1600" b="0" i="0">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7" name="TextBox 16">
              <a:extLst>
                <a:ext uri="{FF2B5EF4-FFF2-40B4-BE49-F238E27FC236}">
                  <a16:creationId xmlns:a16="http://schemas.microsoft.com/office/drawing/2014/main" id="{72ACF148-CD1B-4078-9300-8A705D8E880A}"/>
                </a:ext>
              </a:extLst>
            </xdr:cNvPr>
            <xdr:cNvSpPr txBox="1"/>
          </xdr:nvSpPr>
          <xdr:spPr>
            <a:xfrm>
              <a:off x="17785080" y="3049662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a:t>
              </a:r>
              <a:r>
                <a:rPr lang="de-CH" sz="1600" b="0" i="0">
                  <a:solidFill>
                    <a:srgbClr val="FF0000"/>
                  </a:solidFill>
                  <a:latin typeface="Cambria Math" panose="02040503050406030204" pitchFamily="18" charset="0"/>
                </a:rPr>
                <a:t>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26.10</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160.60))</a:t>
              </a:r>
              <a:endParaRPr lang="en-US" sz="1600">
                <a:solidFill>
                  <a:sysClr val="windowText" lastClr="000000"/>
                </a:solidFill>
              </a:endParaRPr>
            </a:p>
          </xdr:txBody>
        </xdr:sp>
      </mc:Fallback>
    </mc:AlternateContent>
    <xdr:clientData/>
  </xdr:oneCellAnchor>
  <xdr:oneCellAnchor>
    <xdr:from>
      <xdr:col>14</xdr:col>
      <xdr:colOff>0</xdr:colOff>
      <xdr:row>199</xdr:row>
      <xdr:rowOff>138546</xdr:rowOff>
    </xdr:from>
    <xdr:ext cx="7994073" cy="250453"/>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A262B2B3-F027-4812-8E88-DE9865432ECB}"/>
                </a:ext>
              </a:extLst>
            </xdr:cNvPr>
            <xdr:cNvSpPr txBox="1"/>
          </xdr:nvSpPr>
          <xdr:spPr>
            <a:xfrm>
              <a:off x="17785080" y="3653166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26.10</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𝑡𝑑</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160.60)</m:t>
                  </m:r>
                  <m:r>
                    <a:rPr lang="de-CH" sz="1600" b="0" i="0">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18" name="TextBox 17">
              <a:extLst>
                <a:ext uri="{FF2B5EF4-FFF2-40B4-BE49-F238E27FC236}">
                  <a16:creationId xmlns:a16="http://schemas.microsoft.com/office/drawing/2014/main" id="{A262B2B3-F027-4812-8E88-DE9865432ECB}"/>
                </a:ext>
              </a:extLst>
            </xdr:cNvPr>
            <xdr:cNvSpPr txBox="1"/>
          </xdr:nvSpPr>
          <xdr:spPr>
            <a:xfrm>
              <a:off x="17785080" y="36531666"/>
              <a:ext cx="7994073" cy="250453"/>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26.10</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160.60))</a:t>
              </a:r>
              <a:endParaRPr lang="en-US" sz="1600">
                <a:solidFill>
                  <a:sysClr val="windowText" lastClr="000000"/>
                </a:solidFill>
              </a:endParaRPr>
            </a:p>
          </xdr:txBody>
        </xdr:sp>
      </mc:Fallback>
    </mc:AlternateContent>
    <xdr:clientData/>
  </xdr:oneCellAnchor>
  <xdr:oneCellAnchor>
    <xdr:from>
      <xdr:col>0</xdr:col>
      <xdr:colOff>0</xdr:colOff>
      <xdr:row>34</xdr:row>
      <xdr:rowOff>110836</xdr:rowOff>
    </xdr:from>
    <xdr:ext cx="7994073" cy="463781"/>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4EB30A1B-10C6-49B8-AD79-68AEE6ED7EC9}"/>
                </a:ext>
              </a:extLst>
            </xdr:cNvPr>
            <xdr:cNvSpPr txBox="1"/>
          </xdr:nvSpPr>
          <xdr:spPr>
            <a:xfrm>
              <a:off x="0" y="626398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𝑅𝑅𝑅𝑉</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𝑅𝑅𝑅𝑉</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𝑅𝑅𝑅𝑉</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solidFill>
                        <a:schemeClr val="tx1"/>
                      </a:solidFill>
                      <a:effectLst/>
                      <a:latin typeface="Cambria Math" panose="02040503050406030204" pitchFamily="18" charset="0"/>
                      <a:ea typeface="+mn-ea"/>
                      <a:cs typeface="+mn-cs"/>
                    </a:rPr>
                    <m:t>26.10</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𝑅𝑅𝑅𝑉</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160.60)</m:t>
                  </m:r>
                  <m:r>
                    <a:rPr lang="de-CH" sz="1600" b="0" i="0">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/(1−</m:t>
                  </m:r>
                  <m:f>
                    <m:fPr>
                      <m:ctrlPr>
                        <a:rPr lang="de-CH" sz="1600" b="0" i="1">
                          <a:solidFill>
                            <a:schemeClr val="tx1"/>
                          </a:solidFill>
                          <a:effectLst/>
                          <a:latin typeface="Cambria Math" panose="02040503050406030204" pitchFamily="18" charset="0"/>
                          <a:ea typeface="+mn-ea"/>
                          <a:cs typeface="+mn-cs"/>
                        </a:rPr>
                      </m:ctrlPr>
                    </m:fPr>
                    <m:num>
                      <m:f>
                        <m:fPr>
                          <m:ctrlPr>
                            <a:rPr lang="de-CH" sz="1600" b="0" i="1">
                              <a:solidFill>
                                <a:schemeClr val="tx1"/>
                              </a:solidFill>
                              <a:effectLst/>
                              <a:latin typeface="Cambria Math" panose="02040503050406030204" pitchFamily="18" charset="0"/>
                              <a:ea typeface="+mn-ea"/>
                              <a:cs typeface="+mn-cs"/>
                            </a:rPr>
                          </m:ctrlPr>
                        </m:fPr>
                        <m:num>
                          <m:r>
                            <a:rPr lang="de-CH" sz="1600" b="0" i="1">
                              <a:solidFill>
                                <a:schemeClr val="tx1"/>
                              </a:solidFill>
                              <a:effectLst/>
                              <a:latin typeface="Cambria Math" panose="02040503050406030204" pitchFamily="18" charset="0"/>
                              <a:ea typeface="+mn-ea"/>
                              <a:cs typeface="+mn-cs"/>
                            </a:rPr>
                            <m:t>𝐼𝑙𝑜𝑎𝑑</m:t>
                          </m:r>
                        </m:num>
                        <m:den>
                          <m:r>
                            <a:rPr lang="de-CH" sz="1600" b="0" i="1">
                              <a:solidFill>
                                <a:schemeClr val="tx1"/>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chemeClr val="tx1"/>
                          </a:solidFill>
                          <a:effectLst/>
                          <a:latin typeface="Cambria Math" panose="02040503050406030204" pitchFamily="18" charset="0"/>
                          <a:ea typeface="+mn-ea"/>
                          <a:cs typeface="+mn-cs"/>
                        </a:rPr>
                        <m:t>−1</m:t>
                      </m:r>
                    </m:num>
                    <m:den>
                      <m:r>
                        <a:rPr lang="de-CH" sz="1600" b="0" i="1">
                          <a:solidFill>
                            <a:schemeClr val="tx1"/>
                          </a:solidFill>
                          <a:effectLst/>
                          <a:latin typeface="Cambria Math" panose="02040503050406030204" pitchFamily="18" charset="0"/>
                          <a:ea typeface="+mn-ea"/>
                          <a:cs typeface="+mn-cs"/>
                        </a:rPr>
                        <m:t>3</m:t>
                      </m:r>
                    </m:den>
                  </m:f>
                  <m:r>
                    <a:rPr lang="de-CH" sz="1600" b="0" i="1">
                      <a:solidFill>
                        <a:schemeClr val="tx1"/>
                      </a:solidFill>
                      <a:effectLst/>
                      <a:latin typeface="Cambria Math" panose="02040503050406030204" pitchFamily="18" charset="0"/>
                      <a:ea typeface="+mn-ea"/>
                      <a:cs typeface="+mn-cs"/>
                    </a:rPr>
                    <m:t>)</m:t>
                  </m:r>
                </m:oMath>
              </a14:m>
              <a:endParaRPr lang="en-US" sz="1600"/>
            </a:p>
          </xdr:txBody>
        </xdr:sp>
      </mc:Choice>
      <mc:Fallback xmlns="">
        <xdr:sp macro="" textlink="">
          <xdr:nvSpPr>
            <xdr:cNvPr id="19" name="TextBox 18">
              <a:extLst>
                <a:ext uri="{FF2B5EF4-FFF2-40B4-BE49-F238E27FC236}">
                  <a16:creationId xmlns:a16="http://schemas.microsoft.com/office/drawing/2014/main" id="{4EB30A1B-10C6-49B8-AD79-68AEE6ED7EC9}"/>
                </a:ext>
              </a:extLst>
            </xdr:cNvPr>
            <xdr:cNvSpPr txBox="1"/>
          </xdr:nvSpPr>
          <xdr:spPr>
            <a:xfrm>
              <a:off x="0" y="626398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𝑅𝑅𝑅𝑉=</a:t>
              </a:r>
              <a:r>
                <a:rPr lang="de-CH" sz="1600" b="0" i="0">
                  <a:solidFill>
                    <a:srgbClr val="FF0000"/>
                  </a:solidFill>
                  <a:latin typeface="Cambria Math" panose="02040503050406030204" pitchFamily="18" charset="0"/>
                </a:rPr>
                <a:t>〖(𝑅𝑅𝑅𝑉〗_0</a:t>
              </a:r>
              <a:r>
                <a:rPr lang="de-CH" sz="1600" b="0" i="0">
                  <a:latin typeface="Cambria Math" panose="02040503050406030204" pitchFamily="18" charset="0"/>
                </a:rPr>
                <a:t>+𝐾_(𝑅𝑅𝑅𝑉−𝑈)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solidFill>
                    <a:schemeClr val="tx1"/>
                  </a:solidFill>
                  <a:effectLst/>
                  <a:latin typeface="Cambria Math" panose="02040503050406030204" pitchFamily="18" charset="0"/>
                  <a:ea typeface="+mn-ea"/>
                  <a:cs typeface="+mn-cs"/>
                </a:rPr>
                <a:t>26.10</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𝐾_(𝑅𝑅𝑅𝑉−𝐼)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160.60))/(1−(𝐼𝑙𝑜𝑎𝑑/𝐼𝑠𝑐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chemeClr val="tx1"/>
                  </a:solidFill>
                  <a:effectLst/>
                  <a:latin typeface="Cambria Math" panose="02040503050406030204" pitchFamily="18" charset="0"/>
                  <a:ea typeface="+mn-ea"/>
                  <a:cs typeface="+mn-cs"/>
                </a:rPr>
                <a:t>−1)/3)</a:t>
              </a:r>
              <a:endParaRPr lang="en-US" sz="1600"/>
            </a:p>
          </xdr:txBody>
        </xdr:sp>
      </mc:Fallback>
    </mc:AlternateContent>
    <xdr:clientData/>
  </xdr:oneCellAnchor>
  <xdr:oneCellAnchor>
    <xdr:from>
      <xdr:col>0</xdr:col>
      <xdr:colOff>0</xdr:colOff>
      <xdr:row>133</xdr:row>
      <xdr:rowOff>138546</xdr:rowOff>
    </xdr:from>
    <xdr:ext cx="7994073" cy="354584"/>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D44B86B9-14FF-42A4-82E5-244341951E83}"/>
                </a:ext>
              </a:extLst>
            </xdr:cNvPr>
            <xdr:cNvSpPr txBox="1"/>
          </xdr:nvSpPr>
          <xdr:spPr>
            <a:xfrm>
              <a:off x="0" y="24208221"/>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latin typeface="Cambria Math" panose="02040503050406030204" pitchFamily="18" charset="0"/>
                    </a:rPr>
                    <m:t>𝑡𝑑</m:t>
                  </m:r>
                  <m:r>
                    <a:rPr lang="de-CH" sz="1600" b="0" i="1">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rgbClr val="FF0000"/>
                          </a:solidFill>
                          <a:latin typeface="Cambria Math" panose="02040503050406030204" pitchFamily="18" charset="0"/>
                        </a:rPr>
                        <m:t>𝑡𝑑</m:t>
                      </m:r>
                    </m:e>
                    <m:sub>
                      <m:r>
                        <a:rPr lang="de-CH" sz="1600" b="0" i="1">
                          <a:solidFill>
                            <a:srgbClr val="FF0000"/>
                          </a:solidFill>
                          <a:latin typeface="Cambria Math" panose="02040503050406030204" pitchFamily="18" charset="0"/>
                        </a:rPr>
                        <m:t>0</m:t>
                      </m:r>
                    </m:sub>
                  </m:sSub>
                  <m:r>
                    <a:rPr lang="de-CH" sz="1600" b="0" i="1">
                      <a:latin typeface="Cambria Math" panose="02040503050406030204" pitchFamily="18" charset="0"/>
                    </a:rPr>
                    <m:t>+</m:t>
                  </m:r>
                  <m:sSub>
                    <m:sSubPr>
                      <m:ctrlPr>
                        <a:rPr lang="de-CH" sz="1600" b="0" i="1">
                          <a:latin typeface="Cambria Math" panose="02040503050406030204" pitchFamily="18" charset="0"/>
                        </a:rPr>
                      </m:ctrlPr>
                    </m:sSubPr>
                    <m:e>
                      <m:r>
                        <a:rPr lang="de-CH" sz="1600" b="0" i="1">
                          <a:latin typeface="Cambria Math" panose="02040503050406030204" pitchFamily="18" charset="0"/>
                        </a:rPr>
                        <m:t>𝐾</m:t>
                      </m:r>
                    </m:e>
                    <m:sub>
                      <m:r>
                        <a:rPr lang="de-CH" sz="1600" b="0" i="1">
                          <a:latin typeface="Cambria Math" panose="02040503050406030204" pitchFamily="18" charset="0"/>
                        </a:rPr>
                        <m:t>𝑡𝑑</m:t>
                      </m:r>
                      <m:r>
                        <a:rPr lang="de-CH" sz="1600" b="0" i="1">
                          <a:latin typeface="Cambria Math" panose="02040503050406030204" pitchFamily="18" charset="0"/>
                        </a:rPr>
                        <m:t>−</m:t>
                      </m:r>
                      <m:r>
                        <a:rPr lang="de-CH" sz="1600" b="0" i="1">
                          <a:latin typeface="Cambria Math" panose="02040503050406030204" pitchFamily="18" charset="0"/>
                        </a:rPr>
                        <m:t>𝑈</m:t>
                      </m:r>
                    </m:sub>
                  </m:sSub>
                  <m:r>
                    <a:rPr lang="en-US"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m:t>
                  </m:r>
                  <m:r>
                    <a:rPr lang="de-CH" sz="1600" b="0" i="1">
                      <a:latin typeface="Cambria Math" panose="02040503050406030204" pitchFamily="18" charset="0"/>
                      <a:ea typeface="Cambria Math" panose="02040503050406030204" pitchFamily="18" charset="0"/>
                    </a:rPr>
                    <m:t>𝑈</m:t>
                  </m:r>
                </m:oMath>
              </a14:m>
              <a:r>
                <a:rPr lang="en-US" sz="1600"/>
                <a:t>-</a:t>
              </a:r>
              <a14:m>
                <m:oMath xmlns:m="http://schemas.openxmlformats.org/officeDocument/2006/math">
                  <m:r>
                    <a:rPr lang="de-CH" sz="1600" b="0" i="1">
                      <a:latin typeface="Cambria Math" panose="02040503050406030204" pitchFamily="18" charset="0"/>
                    </a:rPr>
                    <m:t>26.10</m:t>
                  </m:r>
                </m:oMath>
              </a14:m>
              <a:r>
                <a:rPr lang="en-US" sz="1600"/>
                <a:t>)</a:t>
              </a:r>
              <a14:m>
                <m:oMath xmlns:m="http://schemas.openxmlformats.org/officeDocument/2006/math">
                  <m:r>
                    <a:rPr lang="de-CH" sz="1600" b="0" i="0">
                      <a:solidFill>
                        <a:schemeClr val="tx1"/>
                      </a:solidFill>
                      <a:effectLst/>
                      <a:latin typeface="Cambria Math" panose="02040503050406030204" pitchFamily="18" charset="0"/>
                      <a:ea typeface="+mn-ea"/>
                      <a:cs typeface="+mn-cs"/>
                    </a:rPr>
                    <m:t> </m:t>
                  </m:r>
                  <m:r>
                    <a:rPr lang="de-CH" sz="1600" b="0" i="1">
                      <a:solidFill>
                        <a:schemeClr val="tx1"/>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m:t>
                  </m:r>
                  <m:sSub>
                    <m:sSubPr>
                      <m:ctrlPr>
                        <a:rPr lang="de-CH" sz="1600" b="0" i="1">
                          <a:solidFill>
                            <a:schemeClr val="tx1"/>
                          </a:solidFill>
                          <a:effectLst/>
                          <a:latin typeface="Cambria Math" panose="02040503050406030204" pitchFamily="18" charset="0"/>
                          <a:ea typeface="+mn-ea"/>
                          <a:cs typeface="+mn-cs"/>
                        </a:rPr>
                      </m:ctrlPr>
                    </m:sSubPr>
                    <m:e>
                      <m:r>
                        <a:rPr lang="de-CH" sz="1600" b="0" i="1">
                          <a:solidFill>
                            <a:schemeClr val="tx1"/>
                          </a:solidFill>
                          <a:effectLst/>
                          <a:latin typeface="Cambria Math" panose="02040503050406030204" pitchFamily="18" charset="0"/>
                          <a:ea typeface="+mn-ea"/>
                          <a:cs typeface="+mn-cs"/>
                        </a:rPr>
                        <m:t>𝐼</m:t>
                      </m:r>
                    </m:e>
                    <m:sub>
                      <m:r>
                        <a:rPr lang="de-CH" sz="1600" b="0" i="1">
                          <a:solidFill>
                            <a:schemeClr val="tx1"/>
                          </a:solidFill>
                          <a:effectLst/>
                          <a:latin typeface="Cambria Math" panose="02040503050406030204" pitchFamily="18" charset="0"/>
                          <a:ea typeface="+mn-ea"/>
                          <a:cs typeface="+mn-cs"/>
                        </a:rPr>
                        <m:t>𝑠𝑐</m:t>
                      </m:r>
                    </m:sub>
                  </m:sSub>
                </m:oMath>
              </a14:m>
              <a:r>
                <a:rPr lang="en-US" sz="1600">
                  <a:solidFill>
                    <a:schemeClr val="tx1"/>
                  </a:solidFill>
                  <a:effectLst/>
                  <a:latin typeface="+mn-lt"/>
                  <a:ea typeface="+mn-ea"/>
                  <a:cs typeface="+mn-cs"/>
                </a:rPr>
                <a:t>-</a:t>
              </a:r>
              <a14:m>
                <m:oMath xmlns:m="http://schemas.openxmlformats.org/officeDocument/2006/math">
                  <m:r>
                    <a:rPr lang="de-CH" sz="1600" b="0" i="1">
                      <a:solidFill>
                        <a:schemeClr val="tx1"/>
                      </a:solidFill>
                      <a:effectLst/>
                      <a:latin typeface="Cambria Math" panose="02040503050406030204" pitchFamily="18" charset="0"/>
                      <a:ea typeface="+mn-ea"/>
                      <a:cs typeface="+mn-cs"/>
                    </a:rPr>
                    <m:t>160.60)</m:t>
                  </m:r>
                  <m:r>
                    <a:rPr lang="de-CH" sz="1600" b="0" i="0">
                      <a:solidFill>
                        <a:schemeClr val="tx1"/>
                      </a:solidFill>
                      <a:effectLst/>
                      <a:latin typeface="Cambria Math" panose="02040503050406030204" pitchFamily="18" charset="0"/>
                      <a:ea typeface="+mn-ea"/>
                      <a:cs typeface="+mn-cs"/>
                    </a:rPr>
                    <m:t>)∗</m:t>
                  </m:r>
                  <m:r>
                    <a:rPr lang="de-CH" sz="1600" b="0" i="1">
                      <a:solidFill>
                        <a:schemeClr val="tx1"/>
                      </a:solidFill>
                      <a:effectLst/>
                      <a:latin typeface="Cambria Math" panose="02040503050406030204" pitchFamily="18" charset="0"/>
                      <a:ea typeface="+mn-ea"/>
                      <a:cs typeface="+mn-cs"/>
                    </a:rPr>
                    <m:t>(1−(</m:t>
                  </m:r>
                  <m:f>
                    <m:fPr>
                      <m:ctrlPr>
                        <a:rPr lang="de-CH" sz="1600" b="0" i="1">
                          <a:solidFill>
                            <a:schemeClr val="tx1"/>
                          </a:solidFill>
                          <a:effectLst/>
                          <a:latin typeface="Cambria Math" panose="02040503050406030204" pitchFamily="18" charset="0"/>
                          <a:ea typeface="+mn-ea"/>
                          <a:cs typeface="+mn-cs"/>
                        </a:rPr>
                      </m:ctrlPr>
                    </m:fPr>
                    <m:num>
                      <m:r>
                        <a:rPr lang="de-CH" sz="1600" b="0" i="1">
                          <a:solidFill>
                            <a:schemeClr val="tx1"/>
                          </a:solidFill>
                          <a:effectLst/>
                          <a:latin typeface="Cambria Math" panose="02040503050406030204" pitchFamily="18" charset="0"/>
                          <a:ea typeface="+mn-ea"/>
                          <a:cs typeface="+mn-cs"/>
                        </a:rPr>
                        <m:t>𝐼𝑙𝑜𝑎𝑑</m:t>
                      </m:r>
                    </m:num>
                    <m:den>
                      <m:r>
                        <a:rPr lang="de-CH" sz="1600" b="0" i="1">
                          <a:solidFill>
                            <a:schemeClr val="tx1"/>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chemeClr val="tx1"/>
                      </a:solidFill>
                      <a:effectLst/>
                      <a:latin typeface="Cambria Math" panose="02040503050406030204" pitchFamily="18" charset="0"/>
                      <a:ea typeface="+mn-ea"/>
                      <a:cs typeface="+mn-cs"/>
                    </a:rPr>
                    <m:t>−1)</m:t>
                  </m:r>
                </m:oMath>
              </a14:m>
              <a:r>
                <a:rPr lang="en-US" sz="1600"/>
                <a:t>*0.383)</a:t>
              </a:r>
            </a:p>
          </xdr:txBody>
        </xdr:sp>
      </mc:Choice>
      <mc:Fallback xmlns="">
        <xdr:sp macro="" textlink="">
          <xdr:nvSpPr>
            <xdr:cNvPr id="20" name="TextBox 19">
              <a:extLst>
                <a:ext uri="{FF2B5EF4-FFF2-40B4-BE49-F238E27FC236}">
                  <a16:creationId xmlns:a16="http://schemas.microsoft.com/office/drawing/2014/main" id="{D44B86B9-14FF-42A4-82E5-244341951E83}"/>
                </a:ext>
              </a:extLst>
            </xdr:cNvPr>
            <xdr:cNvSpPr txBox="1"/>
          </xdr:nvSpPr>
          <xdr:spPr>
            <a:xfrm>
              <a:off x="0" y="24208221"/>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latin typeface="Cambria Math" panose="02040503050406030204" pitchFamily="18" charset="0"/>
                </a:rPr>
                <a:t>𝑡𝑑=</a:t>
              </a:r>
              <a:r>
                <a:rPr lang="de-CH" sz="1600" b="0" i="0">
                  <a:solidFill>
                    <a:srgbClr val="FF0000"/>
                  </a:solidFill>
                  <a:latin typeface="Cambria Math" panose="02040503050406030204" pitchFamily="18" charset="0"/>
                </a:rPr>
                <a:t>〖</a:t>
              </a:r>
              <a:r>
                <a:rPr lang="de-CH" sz="1600" b="0" i="0">
                  <a:solidFill>
                    <a:sysClr val="windowText" lastClr="000000"/>
                  </a:solidFill>
                  <a:latin typeface="Cambria Math" panose="02040503050406030204" pitchFamily="18" charset="0"/>
                </a:rPr>
                <a:t>(</a:t>
              </a:r>
              <a:r>
                <a:rPr lang="de-CH" sz="1600" b="0" i="0">
                  <a:solidFill>
                    <a:srgbClr val="FF0000"/>
                  </a:solidFill>
                  <a:latin typeface="Cambria Math" panose="02040503050406030204" pitchFamily="18" charset="0"/>
                </a:rPr>
                <a:t>𝑡𝑑〗_0</a:t>
              </a:r>
              <a:r>
                <a:rPr lang="de-CH" sz="1600" b="0" i="0">
                  <a:latin typeface="Cambria Math" panose="02040503050406030204" pitchFamily="18" charset="0"/>
                </a:rPr>
                <a:t>+𝐾_(𝑡𝑑−𝑈)</a:t>
              </a:r>
              <a:r>
                <a:rPr lang="en-US" sz="1600" b="0" i="0">
                  <a:latin typeface="Cambria Math" panose="02040503050406030204" pitchFamily="18" charset="0"/>
                  <a:ea typeface="Cambria Math" panose="02040503050406030204" pitchFamily="18" charset="0"/>
                </a:rPr>
                <a:t>∙</a:t>
              </a:r>
              <a:r>
                <a:rPr lang="de-CH" sz="1600" b="0" i="0">
                  <a:latin typeface="Cambria Math" panose="02040503050406030204" pitchFamily="18" charset="0"/>
                  <a:ea typeface="Cambria Math" panose="02040503050406030204" pitchFamily="18" charset="0"/>
                </a:rPr>
                <a:t>(𝑈</a:t>
              </a:r>
              <a:r>
                <a:rPr lang="en-US" sz="1600"/>
                <a:t>-</a:t>
              </a:r>
              <a:r>
                <a:rPr lang="de-CH" sz="1600" b="0" i="0">
                  <a:latin typeface="Cambria Math" panose="02040503050406030204" pitchFamily="18" charset="0"/>
                </a:rPr>
                <a:t>26.10</a:t>
              </a:r>
              <a:r>
                <a:rPr lang="en-US" sz="1600"/>
                <a:t>)</a:t>
              </a:r>
              <a:r>
                <a:rPr lang="de-CH" sz="1600" b="0" i="0">
                  <a:solidFill>
                    <a:schemeClr val="tx1"/>
                  </a:solidFill>
                  <a:effectLst/>
                  <a:latin typeface="Cambria Math" panose="02040503050406030204" pitchFamily="18" charset="0"/>
                  <a:ea typeface="+mn-ea"/>
                  <a:cs typeface="+mn-cs"/>
                </a:rPr>
                <a:t> + </a:t>
              </a:r>
              <a:r>
                <a:rPr lang="de-CH" sz="1600" b="0" i="0">
                  <a:solidFill>
                    <a:sysClr val="windowText" lastClr="000000"/>
                  </a:solidFill>
                  <a:effectLst/>
                  <a:latin typeface="Cambria Math" panose="02040503050406030204" pitchFamily="18" charset="0"/>
                  <a:ea typeface="+mn-ea"/>
                  <a:cs typeface="+mn-cs"/>
                </a:rPr>
                <a:t>𝐾_(𝑡𝑑−𝐼)</a:t>
              </a:r>
              <a:r>
                <a:rPr lang="en-US" sz="1600" b="0" i="0">
                  <a:solidFill>
                    <a:schemeClr val="tx1"/>
                  </a:solidFill>
                  <a:effectLst/>
                  <a:latin typeface="Cambria Math" panose="02040503050406030204" pitchFamily="18" charset="0"/>
                  <a:ea typeface="+mn-ea"/>
                  <a:cs typeface="+mn-cs"/>
                </a:rPr>
                <a:t>∙</a:t>
              </a:r>
              <a:r>
                <a:rPr lang="de-CH" sz="1600" b="0" i="0">
                  <a:solidFill>
                    <a:schemeClr val="tx1"/>
                  </a:solidFill>
                  <a:effectLst/>
                  <a:latin typeface="Cambria Math" panose="02040503050406030204" pitchFamily="18" charset="0"/>
                  <a:ea typeface="+mn-ea"/>
                  <a:cs typeface="+mn-cs"/>
                </a:rPr>
                <a:t>(𝐼_𝑠𝑐</a:t>
              </a:r>
              <a:r>
                <a:rPr lang="en-US" sz="1600">
                  <a:solidFill>
                    <a:schemeClr val="tx1"/>
                  </a:solidFill>
                  <a:effectLst/>
                  <a:latin typeface="+mn-lt"/>
                  <a:ea typeface="+mn-ea"/>
                  <a:cs typeface="+mn-cs"/>
                </a:rPr>
                <a:t>-</a:t>
              </a:r>
              <a:r>
                <a:rPr lang="de-CH" sz="1600" b="0" i="0">
                  <a:solidFill>
                    <a:schemeClr val="tx1"/>
                  </a:solidFill>
                  <a:effectLst/>
                  <a:latin typeface="Cambria Math" panose="02040503050406030204" pitchFamily="18" charset="0"/>
                  <a:ea typeface="+mn-ea"/>
                  <a:cs typeface="+mn-cs"/>
                </a:rPr>
                <a:t>160.60))∗(1−(𝐼𝑙𝑜𝑎𝑑/𝐼𝑠𝑐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chemeClr val="tx1"/>
                  </a:solidFill>
                  <a:effectLst/>
                  <a:latin typeface="Cambria Math" panose="02040503050406030204" pitchFamily="18" charset="0"/>
                  <a:ea typeface="+mn-ea"/>
                  <a:cs typeface="+mn-cs"/>
                </a:rPr>
                <a:t>−1)</a:t>
              </a:r>
              <a:r>
                <a:rPr lang="en-US" sz="1600"/>
                <a:t>*0.383)</a:t>
              </a:r>
            </a:p>
          </xdr:txBody>
        </xdr:sp>
      </mc:Fallback>
    </mc:AlternateContent>
    <xdr:clientData/>
  </xdr:oneCellAnchor>
  <xdr:oneCellAnchor>
    <xdr:from>
      <xdr:col>0</xdr:col>
      <xdr:colOff>0</xdr:colOff>
      <xdr:row>66</xdr:row>
      <xdr:rowOff>110836</xdr:rowOff>
    </xdr:from>
    <xdr:ext cx="7994073" cy="463781"/>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0C154B4B-72C9-4CC0-8437-DCA555BC050B}"/>
                </a:ext>
              </a:extLst>
            </xdr:cNvPr>
            <xdr:cNvSpPr txBox="1"/>
          </xdr:nvSpPr>
          <xdr:spPr>
            <a:xfrm>
              <a:off x="0" y="1205518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𝑅𝑅𝑅𝑉</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𝑅𝑅𝑅𝑉</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26.10</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𝑅𝑅𝑅𝑉</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160.60)</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num>
                    <m:den>
                      <m:r>
                        <a:rPr lang="de-CH" sz="1600" b="0" i="1">
                          <a:solidFill>
                            <a:sysClr val="windowText" lastClr="000000"/>
                          </a:solidFill>
                          <a:effectLst/>
                          <a:latin typeface="Cambria Math" panose="02040503050406030204" pitchFamily="18" charset="0"/>
                          <a:ea typeface="+mn-ea"/>
                          <a:cs typeface="+mn-cs"/>
                        </a:rPr>
                        <m:t>3</m:t>
                      </m:r>
                    </m:den>
                  </m:f>
                  <m:r>
                    <a:rPr lang="de-CH" sz="1600" b="0" i="1">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21" name="TextBox 20">
              <a:extLst>
                <a:ext uri="{FF2B5EF4-FFF2-40B4-BE49-F238E27FC236}">
                  <a16:creationId xmlns:a16="http://schemas.microsoft.com/office/drawing/2014/main" id="{0C154B4B-72C9-4CC0-8437-DCA555BC050B}"/>
                </a:ext>
              </a:extLst>
            </xdr:cNvPr>
            <xdr:cNvSpPr txBox="1"/>
          </xdr:nvSpPr>
          <xdr:spPr>
            <a:xfrm>
              <a:off x="0" y="1205518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𝑅𝑅𝑅𝑉=〖(𝑅𝑅𝑅𝑉〗_0+</a:t>
              </a:r>
              <a:r>
                <a:rPr lang="de-CH" sz="1600" b="0" i="0">
                  <a:solidFill>
                    <a:srgbClr val="FF0000"/>
                  </a:solidFill>
                  <a:latin typeface="Cambria Math" panose="02040503050406030204" pitchFamily="18" charset="0"/>
                </a:rPr>
                <a:t>𝐾_(𝑅𝑅𝑅𝑉−𝑈)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26.10</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𝐾_(𝑅𝑅𝑅𝑉−𝐼)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160.60))/(1−(𝐼𝑙𝑜𝑎𝑑/𝐼𝑠𝑐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ysClr val="windowText" lastClr="000000"/>
                  </a:solidFill>
                  <a:effectLst/>
                  <a:latin typeface="Cambria Math" panose="02040503050406030204" pitchFamily="18" charset="0"/>
                  <a:ea typeface="+mn-ea"/>
                  <a:cs typeface="+mn-cs"/>
                </a:rPr>
                <a:t>−1)/3)</a:t>
              </a:r>
              <a:endParaRPr lang="en-US" sz="1600">
                <a:solidFill>
                  <a:sysClr val="windowText" lastClr="000000"/>
                </a:solidFill>
              </a:endParaRPr>
            </a:p>
          </xdr:txBody>
        </xdr:sp>
      </mc:Fallback>
    </mc:AlternateContent>
    <xdr:clientData/>
  </xdr:oneCellAnchor>
  <xdr:oneCellAnchor>
    <xdr:from>
      <xdr:col>0</xdr:col>
      <xdr:colOff>0</xdr:colOff>
      <xdr:row>100</xdr:row>
      <xdr:rowOff>110836</xdr:rowOff>
    </xdr:from>
    <xdr:ext cx="7994073" cy="463781"/>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E1143855-58EB-43FC-996B-FD10BFD9FB3A}"/>
                </a:ext>
              </a:extLst>
            </xdr:cNvPr>
            <xdr:cNvSpPr txBox="1"/>
          </xdr:nvSpPr>
          <xdr:spPr>
            <a:xfrm>
              <a:off x="0" y="182083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𝑅𝑅𝑅𝑉</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𝑅𝑅𝑅𝑉</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26.10</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𝑅𝑅𝑅𝑉</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160.60)</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num>
                    <m:den>
                      <m:r>
                        <a:rPr lang="de-CH" sz="1600" b="0" i="1">
                          <a:solidFill>
                            <a:sysClr val="windowText" lastClr="000000"/>
                          </a:solidFill>
                          <a:effectLst/>
                          <a:latin typeface="Cambria Math" panose="02040503050406030204" pitchFamily="18" charset="0"/>
                          <a:ea typeface="+mn-ea"/>
                          <a:cs typeface="+mn-cs"/>
                        </a:rPr>
                        <m:t>3</m:t>
                      </m:r>
                    </m:den>
                  </m:f>
                  <m:r>
                    <a:rPr lang="de-CH" sz="1600" b="0" i="1">
                      <a:solidFill>
                        <a:sysClr val="windowText" lastClr="000000"/>
                      </a:solidFill>
                      <a:effectLst/>
                      <a:latin typeface="Cambria Math" panose="02040503050406030204" pitchFamily="18" charset="0"/>
                      <a:ea typeface="+mn-ea"/>
                      <a:cs typeface="+mn-cs"/>
                    </a:rPr>
                    <m:t>)</m:t>
                  </m:r>
                </m:oMath>
              </a14:m>
              <a:endParaRPr lang="en-US" sz="1600">
                <a:solidFill>
                  <a:sysClr val="windowText" lastClr="000000"/>
                </a:solidFill>
              </a:endParaRPr>
            </a:p>
          </xdr:txBody>
        </xdr:sp>
      </mc:Choice>
      <mc:Fallback xmlns="">
        <xdr:sp macro="" textlink="">
          <xdr:nvSpPr>
            <xdr:cNvPr id="22" name="TextBox 21">
              <a:extLst>
                <a:ext uri="{FF2B5EF4-FFF2-40B4-BE49-F238E27FC236}">
                  <a16:creationId xmlns:a16="http://schemas.microsoft.com/office/drawing/2014/main" id="{E1143855-58EB-43FC-996B-FD10BFD9FB3A}"/>
                </a:ext>
              </a:extLst>
            </xdr:cNvPr>
            <xdr:cNvSpPr txBox="1"/>
          </xdr:nvSpPr>
          <xdr:spPr>
            <a:xfrm>
              <a:off x="0" y="18208336"/>
              <a:ext cx="7994073" cy="463781"/>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𝑅𝑅𝑅𝑉=〖(𝑅𝑅𝑅𝑉〗_0+𝐾_(𝑅𝑅𝑅𝑉−𝑈)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26.10</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𝐾_(𝑅𝑅𝑅𝑉−𝐼)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160.60))/(1−(𝐼𝑙𝑜𝑎𝑑/𝐼𝑠𝑐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ysClr val="windowText" lastClr="000000"/>
                  </a:solidFill>
                  <a:effectLst/>
                  <a:latin typeface="Cambria Math" panose="02040503050406030204" pitchFamily="18" charset="0"/>
                  <a:ea typeface="+mn-ea"/>
                  <a:cs typeface="+mn-cs"/>
                </a:rPr>
                <a:t>−1)/3)</a:t>
              </a:r>
              <a:endParaRPr lang="en-US" sz="1600">
                <a:solidFill>
                  <a:sysClr val="windowText" lastClr="000000"/>
                </a:solidFill>
              </a:endParaRPr>
            </a:p>
          </xdr:txBody>
        </xdr:sp>
      </mc:Fallback>
    </mc:AlternateContent>
    <xdr:clientData/>
  </xdr:oneCellAnchor>
  <xdr:oneCellAnchor>
    <xdr:from>
      <xdr:col>0</xdr:col>
      <xdr:colOff>0</xdr:colOff>
      <xdr:row>166</xdr:row>
      <xdr:rowOff>138546</xdr:rowOff>
    </xdr:from>
    <xdr:ext cx="7994073" cy="354584"/>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B270AF91-6360-4C32-80B2-D9C17C934830}"/>
                </a:ext>
              </a:extLst>
            </xdr:cNvPr>
            <xdr:cNvSpPr txBox="1"/>
          </xdr:nvSpPr>
          <xdr:spPr>
            <a:xfrm>
              <a:off x="0" y="301803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rgbClr val="FF0000"/>
                          </a:solidFill>
                          <a:latin typeface="Cambria Math" panose="02040503050406030204" pitchFamily="18" charset="0"/>
                        </a:rPr>
                      </m:ctrlPr>
                    </m:sSubPr>
                    <m:e>
                      <m:r>
                        <a:rPr lang="de-CH" sz="1600" b="0" i="1">
                          <a:solidFill>
                            <a:srgbClr val="FF0000"/>
                          </a:solidFill>
                          <a:latin typeface="Cambria Math" panose="02040503050406030204" pitchFamily="18" charset="0"/>
                        </a:rPr>
                        <m:t>𝐾</m:t>
                      </m:r>
                    </m:e>
                    <m:sub>
                      <m:r>
                        <a:rPr lang="de-CH" sz="1600" b="0" i="1">
                          <a:solidFill>
                            <a:srgbClr val="FF0000"/>
                          </a:solidFill>
                          <a:latin typeface="Cambria Math" panose="02040503050406030204" pitchFamily="18" charset="0"/>
                        </a:rPr>
                        <m:t>𝑡𝑑</m:t>
                      </m:r>
                      <m:r>
                        <a:rPr lang="de-CH" sz="1600" b="0" i="1">
                          <a:solidFill>
                            <a:srgbClr val="FF0000"/>
                          </a:solidFill>
                          <a:latin typeface="Cambria Math" panose="02040503050406030204" pitchFamily="18" charset="0"/>
                        </a:rPr>
                        <m:t>−</m:t>
                      </m:r>
                      <m:r>
                        <a:rPr lang="de-CH" sz="1600" b="0" i="1">
                          <a:solidFill>
                            <a:srgbClr val="FF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26.10</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𝐾</m:t>
                      </m:r>
                    </m:e>
                    <m:sub>
                      <m:r>
                        <a:rPr lang="de-CH" sz="1600" b="0" i="1">
                          <a:solidFill>
                            <a:sysClr val="windowText" lastClr="000000"/>
                          </a:solidFill>
                          <a:effectLst/>
                          <a:latin typeface="Cambria Math" panose="02040503050406030204" pitchFamily="18" charset="0"/>
                          <a:ea typeface="+mn-ea"/>
                          <a:cs typeface="+mn-cs"/>
                        </a:rPr>
                        <m:t>𝑡𝑑</m:t>
                      </m:r>
                      <m:r>
                        <a:rPr lang="de-CH"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160.60)</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oMath>
              </a14:m>
              <a:r>
                <a:rPr lang="en-US" sz="1600">
                  <a:solidFill>
                    <a:sysClr val="windowText" lastClr="000000"/>
                  </a:solidFill>
                </a:rPr>
                <a:t>*0.383)</a:t>
              </a:r>
            </a:p>
          </xdr:txBody>
        </xdr:sp>
      </mc:Choice>
      <mc:Fallback xmlns="">
        <xdr:sp macro="" textlink="">
          <xdr:nvSpPr>
            <xdr:cNvPr id="23" name="TextBox 22">
              <a:extLst>
                <a:ext uri="{FF2B5EF4-FFF2-40B4-BE49-F238E27FC236}">
                  <a16:creationId xmlns:a16="http://schemas.microsoft.com/office/drawing/2014/main" id="{B270AF91-6360-4C32-80B2-D9C17C934830}"/>
                </a:ext>
              </a:extLst>
            </xdr:cNvPr>
            <xdr:cNvSpPr txBox="1"/>
          </xdr:nvSpPr>
          <xdr:spPr>
            <a:xfrm>
              <a:off x="0" y="30180396"/>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a:t>
              </a:r>
              <a:r>
                <a:rPr lang="de-CH" sz="1600" b="0" i="0">
                  <a:solidFill>
                    <a:srgbClr val="FF0000"/>
                  </a:solidFill>
                  <a:latin typeface="Cambria Math" panose="02040503050406030204" pitchFamily="18" charset="0"/>
                </a:rPr>
                <a:t>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26.10</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160.60))∗(1−(𝐼𝑙𝑜𝑎𝑑/𝐼𝑠𝑐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ysClr val="windowText" lastClr="000000"/>
                  </a:solidFill>
                  <a:effectLst/>
                  <a:latin typeface="Cambria Math" panose="02040503050406030204" pitchFamily="18" charset="0"/>
                  <a:ea typeface="+mn-ea"/>
                  <a:cs typeface="+mn-cs"/>
                </a:rPr>
                <a:t>−1)</a:t>
              </a:r>
              <a:r>
                <a:rPr lang="en-US" sz="1600">
                  <a:solidFill>
                    <a:sysClr val="windowText" lastClr="000000"/>
                  </a:solidFill>
                </a:rPr>
                <a:t>*0.383)</a:t>
              </a:r>
            </a:p>
          </xdr:txBody>
        </xdr:sp>
      </mc:Fallback>
    </mc:AlternateContent>
    <xdr:clientData/>
  </xdr:oneCellAnchor>
  <xdr:oneCellAnchor>
    <xdr:from>
      <xdr:col>0</xdr:col>
      <xdr:colOff>0</xdr:colOff>
      <xdr:row>199</xdr:row>
      <xdr:rowOff>138546</xdr:rowOff>
    </xdr:from>
    <xdr:ext cx="7994073" cy="354584"/>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76C6F961-627F-442F-A27C-31A0CA76D4B9}"/>
                </a:ext>
              </a:extLst>
            </xdr:cNvPr>
            <xdr:cNvSpPr txBox="1"/>
          </xdr:nvSpPr>
          <xdr:spPr>
            <a:xfrm>
              <a:off x="0" y="36152571"/>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𝑡𝑑</m:t>
                      </m:r>
                    </m:e>
                    <m:sub>
                      <m:r>
                        <a:rPr lang="de-CH" sz="1600" b="0" i="1">
                          <a:solidFill>
                            <a:sysClr val="windowText" lastClr="000000"/>
                          </a:solidFill>
                          <a:latin typeface="Cambria Math" panose="02040503050406030204" pitchFamily="18" charset="0"/>
                        </a:rPr>
                        <m:t>0</m:t>
                      </m:r>
                    </m:sub>
                  </m:sSub>
                  <m:r>
                    <a:rPr lang="de-CH" sz="1600" b="0" i="1">
                      <a:solidFill>
                        <a:sysClr val="windowText" lastClr="000000"/>
                      </a:solidFill>
                      <a:latin typeface="Cambria Math" panose="02040503050406030204" pitchFamily="18" charset="0"/>
                    </a:rPr>
                    <m:t>+</m:t>
                  </m:r>
                  <m:sSub>
                    <m:sSubPr>
                      <m:ctrlPr>
                        <a:rPr lang="de-CH" sz="1600" b="0" i="1">
                          <a:solidFill>
                            <a:sysClr val="windowText" lastClr="000000"/>
                          </a:solidFill>
                          <a:latin typeface="Cambria Math" panose="02040503050406030204" pitchFamily="18" charset="0"/>
                        </a:rPr>
                      </m:ctrlPr>
                    </m:sSubPr>
                    <m:e>
                      <m:r>
                        <a:rPr lang="de-CH" sz="1600" b="0" i="1">
                          <a:solidFill>
                            <a:sysClr val="windowText" lastClr="000000"/>
                          </a:solidFill>
                          <a:latin typeface="Cambria Math" panose="02040503050406030204" pitchFamily="18" charset="0"/>
                        </a:rPr>
                        <m:t>𝐾</m:t>
                      </m:r>
                    </m:e>
                    <m:sub>
                      <m:r>
                        <a:rPr lang="de-CH" sz="1600" b="0" i="1">
                          <a:solidFill>
                            <a:sysClr val="windowText" lastClr="000000"/>
                          </a:solidFill>
                          <a:latin typeface="Cambria Math" panose="02040503050406030204" pitchFamily="18" charset="0"/>
                        </a:rPr>
                        <m:t>𝑡𝑑</m:t>
                      </m:r>
                      <m:r>
                        <a:rPr lang="de-CH" sz="1600" b="0" i="1">
                          <a:solidFill>
                            <a:sysClr val="windowText" lastClr="000000"/>
                          </a:solidFill>
                          <a:latin typeface="Cambria Math" panose="02040503050406030204" pitchFamily="18" charset="0"/>
                        </a:rPr>
                        <m:t>−</m:t>
                      </m:r>
                      <m:r>
                        <a:rPr lang="de-CH" sz="1600" b="0" i="1">
                          <a:solidFill>
                            <a:sysClr val="windowText" lastClr="000000"/>
                          </a:solidFill>
                          <a:latin typeface="Cambria Math" panose="02040503050406030204" pitchFamily="18" charset="0"/>
                        </a:rPr>
                        <m:t>𝑈</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m:t>
                  </m:r>
                  <m:r>
                    <a:rPr lang="de-CH" sz="1600" b="0" i="1">
                      <a:solidFill>
                        <a:sysClr val="windowText" lastClr="000000"/>
                      </a:solidFill>
                      <a:latin typeface="Cambria Math" panose="02040503050406030204" pitchFamily="18" charset="0"/>
                      <a:ea typeface="Cambria Math" panose="02040503050406030204" pitchFamily="18" charset="0"/>
                    </a:rPr>
                    <m:t>𝑈</m:t>
                  </m:r>
                </m:oMath>
              </a14:m>
              <a:r>
                <a:rPr lang="en-US" sz="1600">
                  <a:solidFill>
                    <a:sysClr val="windowText" lastClr="000000"/>
                  </a:solidFill>
                </a:rPr>
                <a:t>-</a:t>
              </a:r>
              <a14:m>
                <m:oMath xmlns:m="http://schemas.openxmlformats.org/officeDocument/2006/math">
                  <m:r>
                    <a:rPr lang="de-CH" sz="1600" b="0" i="1">
                      <a:solidFill>
                        <a:sysClr val="windowText" lastClr="000000"/>
                      </a:solidFill>
                      <a:latin typeface="Cambria Math" panose="02040503050406030204" pitchFamily="18" charset="0"/>
                    </a:rPr>
                    <m:t>26.10</m:t>
                  </m:r>
                </m:oMath>
              </a14:m>
              <a:r>
                <a:rPr lang="en-US" sz="1600">
                  <a:solidFill>
                    <a:sysClr val="windowText" lastClr="000000"/>
                  </a:solidFill>
                </a:rPr>
                <a:t>)</a:t>
              </a:r>
              <a14:m>
                <m:oMath xmlns:m="http://schemas.openxmlformats.org/officeDocument/2006/math">
                  <m:r>
                    <a:rPr lang="de-CH" sz="1600" b="0" i="0">
                      <a:solidFill>
                        <a:sysClr val="windowText" lastClr="000000"/>
                      </a:solidFill>
                      <a:effectLst/>
                      <a:latin typeface="Cambria Math" panose="02040503050406030204" pitchFamily="18" charset="0"/>
                      <a:ea typeface="+mn-ea"/>
                      <a:cs typeface="+mn-cs"/>
                    </a:rPr>
                    <m:t> </m:t>
                  </m:r>
                  <m:r>
                    <a:rPr lang="de-CH" sz="1600" b="0" i="1">
                      <a:solidFill>
                        <a:sysClr val="windowText" lastClr="000000"/>
                      </a:solidFill>
                      <a:effectLst/>
                      <a:latin typeface="Cambria Math" panose="02040503050406030204" pitchFamily="18" charset="0"/>
                      <a:ea typeface="+mn-ea"/>
                      <a:cs typeface="+mn-cs"/>
                    </a:rPr>
                    <m:t>+ </m:t>
                  </m:r>
                  <m:sSub>
                    <m:sSubPr>
                      <m:ctrlPr>
                        <a:rPr lang="de-CH" sz="1600" b="0" i="1">
                          <a:solidFill>
                            <a:srgbClr val="FF0000"/>
                          </a:solidFill>
                          <a:effectLst/>
                          <a:latin typeface="Cambria Math" panose="02040503050406030204" pitchFamily="18" charset="0"/>
                          <a:ea typeface="+mn-ea"/>
                          <a:cs typeface="+mn-cs"/>
                        </a:rPr>
                      </m:ctrlPr>
                    </m:sSubPr>
                    <m:e>
                      <m:r>
                        <a:rPr lang="de-CH" sz="1600" b="0" i="1">
                          <a:solidFill>
                            <a:srgbClr val="FF0000"/>
                          </a:solidFill>
                          <a:effectLst/>
                          <a:latin typeface="Cambria Math" panose="02040503050406030204" pitchFamily="18" charset="0"/>
                          <a:ea typeface="+mn-ea"/>
                          <a:cs typeface="+mn-cs"/>
                        </a:rPr>
                        <m:t>𝐾</m:t>
                      </m:r>
                    </m:e>
                    <m:sub>
                      <m:r>
                        <a:rPr lang="de-CH" sz="1600" b="0" i="1">
                          <a:solidFill>
                            <a:srgbClr val="FF0000"/>
                          </a:solidFill>
                          <a:effectLst/>
                          <a:latin typeface="Cambria Math" panose="02040503050406030204" pitchFamily="18" charset="0"/>
                          <a:ea typeface="+mn-ea"/>
                          <a:cs typeface="+mn-cs"/>
                        </a:rPr>
                        <m:t>𝑡𝑑</m:t>
                      </m:r>
                      <m:r>
                        <a:rPr lang="de-CH" sz="1600" b="0" i="1">
                          <a:solidFill>
                            <a:srgbClr val="FF0000"/>
                          </a:solidFill>
                          <a:effectLst/>
                          <a:latin typeface="Cambria Math" panose="02040503050406030204" pitchFamily="18" charset="0"/>
                          <a:ea typeface="+mn-ea"/>
                          <a:cs typeface="+mn-cs"/>
                        </a:rPr>
                        <m:t>−</m:t>
                      </m:r>
                      <m:r>
                        <a:rPr lang="de-CH" sz="1600" b="0" i="1">
                          <a:solidFill>
                            <a:srgbClr val="FF0000"/>
                          </a:solidFill>
                          <a:effectLst/>
                          <a:latin typeface="Cambria Math" panose="02040503050406030204" pitchFamily="18" charset="0"/>
                          <a:ea typeface="+mn-ea"/>
                          <a:cs typeface="+mn-cs"/>
                        </a:rPr>
                        <m:t>𝐼</m:t>
                      </m:r>
                    </m:sub>
                  </m:sSub>
                  <m:r>
                    <a:rPr lang="en-US" sz="1600" b="0" i="1">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m:t>
                  </m:r>
                  <m:sSub>
                    <m:sSubPr>
                      <m:ctrlPr>
                        <a:rPr lang="de-CH" sz="1600" b="0" i="1">
                          <a:solidFill>
                            <a:sysClr val="windowText" lastClr="000000"/>
                          </a:solidFill>
                          <a:effectLst/>
                          <a:latin typeface="Cambria Math" panose="02040503050406030204" pitchFamily="18" charset="0"/>
                          <a:ea typeface="+mn-ea"/>
                          <a:cs typeface="+mn-cs"/>
                        </a:rPr>
                      </m:ctrlPr>
                    </m:sSubPr>
                    <m:e>
                      <m:r>
                        <a:rPr lang="de-CH" sz="1600" b="0" i="1">
                          <a:solidFill>
                            <a:sysClr val="windowText" lastClr="000000"/>
                          </a:solidFill>
                          <a:effectLst/>
                          <a:latin typeface="Cambria Math" panose="02040503050406030204" pitchFamily="18" charset="0"/>
                          <a:ea typeface="+mn-ea"/>
                          <a:cs typeface="+mn-cs"/>
                        </a:rPr>
                        <m:t>𝐼</m:t>
                      </m:r>
                    </m:e>
                    <m:sub>
                      <m:r>
                        <a:rPr lang="de-CH" sz="1600" b="0" i="1">
                          <a:solidFill>
                            <a:sysClr val="windowText" lastClr="000000"/>
                          </a:solidFill>
                          <a:effectLst/>
                          <a:latin typeface="Cambria Math" panose="02040503050406030204" pitchFamily="18" charset="0"/>
                          <a:ea typeface="+mn-ea"/>
                          <a:cs typeface="+mn-cs"/>
                        </a:rPr>
                        <m:t>𝑠𝑐</m:t>
                      </m:r>
                    </m:sub>
                  </m:sSub>
                </m:oMath>
              </a14:m>
              <a:r>
                <a:rPr lang="en-US" sz="1600">
                  <a:solidFill>
                    <a:sysClr val="windowText" lastClr="000000"/>
                  </a:solidFill>
                  <a:effectLst/>
                  <a:latin typeface="+mn-lt"/>
                  <a:ea typeface="+mn-ea"/>
                  <a:cs typeface="+mn-cs"/>
                </a:rPr>
                <a:t>-</a:t>
              </a:r>
              <a14:m>
                <m:oMath xmlns:m="http://schemas.openxmlformats.org/officeDocument/2006/math">
                  <m:r>
                    <a:rPr lang="de-CH" sz="1600" b="0" i="1">
                      <a:solidFill>
                        <a:sysClr val="windowText" lastClr="000000"/>
                      </a:solidFill>
                      <a:effectLst/>
                      <a:latin typeface="Cambria Math" panose="02040503050406030204" pitchFamily="18" charset="0"/>
                      <a:ea typeface="+mn-ea"/>
                      <a:cs typeface="+mn-cs"/>
                    </a:rPr>
                    <m:t>160.60)</m:t>
                  </m:r>
                  <m:r>
                    <a:rPr lang="de-CH" sz="1600" b="0" i="0">
                      <a:solidFill>
                        <a:sysClr val="windowText" lastClr="000000"/>
                      </a:solidFill>
                      <a:effectLst/>
                      <a:latin typeface="Cambria Math" panose="02040503050406030204" pitchFamily="18" charset="0"/>
                      <a:ea typeface="+mn-ea"/>
                      <a:cs typeface="+mn-cs"/>
                    </a:rPr>
                    <m:t>)∗</m:t>
                  </m:r>
                  <m:r>
                    <a:rPr lang="de-CH" sz="1600" b="0" i="1">
                      <a:solidFill>
                        <a:sysClr val="windowText" lastClr="000000"/>
                      </a:solidFill>
                      <a:effectLst/>
                      <a:latin typeface="Cambria Math" panose="02040503050406030204" pitchFamily="18" charset="0"/>
                      <a:ea typeface="+mn-ea"/>
                      <a:cs typeface="+mn-cs"/>
                    </a:rPr>
                    <m:t>(1−(</m:t>
                  </m:r>
                  <m:f>
                    <m:fPr>
                      <m:ctrlPr>
                        <a:rPr lang="de-CH" sz="1600" b="0" i="1">
                          <a:solidFill>
                            <a:sysClr val="windowText" lastClr="000000"/>
                          </a:solidFill>
                          <a:effectLst/>
                          <a:latin typeface="Cambria Math" panose="02040503050406030204" pitchFamily="18" charset="0"/>
                          <a:ea typeface="+mn-ea"/>
                          <a:cs typeface="+mn-cs"/>
                        </a:rPr>
                      </m:ctrlPr>
                    </m:fPr>
                    <m:num>
                      <m:r>
                        <a:rPr lang="de-CH" sz="1600" b="0" i="1">
                          <a:solidFill>
                            <a:sysClr val="windowText" lastClr="000000"/>
                          </a:solidFill>
                          <a:effectLst/>
                          <a:latin typeface="Cambria Math" panose="02040503050406030204" pitchFamily="18" charset="0"/>
                          <a:ea typeface="+mn-ea"/>
                          <a:cs typeface="+mn-cs"/>
                        </a:rPr>
                        <m:t>𝐼𝑙𝑜𝑎𝑑</m:t>
                      </m:r>
                    </m:num>
                    <m:den>
                      <m:r>
                        <a:rPr lang="de-CH" sz="1600" b="0" i="1">
                          <a:solidFill>
                            <a:sysClr val="windowText" lastClr="000000"/>
                          </a:solidFill>
                          <a:effectLst/>
                          <a:latin typeface="Cambria Math" panose="02040503050406030204" pitchFamily="18" charset="0"/>
                          <a:ea typeface="+mn-ea"/>
                          <a:cs typeface="+mn-cs"/>
                        </a:rPr>
                        <m:t>𝐼𝑠𝑐</m:t>
                      </m:r>
                    </m:den>
                  </m:f>
                  <m:r>
                    <a:rPr lang="en-US" sz="1100" b="0" i="1">
                      <a:solidFill>
                        <a:schemeClr val="tx1"/>
                      </a:solidFill>
                      <a:effectLst/>
                      <a:latin typeface="Cambria Math" panose="02040503050406030204" pitchFamily="18" charset="0"/>
                      <a:ea typeface="+mn-ea"/>
                      <a:cs typeface="+mn-cs"/>
                    </a:rPr>
                    <m:t>∙</m:t>
                  </m:r>
                  <m:r>
                    <a:rPr lang="de-CH" sz="1100" b="0" i="1">
                      <a:solidFill>
                        <a:schemeClr val="tx1"/>
                      </a:solidFill>
                      <a:effectLst/>
                      <a:latin typeface="Cambria Math" panose="02040503050406030204" pitchFamily="18" charset="0"/>
                      <a:ea typeface="+mn-ea"/>
                      <a:cs typeface="+mn-cs"/>
                    </a:rPr>
                    <m:t>5.656854</m:t>
                  </m:r>
                  <m:r>
                    <a:rPr lang="de-CH" sz="1600" b="0" i="1">
                      <a:solidFill>
                        <a:sysClr val="windowText" lastClr="000000"/>
                      </a:solidFill>
                      <a:effectLst/>
                      <a:latin typeface="Cambria Math" panose="02040503050406030204" pitchFamily="18" charset="0"/>
                      <a:ea typeface="+mn-ea"/>
                      <a:cs typeface="+mn-cs"/>
                    </a:rPr>
                    <m:t>−1)</m:t>
                  </m:r>
                </m:oMath>
              </a14:m>
              <a:r>
                <a:rPr lang="en-US" sz="1600">
                  <a:solidFill>
                    <a:sysClr val="windowText" lastClr="000000"/>
                  </a:solidFill>
                </a:rPr>
                <a:t>*0.383)</a:t>
              </a:r>
            </a:p>
          </xdr:txBody>
        </xdr:sp>
      </mc:Choice>
      <mc:Fallback xmlns="">
        <xdr:sp macro="" textlink="">
          <xdr:nvSpPr>
            <xdr:cNvPr id="24" name="TextBox 23">
              <a:extLst>
                <a:ext uri="{FF2B5EF4-FFF2-40B4-BE49-F238E27FC236}">
                  <a16:creationId xmlns:a16="http://schemas.microsoft.com/office/drawing/2014/main" id="{76C6F961-627F-442F-A27C-31A0CA76D4B9}"/>
                </a:ext>
              </a:extLst>
            </xdr:cNvPr>
            <xdr:cNvSpPr txBox="1"/>
          </xdr:nvSpPr>
          <xdr:spPr>
            <a:xfrm>
              <a:off x="0" y="36152571"/>
              <a:ext cx="7994073" cy="354584"/>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de-CH" sz="1600" b="0" i="0">
                  <a:solidFill>
                    <a:sysClr val="windowText" lastClr="000000"/>
                  </a:solidFill>
                  <a:latin typeface="Cambria Math" panose="02040503050406030204" pitchFamily="18" charset="0"/>
                </a:rPr>
                <a:t>𝑡𝑑=〖(𝑡𝑑〗_0+𝐾_(𝑡𝑑−𝑈)</a:t>
              </a:r>
              <a:r>
                <a:rPr lang="en-US" sz="1600" b="0" i="0">
                  <a:solidFill>
                    <a:sysClr val="windowText" lastClr="000000"/>
                  </a:solidFill>
                  <a:latin typeface="Cambria Math" panose="02040503050406030204" pitchFamily="18" charset="0"/>
                  <a:ea typeface="Cambria Math" panose="02040503050406030204" pitchFamily="18" charset="0"/>
                </a:rPr>
                <a:t>∙</a:t>
              </a:r>
              <a:r>
                <a:rPr lang="de-CH" sz="1600" b="0" i="0">
                  <a:solidFill>
                    <a:sysClr val="windowText" lastClr="000000"/>
                  </a:solidFill>
                  <a:latin typeface="Cambria Math" panose="02040503050406030204" pitchFamily="18" charset="0"/>
                  <a:ea typeface="Cambria Math" panose="02040503050406030204" pitchFamily="18" charset="0"/>
                </a:rPr>
                <a:t>(𝑈</a:t>
              </a:r>
              <a:r>
                <a:rPr lang="en-US" sz="1600">
                  <a:solidFill>
                    <a:sysClr val="windowText" lastClr="000000"/>
                  </a:solidFill>
                </a:rPr>
                <a:t>-</a:t>
              </a:r>
              <a:r>
                <a:rPr lang="de-CH" sz="1600" b="0" i="0">
                  <a:solidFill>
                    <a:sysClr val="windowText" lastClr="000000"/>
                  </a:solidFill>
                  <a:latin typeface="Cambria Math" panose="02040503050406030204" pitchFamily="18" charset="0"/>
                </a:rPr>
                <a:t>26.10</a:t>
              </a:r>
              <a:r>
                <a:rPr lang="en-US" sz="1600">
                  <a:solidFill>
                    <a:sysClr val="windowText" lastClr="000000"/>
                  </a:solidFill>
                </a:rPr>
                <a:t>)</a:t>
              </a:r>
              <a:r>
                <a:rPr lang="de-CH" sz="1600" b="0" i="0">
                  <a:solidFill>
                    <a:sysClr val="windowText" lastClr="000000"/>
                  </a:solidFill>
                  <a:effectLst/>
                  <a:latin typeface="Cambria Math" panose="02040503050406030204" pitchFamily="18" charset="0"/>
                  <a:ea typeface="+mn-ea"/>
                  <a:cs typeface="+mn-cs"/>
                </a:rPr>
                <a:t> + </a:t>
              </a:r>
              <a:r>
                <a:rPr lang="de-CH" sz="1600" b="0" i="0">
                  <a:solidFill>
                    <a:srgbClr val="FF0000"/>
                  </a:solidFill>
                  <a:effectLst/>
                  <a:latin typeface="Cambria Math" panose="02040503050406030204" pitchFamily="18" charset="0"/>
                  <a:ea typeface="+mn-ea"/>
                  <a:cs typeface="+mn-cs"/>
                </a:rPr>
                <a:t>𝐾_(𝑡𝑑−𝐼)</a:t>
              </a:r>
              <a:r>
                <a:rPr lang="en-US" sz="1600" b="0" i="0">
                  <a:solidFill>
                    <a:sysClr val="windowText" lastClr="000000"/>
                  </a:solidFill>
                  <a:effectLst/>
                  <a:latin typeface="Cambria Math" panose="02040503050406030204" pitchFamily="18" charset="0"/>
                  <a:ea typeface="+mn-ea"/>
                  <a:cs typeface="+mn-cs"/>
                </a:rPr>
                <a:t>∙</a:t>
              </a:r>
              <a:r>
                <a:rPr lang="de-CH" sz="1600" b="0" i="0">
                  <a:solidFill>
                    <a:sysClr val="windowText" lastClr="000000"/>
                  </a:solidFill>
                  <a:effectLst/>
                  <a:latin typeface="Cambria Math" panose="02040503050406030204" pitchFamily="18" charset="0"/>
                  <a:ea typeface="+mn-ea"/>
                  <a:cs typeface="+mn-cs"/>
                </a:rPr>
                <a:t>(𝐼_𝑠𝑐</a:t>
              </a:r>
              <a:r>
                <a:rPr lang="en-US" sz="1600">
                  <a:solidFill>
                    <a:sysClr val="windowText" lastClr="000000"/>
                  </a:solidFill>
                  <a:effectLst/>
                  <a:latin typeface="+mn-lt"/>
                  <a:ea typeface="+mn-ea"/>
                  <a:cs typeface="+mn-cs"/>
                </a:rPr>
                <a:t>-</a:t>
              </a:r>
              <a:r>
                <a:rPr lang="de-CH" sz="1600" b="0" i="0">
                  <a:solidFill>
                    <a:sysClr val="windowText" lastClr="000000"/>
                  </a:solidFill>
                  <a:effectLst/>
                  <a:latin typeface="Cambria Math" panose="02040503050406030204" pitchFamily="18" charset="0"/>
                  <a:ea typeface="+mn-ea"/>
                  <a:cs typeface="+mn-cs"/>
                </a:rPr>
                <a:t>160.60))∗(1−(𝐼𝑙𝑜𝑎𝑑/𝐼𝑠𝑐</a:t>
              </a:r>
              <a:r>
                <a:rPr lang="en-US" sz="1100" b="0" i="0">
                  <a:solidFill>
                    <a:schemeClr val="tx1"/>
                  </a:solidFill>
                  <a:effectLst/>
                  <a:latin typeface="+mn-lt"/>
                  <a:ea typeface="+mn-ea"/>
                  <a:cs typeface="+mn-cs"/>
                </a:rPr>
                <a:t>∙</a:t>
              </a:r>
              <a:r>
                <a:rPr lang="de-CH" sz="1100" b="0" i="0">
                  <a:solidFill>
                    <a:schemeClr val="tx1"/>
                  </a:solidFill>
                  <a:effectLst/>
                  <a:latin typeface="+mn-lt"/>
                  <a:ea typeface="+mn-ea"/>
                  <a:cs typeface="+mn-cs"/>
                </a:rPr>
                <a:t>5.656854</a:t>
              </a:r>
              <a:r>
                <a:rPr lang="de-CH" sz="1600" b="0" i="0">
                  <a:solidFill>
                    <a:sysClr val="windowText" lastClr="000000"/>
                  </a:solidFill>
                  <a:effectLst/>
                  <a:latin typeface="Cambria Math" panose="02040503050406030204" pitchFamily="18" charset="0"/>
                  <a:ea typeface="+mn-ea"/>
                  <a:cs typeface="+mn-cs"/>
                </a:rPr>
                <a:t>−1)</a:t>
              </a:r>
              <a:r>
                <a:rPr lang="en-US" sz="1600">
                  <a:solidFill>
                    <a:sysClr val="windowText" lastClr="000000"/>
                  </a:solidFill>
                </a:rPr>
                <a:t>*0.383)</a:t>
              </a:r>
            </a:p>
          </xdr:txBody>
        </xdr:sp>
      </mc:Fallback>
    </mc:AlternateContent>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F22A9-6428-42EC-9B0D-1B00AE39438A}">
  <dimension ref="A2:G32"/>
  <sheetViews>
    <sheetView tabSelected="1" zoomScale="70" zoomScaleNormal="70" workbookViewId="0">
      <selection activeCell="F24" sqref="F24"/>
    </sheetView>
  </sheetViews>
  <sheetFormatPr defaultColWidth="8.81640625" defaultRowHeight="14.5" x14ac:dyDescent="0.35"/>
  <cols>
    <col min="1" max="1" width="6.453125" style="36" customWidth="1"/>
    <col min="2" max="2" width="90.54296875" style="36" customWidth="1"/>
    <col min="3" max="3" width="11.90625" style="36" customWidth="1"/>
    <col min="4" max="4" width="14.36328125" style="36" bestFit="1" customWidth="1"/>
    <col min="5" max="5" width="58.453125" style="36" customWidth="1"/>
    <col min="6" max="6" width="59.1796875" style="36" bestFit="1" customWidth="1"/>
    <col min="7" max="16384" width="8.81640625" style="36"/>
  </cols>
  <sheetData>
    <row r="2" spans="2:6" ht="26" x14ac:dyDescent="0.6">
      <c r="B2" s="51" t="s">
        <v>108</v>
      </c>
      <c r="C2" s="51"/>
      <c r="D2" s="51"/>
    </row>
    <row r="3" spans="2:6" ht="15" thickBot="1" x14ac:dyDescent="0.4"/>
    <row r="4" spans="2:6" ht="15" thickBot="1" x14ac:dyDescent="0.4">
      <c r="B4" s="85" t="s">
        <v>100</v>
      </c>
      <c r="C4" s="80" t="s">
        <v>135</v>
      </c>
      <c r="D4" s="80" t="s">
        <v>127</v>
      </c>
      <c r="E4" s="39" t="s">
        <v>105</v>
      </c>
    </row>
    <row r="5" spans="2:6" x14ac:dyDescent="0.35">
      <c r="B5" s="40" t="s">
        <v>115</v>
      </c>
      <c r="C5" s="40"/>
      <c r="D5" s="69"/>
      <c r="E5" s="56" t="s">
        <v>6</v>
      </c>
      <c r="F5" s="61" t="str">
        <f>IF(E9&gt;E10,"Warning
Conditions where the generator circuit-breaker is equipped with capacitors at the generator side of larger value than those on the step-up transformer side are not covered by the GenCB TRV calculator tool","")</f>
        <v/>
      </c>
    </row>
    <row r="6" spans="2:6" ht="16.5" x14ac:dyDescent="0.35">
      <c r="B6" s="38" t="s">
        <v>136</v>
      </c>
      <c r="C6" s="70" t="s">
        <v>139</v>
      </c>
      <c r="D6" s="70" t="s">
        <v>117</v>
      </c>
      <c r="E6" s="44">
        <v>20</v>
      </c>
      <c r="F6" s="61"/>
    </row>
    <row r="7" spans="2:6" ht="16.5" x14ac:dyDescent="0.35">
      <c r="B7" s="38" t="s">
        <v>137</v>
      </c>
      <c r="C7" s="70" t="s">
        <v>140</v>
      </c>
      <c r="D7" s="70" t="s">
        <v>118</v>
      </c>
      <c r="E7" s="44">
        <v>50</v>
      </c>
      <c r="F7" s="61"/>
    </row>
    <row r="8" spans="2:6" ht="16.5" x14ac:dyDescent="0.35">
      <c r="B8" s="38" t="s">
        <v>144</v>
      </c>
      <c r="C8" s="70" t="s">
        <v>141</v>
      </c>
      <c r="D8" s="70" t="s">
        <v>118</v>
      </c>
      <c r="E8" s="44">
        <v>5</v>
      </c>
      <c r="F8" s="61"/>
    </row>
    <row r="9" spans="2:6" ht="16.5" x14ac:dyDescent="0.35">
      <c r="B9" s="38" t="s">
        <v>138</v>
      </c>
      <c r="C9" s="70" t="s">
        <v>142</v>
      </c>
      <c r="D9" s="70" t="s">
        <v>119</v>
      </c>
      <c r="E9" s="44">
        <v>0.1</v>
      </c>
      <c r="F9" s="61"/>
    </row>
    <row r="10" spans="2:6" ht="17" thickBot="1" x14ac:dyDescent="0.4">
      <c r="B10" s="41" t="s">
        <v>145</v>
      </c>
      <c r="C10" s="71" t="s">
        <v>143</v>
      </c>
      <c r="D10" s="71" t="s">
        <v>119</v>
      </c>
      <c r="E10" s="45">
        <v>0.1</v>
      </c>
      <c r="F10" s="61"/>
    </row>
    <row r="11" spans="2:6" x14ac:dyDescent="0.35">
      <c r="C11" s="72"/>
      <c r="D11" s="72"/>
    </row>
    <row r="12" spans="2:6" ht="15" thickBot="1" x14ac:dyDescent="0.4">
      <c r="C12" s="72"/>
      <c r="D12" s="72"/>
    </row>
    <row r="13" spans="2:6" ht="15" thickBot="1" x14ac:dyDescent="0.4">
      <c r="B13" s="84" t="s">
        <v>113</v>
      </c>
      <c r="C13" s="80" t="s">
        <v>135</v>
      </c>
      <c r="D13" s="80" t="s">
        <v>127</v>
      </c>
      <c r="E13" s="42" t="s">
        <v>21</v>
      </c>
      <c r="F13" s="43" t="s">
        <v>20</v>
      </c>
    </row>
    <row r="14" spans="2:6" x14ac:dyDescent="0.35">
      <c r="B14" s="37" t="s">
        <v>149</v>
      </c>
      <c r="C14" s="73" t="s">
        <v>146</v>
      </c>
      <c r="D14" s="73" t="s">
        <v>117</v>
      </c>
      <c r="E14" s="89">
        <f>IF('Intermediate calculations'!B12&lt;1,"This set of ratings and capacitance values are not covered by this tool",'Intermediate calculations'!B10)</f>
        <v>63.543009757993801</v>
      </c>
      <c r="F14" s="86">
        <f>IF('Intermediate calculations_LS'!B12&lt;1,"This set of ratings and capacitance values are not covered by this tool",'Intermediate calculations_LS'!B10)</f>
        <v>22.484449606674723</v>
      </c>
    </row>
    <row r="15" spans="2:6" x14ac:dyDescent="0.35">
      <c r="B15" s="38" t="s">
        <v>150</v>
      </c>
      <c r="C15" s="70" t="s">
        <v>147</v>
      </c>
      <c r="D15" s="70" t="s">
        <v>120</v>
      </c>
      <c r="E15" s="90">
        <f>IF('Intermediate calculations'!B12&lt;1,"This set of ratings and capacitance values are not covered by this tool",'Intermediate calculations'!B11)</f>
        <v>1.6172050516408156</v>
      </c>
      <c r="F15" s="87">
        <f>IF('Intermediate calculations_LS'!B12&lt;1,"This set of ratings and capacitance values are not covered by this tool",'Intermediate calculations_LS'!B11)</f>
        <v>0.57176832929218069</v>
      </c>
    </row>
    <row r="16" spans="2:6" ht="15" thickBot="1" x14ac:dyDescent="0.4">
      <c r="B16" s="41" t="s">
        <v>151</v>
      </c>
      <c r="C16" s="71" t="s">
        <v>148</v>
      </c>
      <c r="D16" s="71" t="s">
        <v>121</v>
      </c>
      <c r="E16" s="91">
        <f>IF('Intermediate calculations'!B12&lt;1,"This set of ratings and capacitance values are not covered by this tool",'Intermediate calculations'!B12)</f>
        <v>4.5154008593385946</v>
      </c>
      <c r="F16" s="88">
        <f>IF('Intermediate calculations_LS'!B12&lt;1,"This set of ratings and capacitance values are not covered by this tool",'Intermediate calculations_LS'!B12)</f>
        <v>4.5154008593385946</v>
      </c>
    </row>
    <row r="17" spans="1:7" x14ac:dyDescent="0.35">
      <c r="A17" s="54"/>
      <c r="B17" s="55"/>
      <c r="C17" s="74"/>
      <c r="D17" s="74"/>
      <c r="E17" s="55"/>
      <c r="F17" s="55"/>
      <c r="G17" s="54"/>
    </row>
    <row r="18" spans="1:7" ht="15" thickBot="1" x14ac:dyDescent="0.4">
      <c r="A18" s="54"/>
      <c r="B18" s="55"/>
      <c r="C18" s="74"/>
      <c r="D18" s="74"/>
      <c r="E18" s="55"/>
      <c r="F18" s="55"/>
      <c r="G18" s="54"/>
    </row>
    <row r="19" spans="1:7" ht="15" thickBot="1" x14ac:dyDescent="0.4">
      <c r="B19" s="81" t="s">
        <v>152</v>
      </c>
      <c r="C19" s="80" t="s">
        <v>135</v>
      </c>
      <c r="D19" s="80" t="s">
        <v>127</v>
      </c>
      <c r="E19" s="39" t="s">
        <v>21</v>
      </c>
      <c r="F19" s="57" t="s">
        <v>20</v>
      </c>
    </row>
    <row r="20" spans="1:7" ht="15" customHeight="1" x14ac:dyDescent="0.35">
      <c r="B20" s="82"/>
      <c r="C20" s="75" t="s">
        <v>128</v>
      </c>
      <c r="D20" s="70" t="s">
        <v>117</v>
      </c>
      <c r="E20" s="92">
        <f>IF('Intermediate calculations'!B12&lt;1,"This set of ratings and capacitance values are not covered by this tool",'Intermediate calculations'!B22)</f>
        <v>15.79</v>
      </c>
      <c r="F20" s="93">
        <f>IF('Intermediate calculations_LS'!B12&lt;1,"This set of ratings and capacitance values are not covered by this tool",'Intermediate calculations_LS'!B22)</f>
        <v>15.79</v>
      </c>
    </row>
    <row r="21" spans="1:7" ht="15" x14ac:dyDescent="0.35">
      <c r="B21" s="82"/>
      <c r="C21" s="76" t="s">
        <v>129</v>
      </c>
      <c r="D21" s="70" t="s">
        <v>118</v>
      </c>
      <c r="E21" s="94">
        <f>IF('Intermediate calculations'!B12&lt;1,"This set of ratings and capacitance values are not covered by this tool",'Intermediate calculations'!B23)</f>
        <v>51.89</v>
      </c>
      <c r="F21" s="95">
        <f>IF('Intermediate calculations_LS'!B12&lt;1,"This set of ratings and capacitance values are not covered by this tool",'Intermediate calculations_LS'!B23)</f>
        <v>51.89</v>
      </c>
    </row>
    <row r="22" spans="1:7" ht="15" x14ac:dyDescent="0.35">
      <c r="B22" s="82"/>
      <c r="C22" s="76" t="s">
        <v>130</v>
      </c>
      <c r="D22" s="70" t="s">
        <v>122</v>
      </c>
      <c r="E22" s="94">
        <f>IF('Intermediate calculations'!B12&lt;1,"This set of ratings and capacitance values are not covered by this tool",'Intermediate calculations'!B24)</f>
        <v>3.1771504878996901</v>
      </c>
      <c r="F22" s="95">
        <f>IF('Intermediate calculations_LS'!B12&lt;1,"This set of ratings and capacitance values are not covered by this tool",'Intermediate calculations_LS'!B24)</f>
        <v>1.1242224803337362</v>
      </c>
    </row>
    <row r="23" spans="1:7" x14ac:dyDescent="0.35">
      <c r="B23" s="82"/>
      <c r="C23" s="76" t="s">
        <v>26</v>
      </c>
      <c r="D23" s="70" t="s">
        <v>120</v>
      </c>
      <c r="E23" s="94">
        <f>IF('Intermediate calculations'!B12&lt;1,"This set of ratings and capacitance values are not covered by this tool",'Intermediate calculations'!B25)</f>
        <v>1.4907889366157425</v>
      </c>
      <c r="F23" s="95">
        <f>IF('Intermediate calculations_LS'!B12&lt;1,"This set of ratings and capacitance values are not covered by this tool",'Intermediate calculations_LS'!B25)</f>
        <v>0.52707348319943681</v>
      </c>
    </row>
    <row r="24" spans="1:7" ht="15" x14ac:dyDescent="0.35">
      <c r="B24" s="82"/>
      <c r="C24" s="77" t="s">
        <v>131</v>
      </c>
      <c r="D24" s="70" t="s">
        <v>123</v>
      </c>
      <c r="E24" s="94">
        <f>IF('Intermediate calculations'!B12&lt;1,"This set of ratings and capacitance values are not covered by this tool",'Intermediate calculations'!B26)</f>
        <v>3.4964546561245383E-2</v>
      </c>
      <c r="F24" s="95">
        <f>IF('Intermediate calculations_LS'!B12&lt;1,"This set of ratings and capacitance values are not covered by this tool",'Intermediate calculations_LS'!B26)</f>
        <v>1.2361833987284696E-2</v>
      </c>
    </row>
    <row r="25" spans="1:7" ht="15" x14ac:dyDescent="0.35">
      <c r="B25" s="82"/>
      <c r="C25" s="77" t="s">
        <v>132</v>
      </c>
      <c r="D25" s="70" t="s">
        <v>124</v>
      </c>
      <c r="E25" s="94">
        <f>IF('Intermediate calculations'!B12&lt;1,"This set of ratings and capacitance values are not covered by this tool",'Intermediate calculations'!B27)</f>
        <v>1.0997156612576685E-2</v>
      </c>
      <c r="F25" s="95">
        <f>IF('Intermediate calculations_LS'!B12&lt;1,"This set of ratings and capacitance values are not covered by this tool",'Intermediate calculations_LS'!B27)</f>
        <v>3.8880820072617283E-3</v>
      </c>
    </row>
    <row r="26" spans="1:7" x14ac:dyDescent="0.35">
      <c r="B26" s="82"/>
      <c r="C26" s="78" t="s">
        <v>34</v>
      </c>
      <c r="D26" s="70" t="s">
        <v>121</v>
      </c>
      <c r="E26" s="94">
        <f>IF('Intermediate calculations'!B12&lt;1,"This set of ratings and capacitance values are not covered by this tool",'Intermediate calculations'!B28)</f>
        <v>4.1103292703607037</v>
      </c>
      <c r="F26" s="95">
        <f>IF('Intermediate calculations_LS'!B12&lt;1,"This set of ratings and capacitance values are not covered by this tool",'Intermediate calculations_LS'!B28)</f>
        <v>4.1103292703607037</v>
      </c>
    </row>
    <row r="27" spans="1:7" ht="15" x14ac:dyDescent="0.35">
      <c r="B27" s="82"/>
      <c r="C27" s="77" t="s">
        <v>133</v>
      </c>
      <c r="D27" s="70" t="s">
        <v>125</v>
      </c>
      <c r="E27" s="94">
        <f>IF('Intermediate calculations'!B12&lt;1,"This set of ratings and capacitance values are not covered by this tool",'Intermediate calculations'!B29)</f>
        <v>7.7295020222607536E-2</v>
      </c>
      <c r="F27" s="95">
        <f>IF('Intermediate calculations_LS'!B12&lt;1,"This set of ratings and capacitance values are not covered by this tool",'Intermediate calculations_LS'!B29)</f>
        <v>7.7295020222607536E-2</v>
      </c>
    </row>
    <row r="28" spans="1:7" ht="15.5" thickBot="1" x14ac:dyDescent="0.4">
      <c r="B28" s="83"/>
      <c r="C28" s="79" t="s">
        <v>134</v>
      </c>
      <c r="D28" s="71" t="s">
        <v>126</v>
      </c>
      <c r="E28" s="96">
        <f>IF('Intermediate calculations'!B12&lt;1,"This set of ratings and capacitance values are not covered by this tool",'Intermediate calculations'!B30)</f>
        <v>-4.2147912085033393E-2</v>
      </c>
      <c r="F28" s="97">
        <f>IF('Intermediate calculations_LS'!B12&lt;1,"This set of ratings and capacitance values are not covered by this tool",'Intermediate calculations_LS'!B30)</f>
        <v>-4.2147912085033393E-2</v>
      </c>
    </row>
    <row r="31" spans="1:7" x14ac:dyDescent="0.35">
      <c r="B31" s="49" t="s">
        <v>107</v>
      </c>
      <c r="C31" s="49"/>
      <c r="D31" s="49"/>
    </row>
    <row r="32" spans="1:7" ht="35" customHeight="1" x14ac:dyDescent="0.35">
      <c r="B32" s="50" t="s">
        <v>106</v>
      </c>
      <c r="C32" s="50"/>
      <c r="D32" s="50"/>
    </row>
  </sheetData>
  <sheetProtection algorithmName="SHA-512" hashValue="qoNZZCHW6sCNhRjh7oTANVZtW/w2X4V56kb5P5dZaXoPsfFrdESS5yv36dq221J3BWC4IQuBg+zQEDDMClVx7A==" saltValue="sI3HTnFfhl7jyPLMT9efVg==" spinCount="100000" sheet="1" objects="1" scenarios="1" formatColumns="0" formatRows="0"/>
  <mergeCells count="2">
    <mergeCell ref="F5:F10"/>
    <mergeCell ref="B19:B28"/>
  </mergeCells>
  <dataValidations count="3">
    <dataValidation type="decimal" allowBlank="1" showInputMessage="1" showErrorMessage="1" sqref="E6" xr:uid="{D00A4360-5CED-4555-AF44-1DF029CC59BF}">
      <formula1>0</formula1>
      <formula2>40</formula2>
    </dataValidation>
    <dataValidation type="decimal" allowBlank="1" showInputMessage="1" showErrorMessage="1" sqref="E7:E8" xr:uid="{9BFF91FA-890A-49F1-924A-98CECF72C483}">
      <formula1>0</formula1>
      <formula2>500</formula2>
    </dataValidation>
    <dataValidation type="decimal" allowBlank="1" showInputMessage="1" showErrorMessage="1" error="The capacitance value can range from 0 µF to 1 µF" sqref="E9:E10" xr:uid="{0ECEF01B-469F-467A-A7CF-B63C341F5665}">
      <formula1>0</formula1>
      <formula2>1</formula2>
    </dataValidation>
  </dataValidations>
  <pageMargins left="0.7" right="0.7" top="0.75" bottom="0.75" header="0.3" footer="0.3"/>
  <pageSetup paperSize="9" orientation="portrait" horizontalDpi="300" r:id="rId1"/>
  <extLst>
    <ext xmlns:x14="http://schemas.microsoft.com/office/spreadsheetml/2009/9/main" uri="{CCE6A557-97BC-4b89-ADB6-D9C93CAAB3DF}">
      <x14:dataValidations xmlns:xm="http://schemas.microsoft.com/office/excel/2006/main" count="1">
        <x14:dataValidation type="list" allowBlank="1" showInputMessage="1" showErrorMessage="1" xr:uid="{4D33D628-B1AF-49B1-83C2-9CDEE47489F4}">
          <x14:formula1>
            <xm:f>CLASSES!$A$1:$A$8</xm:f>
          </x14:formula1>
          <xm:sqref>E5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F5600-68C0-4C69-B42C-BC11DF6769B3}">
  <dimension ref="B6:N226"/>
  <sheetViews>
    <sheetView zoomScale="70" zoomScaleNormal="70" workbookViewId="0">
      <selection activeCell="M210" sqref="M210"/>
    </sheetView>
  </sheetViews>
  <sheetFormatPr defaultRowHeight="14.5" x14ac:dyDescent="0.35"/>
  <cols>
    <col min="4" max="4" width="10.36328125" bestFit="1" customWidth="1"/>
    <col min="5" max="13" width="9.54296875" bestFit="1" customWidth="1"/>
    <col min="14" max="14" width="9.54296875" customWidth="1"/>
  </cols>
  <sheetData>
    <row r="6" spans="2:14" x14ac:dyDescent="0.35">
      <c r="B6" s="63" t="s">
        <v>1</v>
      </c>
      <c r="C6" s="63"/>
      <c r="D6" s="63"/>
      <c r="E6" s="63"/>
      <c r="F6" s="63"/>
      <c r="G6" s="63"/>
      <c r="H6" s="63"/>
      <c r="I6" s="63"/>
      <c r="J6" s="63"/>
      <c r="K6" s="63"/>
      <c r="L6" s="63"/>
      <c r="M6" s="63"/>
      <c r="N6" s="63"/>
    </row>
    <row r="7" spans="2:14" x14ac:dyDescent="0.35">
      <c r="B7" s="62" t="s">
        <v>0</v>
      </c>
      <c r="C7" s="1"/>
      <c r="D7" s="1">
        <v>0</v>
      </c>
      <c r="E7" s="1">
        <v>0.1</v>
      </c>
      <c r="F7" s="1">
        <v>0.2</v>
      </c>
      <c r="G7" s="1">
        <v>0.3</v>
      </c>
      <c r="H7" s="1">
        <v>0.4</v>
      </c>
      <c r="I7" s="1">
        <v>0.5</v>
      </c>
      <c r="J7" s="1">
        <v>0.6</v>
      </c>
      <c r="K7" s="1">
        <v>0.7</v>
      </c>
      <c r="L7" s="1">
        <v>0.8</v>
      </c>
      <c r="M7" s="1">
        <v>0.9</v>
      </c>
      <c r="N7" s="1">
        <v>1</v>
      </c>
    </row>
    <row r="8" spans="2:14" x14ac:dyDescent="0.35">
      <c r="B8" s="62"/>
      <c r="C8" s="2">
        <v>0</v>
      </c>
      <c r="D8" s="22">
        <v>2.6</v>
      </c>
      <c r="E8" s="23">
        <v>2.6</v>
      </c>
      <c r="F8" s="23">
        <v>2.6</v>
      </c>
      <c r="G8" s="23">
        <v>2.6</v>
      </c>
      <c r="H8" s="23">
        <v>2.6</v>
      </c>
      <c r="I8" s="23">
        <v>2.6</v>
      </c>
      <c r="J8" s="23">
        <v>2.6</v>
      </c>
      <c r="K8" s="23">
        <v>2.6</v>
      </c>
      <c r="L8" s="23">
        <v>2.6</v>
      </c>
      <c r="M8" s="23">
        <v>2.6</v>
      </c>
      <c r="N8" s="23">
        <v>2.6</v>
      </c>
    </row>
    <row r="9" spans="2:14" x14ac:dyDescent="0.35">
      <c r="B9" s="62"/>
      <c r="C9" s="2">
        <v>0.05</v>
      </c>
      <c r="D9" s="23">
        <v>2.89</v>
      </c>
      <c r="E9" s="23">
        <v>2.9353518486022998</v>
      </c>
      <c r="F9" s="23">
        <v>2.9680411815643302</v>
      </c>
      <c r="G9" s="23">
        <v>2.9955999851226802</v>
      </c>
      <c r="H9" s="23">
        <v>3.0094022750854501</v>
      </c>
      <c r="I9" s="23">
        <v>3.0151276588439901</v>
      </c>
      <c r="J9" s="23">
        <v>3.0142595767974898</v>
      </c>
      <c r="K9" s="23">
        <v>3.00810647010803</v>
      </c>
      <c r="L9" s="23">
        <v>2.99777460098267</v>
      </c>
      <c r="M9" s="23">
        <v>2.9841747283935498</v>
      </c>
      <c r="N9" s="23">
        <v>2.97</v>
      </c>
    </row>
    <row r="10" spans="2:14" x14ac:dyDescent="0.35">
      <c r="B10" s="62"/>
      <c r="C10" s="2">
        <v>0.1</v>
      </c>
      <c r="D10" s="23">
        <v>2.95</v>
      </c>
      <c r="E10" s="23">
        <v>3.0293095111846902</v>
      </c>
      <c r="F10" s="23">
        <v>3.10556268692017</v>
      </c>
      <c r="G10" s="23">
        <v>3.15536332130432</v>
      </c>
      <c r="H10" s="23">
        <v>3.1796455383300799</v>
      </c>
      <c r="I10" s="23">
        <v>3.1862750053405802</v>
      </c>
      <c r="J10" s="23">
        <v>3.1803536415100102</v>
      </c>
      <c r="K10" s="23">
        <v>3.1655979156494101</v>
      </c>
      <c r="L10" s="23">
        <v>3.1446518898010298</v>
      </c>
      <c r="M10" s="23">
        <v>3.11939573287964</v>
      </c>
      <c r="N10" s="23">
        <v>3.09</v>
      </c>
    </row>
    <row r="11" spans="2:14" x14ac:dyDescent="0.35">
      <c r="B11" s="62"/>
      <c r="C11" s="2">
        <v>0.15</v>
      </c>
      <c r="D11" s="23">
        <v>2.95</v>
      </c>
      <c r="E11" s="23">
        <v>3.0594570636749299</v>
      </c>
      <c r="F11" s="23">
        <v>3.15264797210693</v>
      </c>
      <c r="G11" s="23">
        <v>3.2173309326171902</v>
      </c>
      <c r="H11" s="23">
        <v>3.2467532157897998</v>
      </c>
      <c r="I11" s="23">
        <v>3.2532377243042001</v>
      </c>
      <c r="J11" s="23">
        <v>3.2445907592773402</v>
      </c>
      <c r="K11" s="23">
        <v>3.22825980186462</v>
      </c>
      <c r="L11" s="23">
        <v>3.2072377204895002</v>
      </c>
      <c r="M11" s="23">
        <v>3.1813549995422399</v>
      </c>
      <c r="N11" s="23">
        <v>3.15</v>
      </c>
    </row>
    <row r="12" spans="2:14" x14ac:dyDescent="0.35">
      <c r="B12" s="62"/>
      <c r="C12" s="2">
        <v>0.2</v>
      </c>
      <c r="D12" s="23">
        <v>2.92</v>
      </c>
      <c r="E12" s="23">
        <v>3.0701560974121098</v>
      </c>
      <c r="F12" s="23">
        <v>3.1849329471588099</v>
      </c>
      <c r="G12" s="23">
        <v>3.2541339397430402</v>
      </c>
      <c r="H12" s="23">
        <v>3.28711986541748</v>
      </c>
      <c r="I12" s="23">
        <v>3.2958641052246098</v>
      </c>
      <c r="J12" s="23">
        <v>3.2885503768920898</v>
      </c>
      <c r="K12" s="23">
        <v>3.2705786228179901</v>
      </c>
      <c r="L12" s="23">
        <v>3.2454991340637198</v>
      </c>
      <c r="M12" s="23">
        <v>3.2156810760497998</v>
      </c>
      <c r="N12" s="23">
        <v>3.18</v>
      </c>
    </row>
    <row r="13" spans="2:14" x14ac:dyDescent="0.35">
      <c r="B13" s="62"/>
      <c r="C13" s="2">
        <v>0.25</v>
      </c>
      <c r="D13" s="23">
        <v>2.89</v>
      </c>
      <c r="E13" s="23">
        <v>3.0630414485931401</v>
      </c>
      <c r="F13" s="23">
        <v>3.2016487121582</v>
      </c>
      <c r="G13" s="23">
        <v>3.2789502143859899</v>
      </c>
      <c r="H13" s="23">
        <v>3.3140208721160902</v>
      </c>
      <c r="I13" s="23">
        <v>3.3225243091583301</v>
      </c>
      <c r="J13" s="23">
        <v>3.3140404224395801</v>
      </c>
      <c r="K13" s="23">
        <v>3.2944614887237602</v>
      </c>
      <c r="L13" s="23">
        <v>3.2675516605377202</v>
      </c>
      <c r="M13" s="23">
        <v>3.2358026504516602</v>
      </c>
      <c r="N13" s="23">
        <v>3.2</v>
      </c>
    </row>
    <row r="14" spans="2:14" x14ac:dyDescent="0.35">
      <c r="B14" s="62"/>
      <c r="C14" s="2">
        <v>0.3</v>
      </c>
      <c r="D14" s="23">
        <v>2.84</v>
      </c>
      <c r="E14" s="23">
        <v>3.04847311973572</v>
      </c>
      <c r="F14" s="23">
        <v>3.2071056365966801</v>
      </c>
      <c r="G14" s="23">
        <v>3.2913637161254901</v>
      </c>
      <c r="H14" s="23">
        <v>3.3292503356933598</v>
      </c>
      <c r="I14" s="23">
        <v>3.3387408256530802</v>
      </c>
      <c r="J14" s="23">
        <v>3.3302030563354501</v>
      </c>
      <c r="K14" s="23">
        <v>3.3099684715271001</v>
      </c>
      <c r="L14" s="23">
        <v>3.2820947170257599</v>
      </c>
      <c r="M14" s="23">
        <v>3.2492554187774698</v>
      </c>
      <c r="N14" s="23">
        <v>3.21</v>
      </c>
    </row>
    <row r="15" spans="2:14" x14ac:dyDescent="0.35">
      <c r="B15" s="62"/>
      <c r="C15" s="2">
        <v>0.35</v>
      </c>
      <c r="D15" s="23">
        <v>2.79</v>
      </c>
      <c r="E15" s="23">
        <v>3.03146147727966</v>
      </c>
      <c r="F15" s="23">
        <v>3.2068521976470898</v>
      </c>
      <c r="G15" s="23">
        <v>3.2976708412170401</v>
      </c>
      <c r="H15" s="23">
        <v>3.3387582302093501</v>
      </c>
      <c r="I15" s="23">
        <v>3.3495664596557599</v>
      </c>
      <c r="J15" s="23">
        <v>3.3413207530975302</v>
      </c>
      <c r="K15" s="23">
        <v>3.3208956718444802</v>
      </c>
      <c r="L15" s="23">
        <v>3.29263067245483</v>
      </c>
      <c r="M15" s="23">
        <v>3.2593224048614502</v>
      </c>
      <c r="N15" s="23">
        <v>3.22</v>
      </c>
    </row>
    <row r="16" spans="2:14" x14ac:dyDescent="0.35">
      <c r="B16" s="62"/>
      <c r="C16" s="2">
        <v>0.4</v>
      </c>
      <c r="D16" s="23">
        <v>2.74</v>
      </c>
      <c r="E16" s="23">
        <v>3.0143013000488299</v>
      </c>
      <c r="F16" s="23">
        <v>3.2038488388061501</v>
      </c>
      <c r="G16" s="23">
        <v>3.30089664459229</v>
      </c>
      <c r="H16" s="23">
        <v>3.3450241088867201</v>
      </c>
      <c r="I16" s="23">
        <v>3.3571748733520499</v>
      </c>
      <c r="J16" s="23">
        <v>3.3495316505432098</v>
      </c>
      <c r="K16" s="23">
        <v>3.3293895721435498</v>
      </c>
      <c r="L16" s="23">
        <v>3.30123066902161</v>
      </c>
      <c r="M16" s="23">
        <v>3.2678911685943599</v>
      </c>
      <c r="N16" s="23">
        <v>3.23</v>
      </c>
    </row>
    <row r="17" spans="2:14" x14ac:dyDescent="0.35">
      <c r="B17" s="62"/>
      <c r="C17" s="2">
        <v>0.45</v>
      </c>
      <c r="D17" s="23">
        <v>2.69</v>
      </c>
      <c r="E17" s="23">
        <v>2.99807906150818</v>
      </c>
      <c r="F17" s="23">
        <v>3.1996507644653298</v>
      </c>
      <c r="G17" s="23">
        <v>3.3023808002471902</v>
      </c>
      <c r="H17" s="23">
        <v>3.3492596149444598</v>
      </c>
      <c r="I17" s="23">
        <v>3.3629219532012899</v>
      </c>
      <c r="J17" s="23">
        <v>3.3562774658203098</v>
      </c>
      <c r="K17" s="23">
        <v>3.3368060588836701</v>
      </c>
      <c r="L17" s="23">
        <v>3.30902099609375</v>
      </c>
      <c r="M17" s="23">
        <v>3.2757804393768302</v>
      </c>
      <c r="N17" s="23">
        <v>3.24</v>
      </c>
    </row>
    <row r="18" spans="2:14" x14ac:dyDescent="0.35">
      <c r="B18" s="62"/>
      <c r="C18" s="2">
        <v>0.5</v>
      </c>
      <c r="D18" s="23">
        <v>2.65</v>
      </c>
      <c r="E18" s="23">
        <v>2.9838106632232702</v>
      </c>
      <c r="F18" s="23">
        <v>3.1950225830078098</v>
      </c>
      <c r="G18" s="23">
        <v>3.3027696609497101</v>
      </c>
      <c r="H18" s="23">
        <v>3.35230684280396</v>
      </c>
      <c r="I18" s="23">
        <v>3.3677930831909202</v>
      </c>
      <c r="J18" s="23">
        <v>3.36245894432068</v>
      </c>
      <c r="K18" s="23">
        <v>3.3437910079956099</v>
      </c>
      <c r="L18" s="23">
        <v>3.3163394927978498</v>
      </c>
      <c r="M18" s="23">
        <v>3.2830576896667498</v>
      </c>
      <c r="N18" s="23">
        <v>3.25</v>
      </c>
    </row>
    <row r="19" spans="2:14" x14ac:dyDescent="0.35">
      <c r="B19" s="62"/>
      <c r="C19" s="2">
        <v>0.55000000000000004</v>
      </c>
      <c r="D19" s="23">
        <v>2.61</v>
      </c>
      <c r="E19" s="23">
        <v>2.9705440998077401</v>
      </c>
      <c r="F19" s="23">
        <v>3.1903018951415998</v>
      </c>
      <c r="G19" s="23">
        <v>3.30249094963074</v>
      </c>
      <c r="H19" s="23">
        <v>3.3548250198364298</v>
      </c>
      <c r="I19" s="23">
        <v>3.3724210262298602</v>
      </c>
      <c r="J19" s="23">
        <v>3.3684601783752401</v>
      </c>
      <c r="K19" s="23">
        <v>3.3504378795623802</v>
      </c>
      <c r="L19" s="23">
        <v>3.3230719566345202</v>
      </c>
      <c r="M19" s="23">
        <v>3.28952836990356</v>
      </c>
      <c r="N19" s="23">
        <v>3.25</v>
      </c>
    </row>
    <row r="20" spans="2:14" x14ac:dyDescent="0.35">
      <c r="B20" s="62"/>
      <c r="C20" s="2">
        <v>0.6</v>
      </c>
      <c r="D20" s="23">
        <v>2.57</v>
      </c>
      <c r="E20" s="23">
        <v>2.95833420753479</v>
      </c>
      <c r="F20" s="23">
        <v>3.1856234073638898</v>
      </c>
      <c r="G20" s="23">
        <v>3.3019032478332502</v>
      </c>
      <c r="H20" s="23">
        <v>3.3572845458984402</v>
      </c>
      <c r="I20" s="23">
        <v>3.3770840167999299</v>
      </c>
      <c r="J20" s="23">
        <v>3.3742790222168</v>
      </c>
      <c r="K20" s="23">
        <v>3.3565731048584002</v>
      </c>
      <c r="L20" s="23">
        <v>3.3290336132049601</v>
      </c>
      <c r="M20" s="23">
        <v>3.2950899600982702</v>
      </c>
      <c r="N20" s="23">
        <v>3.26</v>
      </c>
    </row>
    <row r="21" spans="2:14" x14ac:dyDescent="0.35">
      <c r="B21" s="62"/>
      <c r="C21" s="2">
        <v>0.65</v>
      </c>
      <c r="D21" s="23">
        <v>2.5299999999999998</v>
      </c>
      <c r="E21" s="23">
        <v>2.9471485614776598</v>
      </c>
      <c r="F21" s="23">
        <v>3.1810503005981401</v>
      </c>
      <c r="G21" s="23">
        <v>3.30130934715271</v>
      </c>
      <c r="H21" s="23">
        <v>3.3599493503570601</v>
      </c>
      <c r="I21" s="23">
        <v>3.3817784786224401</v>
      </c>
      <c r="J21" s="23">
        <v>3.3797359466552699</v>
      </c>
      <c r="K21" s="23">
        <v>3.3620314598083501</v>
      </c>
      <c r="L21" s="23">
        <v>3.33416724205017</v>
      </c>
      <c r="M21" s="23">
        <v>3.2997963428497301</v>
      </c>
      <c r="N21" s="23">
        <v>3.26</v>
      </c>
    </row>
    <row r="22" spans="2:14" x14ac:dyDescent="0.35">
      <c r="B22" s="62"/>
      <c r="C22" s="2">
        <v>0.7</v>
      </c>
      <c r="D22" s="23">
        <v>2.5</v>
      </c>
      <c r="E22" s="23">
        <v>2.9369134902954102</v>
      </c>
      <c r="F22" s="23">
        <v>3.1766293048858598</v>
      </c>
      <c r="G22" s="23">
        <v>3.3009438514709499</v>
      </c>
      <c r="H22" s="23">
        <v>3.36288666725159</v>
      </c>
      <c r="I22" s="23">
        <v>3.3863463401794398</v>
      </c>
      <c r="J22" s="23">
        <v>3.3846633434295699</v>
      </c>
      <c r="K22" s="23">
        <v>3.3667640686035201</v>
      </c>
      <c r="L22" s="23">
        <v>3.33853960037231</v>
      </c>
      <c r="M22" s="23">
        <v>3.3037803173065199</v>
      </c>
      <c r="N22" s="23">
        <v>3.26</v>
      </c>
    </row>
    <row r="23" spans="2:14" x14ac:dyDescent="0.35">
      <c r="B23" s="62"/>
      <c r="C23" s="2">
        <v>0.75</v>
      </c>
      <c r="D23" s="23">
        <v>2.4700000000000002</v>
      </c>
      <c r="E23" s="23">
        <v>2.9275429248809801</v>
      </c>
      <c r="F23" s="23">
        <v>3.1724159717559801</v>
      </c>
      <c r="G23" s="23">
        <v>3.3009555339813201</v>
      </c>
      <c r="H23" s="23">
        <v>3.36601734161377</v>
      </c>
      <c r="I23" s="23">
        <v>3.3906109333038299</v>
      </c>
      <c r="J23" s="23">
        <v>3.3889915943145801</v>
      </c>
      <c r="K23" s="23">
        <v>3.3708260059356698</v>
      </c>
      <c r="L23" s="23">
        <v>3.3422682285308798</v>
      </c>
      <c r="M23" s="23">
        <v>3.3071722984314</v>
      </c>
      <c r="N23" s="23">
        <v>3.27</v>
      </c>
    </row>
    <row r="24" spans="2:14" x14ac:dyDescent="0.35">
      <c r="B24" s="62"/>
      <c r="C24" s="2">
        <v>0.8</v>
      </c>
      <c r="D24" s="23">
        <v>2.44</v>
      </c>
      <c r="E24" s="23">
        <v>2.91894578933716</v>
      </c>
      <c r="F24" s="23">
        <v>3.1684665679931601</v>
      </c>
      <c r="G24" s="23">
        <v>3.3014042377471902</v>
      </c>
      <c r="H24" s="23">
        <v>3.3691873550414999</v>
      </c>
      <c r="I24" s="23">
        <v>3.3944556713104301</v>
      </c>
      <c r="J24" s="23">
        <v>3.3927407264709499</v>
      </c>
      <c r="K24" s="23">
        <v>3.3743121623992902</v>
      </c>
      <c r="L24" s="23">
        <v>3.3454649448394802</v>
      </c>
      <c r="M24" s="23">
        <v>3.3100821971893302</v>
      </c>
      <c r="N24" s="23">
        <v>3.27</v>
      </c>
    </row>
    <row r="25" spans="2:14" x14ac:dyDescent="0.35">
      <c r="B25" s="62"/>
      <c r="C25" s="2">
        <v>0.85</v>
      </c>
      <c r="D25" s="23">
        <v>2.42</v>
      </c>
      <c r="E25" s="23">
        <v>2.9110343456268302</v>
      </c>
      <c r="F25" s="23">
        <v>3.1648414134979301</v>
      </c>
      <c r="G25" s="23">
        <v>3.30226731300354</v>
      </c>
      <c r="H25" s="23">
        <v>3.3722410202026398</v>
      </c>
      <c r="I25" s="23">
        <v>3.3978431224822998</v>
      </c>
      <c r="J25" s="23">
        <v>3.39597845077515</v>
      </c>
      <c r="K25" s="23">
        <v>3.3773171901702899</v>
      </c>
      <c r="L25" s="23">
        <v>3.3482241630554199</v>
      </c>
      <c r="M25" s="23">
        <v>3.3126037120819101</v>
      </c>
      <c r="N25" s="23">
        <v>3.27</v>
      </c>
    </row>
    <row r="26" spans="2:14" x14ac:dyDescent="0.35">
      <c r="B26" s="62"/>
      <c r="C26" s="2">
        <v>0.9</v>
      </c>
      <c r="D26" s="23">
        <v>2.1</v>
      </c>
      <c r="E26" s="23">
        <v>2.90372657775879</v>
      </c>
      <c r="F26" s="23">
        <v>3.1615908145904501</v>
      </c>
      <c r="G26" s="23">
        <v>3.3034605979919398</v>
      </c>
      <c r="H26" s="23">
        <v>3.3750655651092498</v>
      </c>
      <c r="I26" s="23">
        <v>3.4007947444915798</v>
      </c>
      <c r="J26" s="23">
        <v>3.3987801074981698</v>
      </c>
      <c r="K26" s="23">
        <v>3.37992143630981</v>
      </c>
      <c r="L26" s="23">
        <v>3.35062551498413</v>
      </c>
      <c r="M26" s="23">
        <v>3.3148224353790301</v>
      </c>
      <c r="N26" s="23">
        <v>3.28</v>
      </c>
    </row>
    <row r="27" spans="2:14" x14ac:dyDescent="0.35">
      <c r="B27" s="62"/>
      <c r="C27" s="2">
        <v>0.95</v>
      </c>
      <c r="D27" s="23">
        <v>2.37</v>
      </c>
      <c r="E27" s="23">
        <v>2.89695167541504</v>
      </c>
      <c r="F27" s="23">
        <v>3.1587541103363002</v>
      </c>
      <c r="G27" s="23">
        <v>3.3048655986785902</v>
      </c>
      <c r="H27" s="23">
        <v>3.37760257720947</v>
      </c>
      <c r="I27" s="23">
        <v>3.4033586978912398</v>
      </c>
      <c r="J27" s="23">
        <v>3.4012138843536399</v>
      </c>
      <c r="K27" s="23">
        <v>3.3821928501129199</v>
      </c>
      <c r="L27" s="23">
        <v>3.35274457931519</v>
      </c>
      <c r="M27" s="23">
        <v>3.3168172836303702</v>
      </c>
      <c r="N27" s="23">
        <v>3.28</v>
      </c>
    </row>
    <row r="28" spans="2:14" x14ac:dyDescent="0.35">
      <c r="B28" s="62"/>
      <c r="C28" s="2">
        <v>1</v>
      </c>
      <c r="D28" s="23">
        <v>2.35</v>
      </c>
      <c r="E28" s="23">
        <v>2.89064288139343</v>
      </c>
      <c r="F28" s="23">
        <v>3.1563560962677002</v>
      </c>
      <c r="G28" s="23">
        <v>3.3063616752624498</v>
      </c>
      <c r="H28" s="23">
        <v>3.3798387050628702</v>
      </c>
      <c r="I28" s="23">
        <v>3.4055871963500999</v>
      </c>
      <c r="J28" s="23">
        <v>3.4033370018005402</v>
      </c>
      <c r="K28" s="23">
        <v>3.38419485092163</v>
      </c>
      <c r="L28" s="23">
        <v>3.3546509742736799</v>
      </c>
      <c r="M28" s="23">
        <v>3.31865334510803</v>
      </c>
      <c r="N28" s="23">
        <v>3.28</v>
      </c>
    </row>
    <row r="39" spans="2:14" x14ac:dyDescent="0.35">
      <c r="B39" s="63" t="s">
        <v>1</v>
      </c>
      <c r="C39" s="63"/>
      <c r="D39" s="63"/>
      <c r="E39" s="63"/>
      <c r="F39" s="63"/>
      <c r="G39" s="63"/>
      <c r="H39" s="63"/>
      <c r="I39" s="63"/>
      <c r="J39" s="63"/>
      <c r="K39" s="63"/>
      <c r="L39" s="63"/>
      <c r="M39" s="63"/>
      <c r="N39" s="63"/>
    </row>
    <row r="40" spans="2:14" x14ac:dyDescent="0.35">
      <c r="B40" s="62" t="s">
        <v>0</v>
      </c>
      <c r="C40" s="1"/>
      <c r="D40" s="1">
        <v>0</v>
      </c>
      <c r="E40" s="1">
        <v>0.1</v>
      </c>
      <c r="F40" s="1">
        <v>0.2</v>
      </c>
      <c r="G40" s="1">
        <v>0.3</v>
      </c>
      <c r="H40" s="1">
        <v>0.4</v>
      </c>
      <c r="I40" s="1">
        <v>0.5</v>
      </c>
      <c r="J40" s="1">
        <v>0.6</v>
      </c>
      <c r="K40" s="1">
        <v>0.7</v>
      </c>
      <c r="L40" s="1">
        <v>0.8</v>
      </c>
      <c r="M40" s="1">
        <v>0.9</v>
      </c>
      <c r="N40" s="1">
        <v>1</v>
      </c>
    </row>
    <row r="41" spans="2:14" x14ac:dyDescent="0.35">
      <c r="B41" s="62"/>
      <c r="C41" s="2">
        <v>0</v>
      </c>
      <c r="D41" s="22">
        <v>4.0967421531677299</v>
      </c>
      <c r="E41" s="23">
        <v>4.0999999999999996</v>
      </c>
      <c r="F41" s="23">
        <v>4.0999999999999996</v>
      </c>
      <c r="G41" s="23">
        <v>4.0999999999999996</v>
      </c>
      <c r="H41" s="23">
        <v>4.0999999999999996</v>
      </c>
      <c r="I41" s="23">
        <v>4.0999999999999996</v>
      </c>
      <c r="J41" s="23">
        <v>4.0999999999999996</v>
      </c>
      <c r="K41" s="23">
        <v>4.0999999999999996</v>
      </c>
      <c r="L41" s="23">
        <v>4.0999999999999996</v>
      </c>
      <c r="M41" s="23">
        <v>4.0999999999999996</v>
      </c>
      <c r="N41" s="23">
        <v>4.0999999999999996</v>
      </c>
    </row>
    <row r="42" spans="2:14" x14ac:dyDescent="0.35">
      <c r="B42" s="62"/>
      <c r="C42" s="2">
        <v>0.05</v>
      </c>
      <c r="D42" s="23">
        <v>3.1778934001922599</v>
      </c>
      <c r="E42" s="23">
        <v>3.10839867591858</v>
      </c>
      <c r="F42" s="23">
        <v>3.0493142604827899</v>
      </c>
      <c r="G42" s="23">
        <v>2.99258661270142</v>
      </c>
      <c r="H42" s="23">
        <v>2.9370555877685498</v>
      </c>
      <c r="I42" s="23">
        <v>2.8833794593811</v>
      </c>
      <c r="J42" s="23">
        <v>2.8329200744628902</v>
      </c>
      <c r="K42" s="23">
        <v>2.7827985286712602</v>
      </c>
      <c r="L42" s="23">
        <v>2.7340605258941699</v>
      </c>
      <c r="M42" s="23">
        <v>2.6876418590545699</v>
      </c>
      <c r="N42" s="23">
        <v>2.6427705287933398</v>
      </c>
    </row>
    <row r="43" spans="2:14" x14ac:dyDescent="0.35">
      <c r="B43" s="62"/>
      <c r="C43" s="2">
        <v>0.1</v>
      </c>
      <c r="D43" s="23">
        <v>2.8174393177032502</v>
      </c>
      <c r="E43" s="23">
        <v>2.7312176227569598</v>
      </c>
      <c r="F43" s="23">
        <v>2.6527507305145299</v>
      </c>
      <c r="G43" s="23">
        <v>2.5777039527893102</v>
      </c>
      <c r="H43" s="23">
        <v>2.5062720775604301</v>
      </c>
      <c r="I43" s="23">
        <v>2.43864965438843</v>
      </c>
      <c r="J43" s="23">
        <v>2.3762340545654301</v>
      </c>
      <c r="K43" s="23">
        <v>2.3161671161651598</v>
      </c>
      <c r="L43" s="23">
        <v>2.2594404220581099</v>
      </c>
      <c r="M43" s="23">
        <v>2.20702004432678</v>
      </c>
      <c r="N43" s="23">
        <v>2.1569287776946999</v>
      </c>
    </row>
    <row r="44" spans="2:14" x14ac:dyDescent="0.35">
      <c r="B44" s="62"/>
      <c r="C44" s="2">
        <v>0.15</v>
      </c>
      <c r="D44" s="23">
        <v>2.5998232364654501</v>
      </c>
      <c r="E44" s="23">
        <v>2.4925451278686501</v>
      </c>
      <c r="F44" s="23">
        <v>2.3996460437774698</v>
      </c>
      <c r="G44" s="23">
        <v>2.3145079612731898</v>
      </c>
      <c r="H44" s="23">
        <v>2.2367005348205602</v>
      </c>
      <c r="I44" s="23">
        <v>2.1642308235168501</v>
      </c>
      <c r="J44" s="23">
        <v>2.0983593463897701</v>
      </c>
      <c r="K44" s="23">
        <v>2.0361399650573699</v>
      </c>
      <c r="L44" s="23">
        <v>1.978600025177</v>
      </c>
      <c r="M44" s="23">
        <v>1.9258393049240099</v>
      </c>
      <c r="N44" s="23">
        <v>1.8763796091079701</v>
      </c>
    </row>
    <row r="45" spans="2:14" x14ac:dyDescent="0.35">
      <c r="B45" s="62"/>
      <c r="C45" s="2">
        <v>0.2</v>
      </c>
      <c r="D45" s="23">
        <v>2.4596185684204102</v>
      </c>
      <c r="E45" s="23">
        <v>2.3237850666046098</v>
      </c>
      <c r="F45" s="23">
        <v>2.2195816040039098</v>
      </c>
      <c r="G45" s="23">
        <v>2.1290910243988002</v>
      </c>
      <c r="H45" s="23">
        <v>2.0478160381317099</v>
      </c>
      <c r="I45" s="23">
        <v>1.97381126880646</v>
      </c>
      <c r="J45" s="23">
        <v>1.9068971872329701</v>
      </c>
      <c r="K45" s="23">
        <v>1.8446142673492401</v>
      </c>
      <c r="L45" s="23">
        <v>1.7875934839248699</v>
      </c>
      <c r="M45" s="23">
        <v>1.7355219125747701</v>
      </c>
      <c r="N45" s="23">
        <v>1.6876699924469001</v>
      </c>
    </row>
    <row r="46" spans="2:14" x14ac:dyDescent="0.35">
      <c r="B46" s="62"/>
      <c r="C46" s="2">
        <v>0.25</v>
      </c>
      <c r="D46" s="23">
        <v>2.3625454902648899</v>
      </c>
      <c r="E46" s="23">
        <v>2.19697165489197</v>
      </c>
      <c r="F46" s="23">
        <v>2.0825333595275901</v>
      </c>
      <c r="G46" s="23">
        <v>1.9894673824310301</v>
      </c>
      <c r="H46" s="23">
        <v>1.9065454006195099</v>
      </c>
      <c r="I46" s="23">
        <v>1.8310980796814</v>
      </c>
      <c r="J46" s="23">
        <v>1.76383781433105</v>
      </c>
      <c r="K46" s="23">
        <v>1.70166075229645</v>
      </c>
      <c r="L46" s="23">
        <v>1.6452063322067301</v>
      </c>
      <c r="M46" s="23">
        <v>1.5941804647445701</v>
      </c>
      <c r="N46" s="23">
        <v>1.54740834236145</v>
      </c>
    </row>
    <row r="47" spans="2:14" x14ac:dyDescent="0.35">
      <c r="B47" s="62"/>
      <c r="C47" s="2">
        <v>0.3</v>
      </c>
      <c r="D47" s="23">
        <v>2.2907447814941402</v>
      </c>
      <c r="E47" s="23">
        <v>2.0957007408142099</v>
      </c>
      <c r="F47" s="23">
        <v>1.97468042373657</v>
      </c>
      <c r="G47" s="23">
        <v>1.8792371749877901</v>
      </c>
      <c r="H47" s="23">
        <v>1.7939969301223799</v>
      </c>
      <c r="I47" s="23">
        <v>1.7175308465957599</v>
      </c>
      <c r="J47" s="23">
        <v>1.6492345333099401</v>
      </c>
      <c r="K47" s="23">
        <v>1.5875501632690401</v>
      </c>
      <c r="L47" s="23">
        <v>1.53238713741303</v>
      </c>
      <c r="M47" s="23">
        <v>1.4823215007782</v>
      </c>
      <c r="N47" s="23">
        <v>1.4367530345916699</v>
      </c>
    </row>
    <row r="48" spans="2:14" x14ac:dyDescent="0.35">
      <c r="B48" s="62"/>
      <c r="C48" s="2">
        <v>0.35</v>
      </c>
      <c r="D48" s="23">
        <v>2.2372267246246298</v>
      </c>
      <c r="E48" s="23">
        <v>2.0125203132629399</v>
      </c>
      <c r="F48" s="23">
        <v>1.8862124681472801</v>
      </c>
      <c r="G48" s="23">
        <v>1.78713631629944</v>
      </c>
      <c r="H48" s="23">
        <v>1.6999372243881199</v>
      </c>
      <c r="I48" s="23">
        <v>1.6219274997711199</v>
      </c>
      <c r="J48" s="23">
        <v>1.55397760868073</v>
      </c>
      <c r="K48" s="23">
        <v>1.49323570728302</v>
      </c>
      <c r="L48" s="23">
        <v>1.43946421146393</v>
      </c>
      <c r="M48" s="23">
        <v>1.3903276920318599</v>
      </c>
      <c r="N48" s="23">
        <v>1.34665155410767</v>
      </c>
    </row>
    <row r="49" spans="2:14" x14ac:dyDescent="0.35">
      <c r="B49" s="62"/>
      <c r="C49" s="2">
        <v>0.4</v>
      </c>
      <c r="D49" s="23">
        <v>2.1956236362457302</v>
      </c>
      <c r="E49" s="23">
        <v>1.94051170349121</v>
      </c>
      <c r="F49" s="23">
        <v>1.81112456321716</v>
      </c>
      <c r="G49" s="23">
        <v>1.7084499597549401</v>
      </c>
      <c r="H49" s="23">
        <v>1.6197428703308101</v>
      </c>
      <c r="I49" s="23">
        <v>1.5414847135543801</v>
      </c>
      <c r="J49" s="23">
        <v>1.47330641746521</v>
      </c>
      <c r="K49" s="23">
        <v>1.4133101701736499</v>
      </c>
      <c r="L49" s="23">
        <v>1.3609824180603001</v>
      </c>
      <c r="M49" s="23">
        <v>1.3138451576232899</v>
      </c>
      <c r="N49" s="23">
        <v>1.2712821960449201</v>
      </c>
    </row>
    <row r="50" spans="2:14" x14ac:dyDescent="0.35">
      <c r="B50" s="62"/>
      <c r="C50" s="2">
        <v>0.45</v>
      </c>
      <c r="D50" s="23">
        <v>2.1608443260192902</v>
      </c>
      <c r="E50" s="23">
        <v>1.8792761564254801</v>
      </c>
      <c r="F50" s="23">
        <v>1.74606704711914</v>
      </c>
      <c r="G50" s="23">
        <v>1.6394137144088701</v>
      </c>
      <c r="H50" s="23">
        <v>1.5486207008361801</v>
      </c>
      <c r="I50" s="23">
        <v>1.47077655792236</v>
      </c>
      <c r="J50" s="23">
        <v>1.40369284152985</v>
      </c>
      <c r="K50" s="23">
        <v>1.3451335430145299</v>
      </c>
      <c r="L50" s="23">
        <v>1.29398906230927</v>
      </c>
      <c r="M50" s="23">
        <v>1.2483325004577599</v>
      </c>
      <c r="N50" s="23">
        <v>1.2072727680206301</v>
      </c>
    </row>
    <row r="51" spans="2:14" x14ac:dyDescent="0.35">
      <c r="B51" s="62"/>
      <c r="C51" s="2">
        <v>0.5</v>
      </c>
      <c r="D51" s="23">
        <v>2.1334476470947301</v>
      </c>
      <c r="E51" s="23">
        <v>1.8259630203247099</v>
      </c>
      <c r="F51" s="23">
        <v>1.6880031824111901</v>
      </c>
      <c r="G51" s="23">
        <v>1.5782713890075699</v>
      </c>
      <c r="H51" s="23">
        <v>1.4864094257354701</v>
      </c>
      <c r="I51" s="23">
        <v>1.4085060358047501</v>
      </c>
      <c r="J51" s="23">
        <v>1.3425538539886499</v>
      </c>
      <c r="K51" s="23">
        <v>1.28562140464783</v>
      </c>
      <c r="L51" s="23">
        <v>1.2357879877090501</v>
      </c>
      <c r="M51" s="23">
        <v>1.1917752027511599</v>
      </c>
      <c r="N51" s="23">
        <v>1.1518930196762101</v>
      </c>
    </row>
    <row r="52" spans="2:14" x14ac:dyDescent="0.35">
      <c r="B52" s="62"/>
      <c r="C52" s="2">
        <v>0.55000000000000004</v>
      </c>
      <c r="D52" s="23">
        <v>2.1109087467193599</v>
      </c>
      <c r="E52" s="23">
        <v>1.77812492847443</v>
      </c>
      <c r="F52" s="23">
        <v>1.6359821557998699</v>
      </c>
      <c r="G52" s="23">
        <v>1.5228182077407799</v>
      </c>
      <c r="H52" s="23">
        <v>1.4300365447998</v>
      </c>
      <c r="I52" s="23">
        <v>1.3532903194427499</v>
      </c>
      <c r="J52" s="23">
        <v>1.28889036178589</v>
      </c>
      <c r="K52" s="23">
        <v>1.2335189580917401</v>
      </c>
      <c r="L52" s="23">
        <v>1.18461573123932</v>
      </c>
      <c r="M52" s="23">
        <v>1.1419306993484499</v>
      </c>
      <c r="N52" s="23">
        <v>1.1037118434905999</v>
      </c>
    </row>
    <row r="53" spans="2:14" x14ac:dyDescent="0.35">
      <c r="B53" s="62"/>
      <c r="C53" s="2">
        <v>0.6</v>
      </c>
      <c r="D53" s="23">
        <v>2.0905520915985099</v>
      </c>
      <c r="E53" s="23">
        <v>1.7357462644577</v>
      </c>
      <c r="F53" s="23">
        <v>1.5886653661727901</v>
      </c>
      <c r="G53" s="23">
        <v>1.47284531593323</v>
      </c>
      <c r="H53" s="23">
        <v>1.3800365924835201</v>
      </c>
      <c r="I53" s="23">
        <v>1.30422127246857</v>
      </c>
      <c r="J53" s="23">
        <v>1.24145460128784</v>
      </c>
      <c r="K53" s="23">
        <v>1.1866812705993699</v>
      </c>
      <c r="L53" s="23">
        <v>1.1392726898193399</v>
      </c>
      <c r="M53" s="23">
        <v>1.09790527820587</v>
      </c>
      <c r="N53" s="23">
        <v>1.0607272386550901</v>
      </c>
    </row>
    <row r="54" spans="2:14" x14ac:dyDescent="0.35">
      <c r="B54" s="62"/>
      <c r="C54" s="2">
        <v>0.65</v>
      </c>
      <c r="D54" s="23">
        <v>2.0741930007934601</v>
      </c>
      <c r="E54" s="23">
        <v>1.69750320911407</v>
      </c>
      <c r="F54" s="23">
        <v>1.5449581146240201</v>
      </c>
      <c r="G54" s="23">
        <v>1.4268559217453001</v>
      </c>
      <c r="H54" s="23">
        <v>1.33400142192841</v>
      </c>
      <c r="I54" s="23">
        <v>1.2607005834579501</v>
      </c>
      <c r="J54" s="23">
        <v>1.1980568170547501</v>
      </c>
      <c r="K54" s="23">
        <v>1.14492011070251</v>
      </c>
      <c r="L54" s="23">
        <v>1.09898686408997</v>
      </c>
      <c r="M54" s="23">
        <v>1.0586081743240401</v>
      </c>
      <c r="N54" s="23">
        <v>1.0225956439971899</v>
      </c>
    </row>
    <row r="55" spans="2:14" x14ac:dyDescent="0.35">
      <c r="B55" s="62"/>
      <c r="C55" s="2">
        <v>0.7</v>
      </c>
      <c r="D55" s="23">
        <v>2.0600035190582302</v>
      </c>
      <c r="E55" s="23">
        <v>1.66266369819641</v>
      </c>
      <c r="F55" s="23">
        <v>1.50381195545197</v>
      </c>
      <c r="G55" s="23">
        <v>1.38499760627747</v>
      </c>
      <c r="H55" s="23">
        <v>1.2932705879211399</v>
      </c>
      <c r="I55" s="23">
        <v>1.2199244499206501</v>
      </c>
      <c r="J55" s="23">
        <v>1.1586608886718801</v>
      </c>
      <c r="K55" s="23">
        <v>1.10771107673645</v>
      </c>
      <c r="L55" s="23">
        <v>1.0629642009735101</v>
      </c>
      <c r="M55" s="23">
        <v>1.02371418476105</v>
      </c>
      <c r="N55" s="23">
        <v>0.988389432430267</v>
      </c>
    </row>
    <row r="56" spans="2:14" x14ac:dyDescent="0.35">
      <c r="B56" s="62"/>
      <c r="C56" s="2">
        <v>0.75</v>
      </c>
      <c r="D56" s="23">
        <v>2.0465836524963401</v>
      </c>
      <c r="E56" s="23">
        <v>1.62978255748749</v>
      </c>
      <c r="F56" s="23">
        <v>1.4666996002197299</v>
      </c>
      <c r="G56" s="23">
        <v>1.3464100360870399</v>
      </c>
      <c r="H56" s="23">
        <v>1.25542104244232</v>
      </c>
      <c r="I56" s="23">
        <v>1.18327271938324</v>
      </c>
      <c r="J56" s="23">
        <v>1.1238048076629601</v>
      </c>
      <c r="K56" s="23">
        <v>1.0734544992446899</v>
      </c>
      <c r="L56" s="23">
        <v>1.02981817722321</v>
      </c>
      <c r="M56" s="23">
        <v>0.99127423763275202</v>
      </c>
      <c r="N56" s="23">
        <v>0.95742464065551802</v>
      </c>
    </row>
    <row r="57" spans="2:14" x14ac:dyDescent="0.35">
      <c r="B57" s="62"/>
      <c r="C57" s="2">
        <v>0.8</v>
      </c>
      <c r="D57" s="23">
        <v>2.0360531806945801</v>
      </c>
      <c r="E57" s="23">
        <v>1.59968781471252</v>
      </c>
      <c r="F57" s="23">
        <v>1.43142414093018</v>
      </c>
      <c r="G57" s="23">
        <v>1.31091248989105</v>
      </c>
      <c r="H57" s="23">
        <v>1.2208594083786</v>
      </c>
      <c r="I57" s="23">
        <v>1.1499094963073699</v>
      </c>
      <c r="J57" s="23">
        <v>1.09170305728912</v>
      </c>
      <c r="K57" s="23">
        <v>1.0422124862670901</v>
      </c>
      <c r="L57" s="23">
        <v>0.99964147806167603</v>
      </c>
      <c r="M57" s="23">
        <v>0.96214729547500599</v>
      </c>
      <c r="N57" s="23">
        <v>0.92902868986129805</v>
      </c>
    </row>
    <row r="58" spans="2:14" x14ac:dyDescent="0.35">
      <c r="B58" s="62"/>
      <c r="C58" s="2">
        <v>0.85</v>
      </c>
      <c r="D58" s="23">
        <v>2.02638936042786</v>
      </c>
      <c r="E58" s="23">
        <v>1.5722173452377299</v>
      </c>
      <c r="F58" s="23">
        <v>1.3990223407745399</v>
      </c>
      <c r="G58" s="23">
        <v>1.27782642841339</v>
      </c>
      <c r="H58" s="23">
        <v>1.18907535076141</v>
      </c>
      <c r="I58" s="23">
        <v>1.1194200515747099</v>
      </c>
      <c r="J58" s="23">
        <v>1.0619026422500599</v>
      </c>
      <c r="K58" s="23">
        <v>1.01346659660339</v>
      </c>
      <c r="L58" s="23">
        <v>0.97197961807250999</v>
      </c>
      <c r="M58" s="23">
        <v>0.93557828664779696</v>
      </c>
      <c r="N58" s="23">
        <v>0.90325552225112904</v>
      </c>
    </row>
    <row r="59" spans="2:14" x14ac:dyDescent="0.35">
      <c r="B59" s="62"/>
      <c r="C59" s="2">
        <v>0.9</v>
      </c>
      <c r="D59" s="23">
        <v>2.0167603492736799</v>
      </c>
      <c r="E59" s="23">
        <v>1.54567050933838</v>
      </c>
      <c r="F59" s="23">
        <v>1.36822605133057</v>
      </c>
      <c r="G59" s="23">
        <v>1.2474294900894201</v>
      </c>
      <c r="H59" s="23">
        <v>1.15948927402496</v>
      </c>
      <c r="I59" s="23">
        <v>1.09018182754517</v>
      </c>
      <c r="J59" s="23">
        <v>1.03420257568359</v>
      </c>
      <c r="K59" s="23">
        <v>0.98726344108581499</v>
      </c>
      <c r="L59" s="23">
        <v>0.94649076461792003</v>
      </c>
      <c r="M59" s="23">
        <v>0.91122239828109697</v>
      </c>
      <c r="N59" s="23">
        <v>0.87955939769744895</v>
      </c>
    </row>
    <row r="60" spans="2:14" x14ac:dyDescent="0.35">
      <c r="B60" s="62"/>
      <c r="C60" s="2">
        <v>0.95</v>
      </c>
      <c r="D60" s="23">
        <v>2.0091304779052699</v>
      </c>
      <c r="E60" s="23">
        <v>1.5202897787094101</v>
      </c>
      <c r="F60" s="23">
        <v>1.3393464088439899</v>
      </c>
      <c r="G60" s="23">
        <v>1.2186129093170199</v>
      </c>
      <c r="H60" s="23">
        <v>1.1317218542098999</v>
      </c>
      <c r="I60" s="23">
        <v>1.0640393495559699</v>
      </c>
      <c r="J60" s="23">
        <v>1.0094567537307699</v>
      </c>
      <c r="K60" s="23">
        <v>0.96321576833724998</v>
      </c>
      <c r="L60" s="23">
        <v>0.92325091361999501</v>
      </c>
      <c r="M60" s="23">
        <v>0.888630270957947</v>
      </c>
      <c r="N60" s="23">
        <v>0.85794812440872203</v>
      </c>
    </row>
    <row r="61" spans="2:14" x14ac:dyDescent="0.35">
      <c r="B61" s="62"/>
      <c r="C61" s="2">
        <v>1</v>
      </c>
      <c r="D61" s="23">
        <v>2.0024158954620401</v>
      </c>
      <c r="E61" s="23">
        <v>1.49662554264069</v>
      </c>
      <c r="F61" s="23">
        <v>1.31222712993622</v>
      </c>
      <c r="G61" s="23">
        <v>1.1916363239288299</v>
      </c>
      <c r="H61" s="23">
        <v>1.1061818599700901</v>
      </c>
      <c r="I61" s="23">
        <v>1.03999996185303</v>
      </c>
      <c r="J61" s="23">
        <v>0.98543852567672696</v>
      </c>
      <c r="K61" s="23">
        <v>0.94031298160553001</v>
      </c>
      <c r="L61" s="23">
        <v>0.90178263187408503</v>
      </c>
      <c r="M61" s="23">
        <v>0.86723202466964699</v>
      </c>
      <c r="N61" s="23">
        <v>0.83722853660583496</v>
      </c>
    </row>
    <row r="72" spans="2:14" x14ac:dyDescent="0.35">
      <c r="B72" s="63" t="s">
        <v>1</v>
      </c>
      <c r="C72" s="63"/>
      <c r="D72" s="63"/>
      <c r="E72" s="63"/>
      <c r="F72" s="63"/>
      <c r="G72" s="63"/>
      <c r="H72" s="63"/>
      <c r="I72" s="63"/>
      <c r="J72" s="63"/>
      <c r="K72" s="63"/>
      <c r="L72" s="63"/>
      <c r="M72" s="63"/>
      <c r="N72" s="63"/>
    </row>
    <row r="73" spans="2:14" x14ac:dyDescent="0.35">
      <c r="B73" s="62" t="s">
        <v>0</v>
      </c>
      <c r="C73" s="1"/>
      <c r="D73" s="1">
        <v>0</v>
      </c>
      <c r="E73" s="1">
        <v>0.1</v>
      </c>
      <c r="F73" s="1">
        <v>0.2</v>
      </c>
      <c r="G73" s="1">
        <v>0.3</v>
      </c>
      <c r="H73" s="1">
        <v>0.4</v>
      </c>
      <c r="I73" s="1">
        <v>0.5</v>
      </c>
      <c r="J73" s="1">
        <v>0.6</v>
      </c>
      <c r="K73" s="1">
        <v>0.7</v>
      </c>
      <c r="L73" s="1">
        <v>0.8</v>
      </c>
      <c r="M73" s="1">
        <v>0.9</v>
      </c>
      <c r="N73" s="1">
        <v>1</v>
      </c>
    </row>
    <row r="74" spans="2:14" x14ac:dyDescent="0.35">
      <c r="B74" s="62"/>
      <c r="C74" s="2">
        <v>0</v>
      </c>
      <c r="D74" s="26">
        <v>0</v>
      </c>
      <c r="E74" s="27">
        <v>0</v>
      </c>
      <c r="F74" s="27">
        <v>0</v>
      </c>
      <c r="G74" s="27">
        <v>0</v>
      </c>
      <c r="H74" s="27">
        <v>0</v>
      </c>
      <c r="I74" s="27">
        <v>0</v>
      </c>
      <c r="J74" s="27">
        <v>0</v>
      </c>
      <c r="K74" s="27">
        <v>0</v>
      </c>
      <c r="L74" s="27">
        <v>0</v>
      </c>
      <c r="M74" s="27">
        <v>0</v>
      </c>
      <c r="N74" s="27">
        <v>0</v>
      </c>
    </row>
    <row r="75" spans="2:14" x14ac:dyDescent="0.35">
      <c r="B75" s="62"/>
      <c r="C75" s="2">
        <v>0.05</v>
      </c>
      <c r="D75" s="27">
        <v>7.5530470348894596E-3</v>
      </c>
      <c r="E75" s="27">
        <v>1.14881889894605E-2</v>
      </c>
      <c r="F75" s="27">
        <v>1.4657661318779E-2</v>
      </c>
      <c r="G75" s="27">
        <v>1.7448276281356801E-2</v>
      </c>
      <c r="H75" s="27">
        <v>1.9927697256207501E-2</v>
      </c>
      <c r="I75" s="27">
        <v>2.2015495225787201E-2</v>
      </c>
      <c r="J75" s="27">
        <v>2.3406077176332502E-2</v>
      </c>
      <c r="K75" s="27">
        <v>2.5256427004933399E-2</v>
      </c>
      <c r="L75" s="27">
        <v>2.6553159579634701E-2</v>
      </c>
      <c r="M75" s="27">
        <v>2.7747204527258901E-2</v>
      </c>
      <c r="N75" s="27">
        <v>2.8669195249676701E-2</v>
      </c>
    </row>
    <row r="76" spans="2:14" x14ac:dyDescent="0.35">
      <c r="B76" s="62"/>
      <c r="C76" s="2">
        <v>0.1</v>
      </c>
      <c r="D76" s="27">
        <v>9.2734200879931502E-3</v>
      </c>
      <c r="E76" s="27">
        <v>1.5380383469164399E-2</v>
      </c>
      <c r="F76" s="27">
        <v>1.9468229264020899E-2</v>
      </c>
      <c r="G76" s="27">
        <v>2.2342521697282802E-2</v>
      </c>
      <c r="H76" s="27">
        <v>2.4663981050252901E-2</v>
      </c>
      <c r="I76" s="27">
        <v>2.6462122797966E-2</v>
      </c>
      <c r="J76" s="27">
        <v>2.77882385998964E-2</v>
      </c>
      <c r="K76" s="27">
        <v>2.91035547852516E-2</v>
      </c>
      <c r="L76" s="27">
        <v>2.9921511188149501E-2</v>
      </c>
      <c r="M76" s="27">
        <v>3.06424852460623E-2</v>
      </c>
      <c r="N76" s="27">
        <v>3.12268119305372E-2</v>
      </c>
    </row>
    <row r="77" spans="2:14" x14ac:dyDescent="0.35">
      <c r="B77" s="62"/>
      <c r="C77" s="2">
        <v>0.15</v>
      </c>
      <c r="D77" s="27">
        <v>6.4224959351122397E-3</v>
      </c>
      <c r="E77" s="27">
        <v>1.60111580044031E-2</v>
      </c>
      <c r="F77" s="27">
        <v>2.0566223189234699E-2</v>
      </c>
      <c r="G77" s="27">
        <v>2.37301476299763E-2</v>
      </c>
      <c r="H77" s="27">
        <v>2.6228332892060301E-2</v>
      </c>
      <c r="I77" s="27">
        <v>2.80044991523027E-2</v>
      </c>
      <c r="J77" s="27">
        <v>2.9253838583827001E-2</v>
      </c>
      <c r="K77" s="27">
        <v>3.0168060213327401E-2</v>
      </c>
      <c r="L77" s="27">
        <v>3.0712112784385698E-2</v>
      </c>
      <c r="M77" s="27">
        <v>3.1232208013534501E-2</v>
      </c>
      <c r="N77" s="27">
        <v>3.1373929232358898E-2</v>
      </c>
    </row>
    <row r="78" spans="2:14" x14ac:dyDescent="0.35">
      <c r="B78" s="62"/>
      <c r="C78" s="2">
        <v>0.2</v>
      </c>
      <c r="D78" s="27">
        <v>3.8194723892956998E-3</v>
      </c>
      <c r="E78" s="27">
        <v>1.5722930431366001E-2</v>
      </c>
      <c r="F78" s="27">
        <v>2.1077124401927001E-2</v>
      </c>
      <c r="G78" s="27">
        <v>2.5082310661673501E-2</v>
      </c>
      <c r="H78" s="27">
        <v>2.7580745518207599E-2</v>
      </c>
      <c r="I78" s="27">
        <v>2.92052421718836E-2</v>
      </c>
      <c r="J78" s="27">
        <v>3.03865298628807E-2</v>
      </c>
      <c r="K78" s="27">
        <v>3.0890738591551802E-2</v>
      </c>
      <c r="L78" s="27">
        <v>3.1015675514936399E-2</v>
      </c>
      <c r="M78" s="27">
        <v>3.1160930171608901E-2</v>
      </c>
      <c r="N78" s="27">
        <v>3.1043628230691001E-2</v>
      </c>
    </row>
    <row r="79" spans="2:14" x14ac:dyDescent="0.35">
      <c r="B79" s="62"/>
      <c r="C79" s="2">
        <v>0.25</v>
      </c>
      <c r="D79" s="27">
        <v>1.0305858450010399E-3</v>
      </c>
      <c r="E79" s="27">
        <v>1.5829129144549401E-2</v>
      </c>
      <c r="F79" s="27">
        <v>2.1918559446930899E-2</v>
      </c>
      <c r="G79" s="27">
        <v>2.63539124280214E-2</v>
      </c>
      <c r="H79" s="27">
        <v>2.8819195926189398E-2</v>
      </c>
      <c r="I79" s="27">
        <v>3.0085835605859802E-2</v>
      </c>
      <c r="J79" s="27">
        <v>3.0771862715482701E-2</v>
      </c>
      <c r="K79" s="27">
        <v>3.0812954530119899E-2</v>
      </c>
      <c r="L79" s="27">
        <v>3.0804587528109599E-2</v>
      </c>
      <c r="M79" s="27">
        <v>3.0553229153156301E-2</v>
      </c>
      <c r="N79" s="27">
        <v>3.0180858448147801E-2</v>
      </c>
    </row>
    <row r="80" spans="2:14" x14ac:dyDescent="0.35">
      <c r="B80" s="62"/>
      <c r="C80" s="2">
        <v>0.3</v>
      </c>
      <c r="D80" s="27">
        <v>-1.5556720318272699E-3</v>
      </c>
      <c r="E80" s="27">
        <v>1.58449318259954E-2</v>
      </c>
      <c r="F80" s="27">
        <v>2.3158248513937E-2</v>
      </c>
      <c r="G80" s="27">
        <v>2.73077245801687E-2</v>
      </c>
      <c r="H80" s="27">
        <v>2.9430443421006199E-2</v>
      </c>
      <c r="I80" s="27">
        <v>3.02603170275688E-2</v>
      </c>
      <c r="J80" s="27">
        <v>3.0453298240900002E-2</v>
      </c>
      <c r="K80" s="27">
        <v>3.0461294576525699E-2</v>
      </c>
      <c r="L80" s="27">
        <v>3.01570631563664E-2</v>
      </c>
      <c r="M80" s="27">
        <v>2.96600740402937E-2</v>
      </c>
      <c r="N80" s="27">
        <v>2.9169162735343E-2</v>
      </c>
    </row>
    <row r="81" spans="2:14" x14ac:dyDescent="0.35">
      <c r="B81" s="62"/>
      <c r="C81" s="2">
        <v>0.35</v>
      </c>
      <c r="D81" s="27">
        <v>-3.02283698692918E-3</v>
      </c>
      <c r="E81" s="27">
        <v>1.58347096294165E-2</v>
      </c>
      <c r="F81" s="27">
        <v>2.42201760411263E-2</v>
      </c>
      <c r="G81" s="27">
        <v>2.8002168983221099E-2</v>
      </c>
      <c r="H81" s="27">
        <v>2.9760969802737201E-2</v>
      </c>
      <c r="I81" s="27">
        <v>3.0168659985065498E-2</v>
      </c>
      <c r="J81" s="27">
        <v>3.0056577175855598E-2</v>
      </c>
      <c r="K81" s="27">
        <v>2.9667994007468199E-2</v>
      </c>
      <c r="L81" s="27">
        <v>2.9386937618255601E-2</v>
      </c>
      <c r="M81" s="27">
        <v>2.8707662597298601E-2</v>
      </c>
      <c r="N81" s="27">
        <v>2.8246972709894201E-2</v>
      </c>
    </row>
    <row r="82" spans="2:14" x14ac:dyDescent="0.35">
      <c r="B82" s="62"/>
      <c r="C82" s="2">
        <v>0.4</v>
      </c>
      <c r="D82" s="27">
        <v>-4.8594749532639998E-3</v>
      </c>
      <c r="E82" s="27">
        <v>1.6248496249318099E-2</v>
      </c>
      <c r="F82" s="27">
        <v>2.4977456778287901E-2</v>
      </c>
      <c r="G82" s="27">
        <v>2.85312794148922E-2</v>
      </c>
      <c r="H82" s="27">
        <v>2.9623191803693799E-2</v>
      </c>
      <c r="I82" s="27">
        <v>2.98592578619719E-2</v>
      </c>
      <c r="J82" s="27">
        <v>2.9468208551406899E-2</v>
      </c>
      <c r="K82" s="27">
        <v>2.90283486247063E-2</v>
      </c>
      <c r="L82" s="27">
        <v>2.83327735960484E-2</v>
      </c>
      <c r="M82" s="27">
        <v>2.7700550854206099E-2</v>
      </c>
      <c r="N82" s="27">
        <v>2.7158174663782099E-2</v>
      </c>
    </row>
    <row r="83" spans="2:14" x14ac:dyDescent="0.35">
      <c r="B83" s="62"/>
      <c r="C83" s="2">
        <v>0.45</v>
      </c>
      <c r="D83" s="27">
        <v>-6.1188219115138097E-3</v>
      </c>
      <c r="E83" s="27">
        <v>1.6951084136962901E-2</v>
      </c>
      <c r="F83" s="27">
        <v>2.56152022629976E-2</v>
      </c>
      <c r="G83" s="27">
        <v>2.8686171397566799E-2</v>
      </c>
      <c r="H83" s="27">
        <v>2.9350988566875499E-2</v>
      </c>
      <c r="I83" s="27">
        <v>2.9166813939809799E-2</v>
      </c>
      <c r="J83" s="27">
        <v>2.88429502397776E-2</v>
      </c>
      <c r="K83" s="27">
        <v>2.8062619268894199E-2</v>
      </c>
      <c r="L83" s="27">
        <v>2.7338512241840401E-2</v>
      </c>
      <c r="M83" s="27">
        <v>2.6780018582940102E-2</v>
      </c>
      <c r="N83" s="27">
        <v>2.59589999914169E-2</v>
      </c>
    </row>
    <row r="84" spans="2:14" x14ac:dyDescent="0.35">
      <c r="B84" s="62"/>
      <c r="C84" s="2">
        <v>0.5</v>
      </c>
      <c r="D84" s="27">
        <v>-7.09828548133373E-3</v>
      </c>
      <c r="E84" s="27">
        <v>1.7419338226318401E-2</v>
      </c>
      <c r="F84" s="27">
        <v>2.59131621569395E-2</v>
      </c>
      <c r="G84" s="27">
        <v>2.85648964345455E-2</v>
      </c>
      <c r="H84" s="27">
        <v>2.8953889384865799E-2</v>
      </c>
      <c r="I84" s="27">
        <v>2.87018101662397E-2</v>
      </c>
      <c r="J84" s="27">
        <v>2.7852095663547499E-2</v>
      </c>
      <c r="K84" s="27">
        <v>2.72198040038347E-2</v>
      </c>
      <c r="L84" s="27">
        <v>2.6491513475775701E-2</v>
      </c>
      <c r="M84" s="27">
        <v>2.5787919759750401E-2</v>
      </c>
      <c r="N84" s="27">
        <v>2.5278620421886399E-2</v>
      </c>
    </row>
    <row r="85" spans="2:14" x14ac:dyDescent="0.35">
      <c r="B85" s="62"/>
      <c r="C85" s="2">
        <v>0.55000000000000004</v>
      </c>
      <c r="D85" s="27">
        <v>-7.8917238861322403E-3</v>
      </c>
      <c r="E85" s="27">
        <v>1.7897484824061401E-2</v>
      </c>
      <c r="F85" s="27">
        <v>2.6470897719263999E-2</v>
      </c>
      <c r="G85" s="27">
        <v>2.8537226840853702E-2</v>
      </c>
      <c r="H85" s="27">
        <v>2.8472270816564602E-2</v>
      </c>
      <c r="I85" s="27">
        <v>2.7932673692703198E-2</v>
      </c>
      <c r="J85" s="27">
        <v>2.7158517390489599E-2</v>
      </c>
      <c r="K85" s="27">
        <v>2.6566643267870001E-2</v>
      </c>
      <c r="L85" s="27">
        <v>2.5691285729408299E-2</v>
      </c>
      <c r="M85" s="27">
        <v>2.4911845102906199E-2</v>
      </c>
      <c r="N85" s="27">
        <v>2.4318793788552302E-2</v>
      </c>
    </row>
    <row r="86" spans="2:14" x14ac:dyDescent="0.35">
      <c r="B86" s="62"/>
      <c r="C86" s="2">
        <v>0.6</v>
      </c>
      <c r="D86" s="27">
        <v>-8.6252177134156192E-3</v>
      </c>
      <c r="E86" s="27">
        <v>1.8578147515654599E-2</v>
      </c>
      <c r="F86" s="27">
        <v>2.67334785312414E-2</v>
      </c>
      <c r="G86" s="27">
        <v>2.8190577402710901E-2</v>
      </c>
      <c r="H86" s="27">
        <v>2.8071125969290699E-2</v>
      </c>
      <c r="I86" s="27">
        <v>2.73905955255032E-2</v>
      </c>
      <c r="J86" s="27">
        <v>2.6492374017834702E-2</v>
      </c>
      <c r="K86" s="27">
        <v>2.57488340139389E-2</v>
      </c>
      <c r="L86" s="27">
        <v>2.4827567860484099E-2</v>
      </c>
      <c r="M86" s="27">
        <v>2.4139542132616001E-2</v>
      </c>
      <c r="N86" s="27">
        <v>2.3467401042580601E-2</v>
      </c>
    </row>
    <row r="87" spans="2:14" x14ac:dyDescent="0.35">
      <c r="B87" s="62"/>
      <c r="C87" s="2">
        <v>0.65</v>
      </c>
      <c r="D87" s="27">
        <v>-9.2179160565137898E-3</v>
      </c>
      <c r="E87" s="27">
        <v>1.9121309742331501E-2</v>
      </c>
      <c r="F87" s="27">
        <v>2.6606475934386298E-2</v>
      </c>
      <c r="G87" s="27">
        <v>2.79029794037342E-2</v>
      </c>
      <c r="H87" s="27">
        <v>2.7513958513736701E-2</v>
      </c>
      <c r="I87" s="27">
        <v>2.66985706984997E-2</v>
      </c>
      <c r="J87" s="27">
        <v>2.57071126252413E-2</v>
      </c>
      <c r="K87" s="27">
        <v>2.48296819627285E-2</v>
      </c>
      <c r="L87" s="27">
        <v>2.41265315562487E-2</v>
      </c>
      <c r="M87" s="27">
        <v>2.3474233224988001E-2</v>
      </c>
      <c r="N87" s="27">
        <v>2.2678626701235799E-2</v>
      </c>
    </row>
    <row r="88" spans="2:14" x14ac:dyDescent="0.35">
      <c r="B88" s="62"/>
      <c r="C88" s="2">
        <v>0.7</v>
      </c>
      <c r="D88" s="27">
        <v>-9.55414585769177E-3</v>
      </c>
      <c r="E88" s="27">
        <v>1.9592275843024299E-2</v>
      </c>
      <c r="F88" s="27">
        <v>2.6770962402224499E-2</v>
      </c>
      <c r="G88" s="27">
        <v>2.7677161619067199E-2</v>
      </c>
      <c r="H88" s="27">
        <v>2.7023566886782601E-2</v>
      </c>
      <c r="I88" s="27">
        <v>2.6072841137647601E-2</v>
      </c>
      <c r="J88" s="27">
        <v>2.52329874783754E-2</v>
      </c>
      <c r="K88" s="27">
        <v>2.4274356663227099E-2</v>
      </c>
      <c r="L88" s="27">
        <v>2.3609321564436E-2</v>
      </c>
      <c r="M88" s="27">
        <v>2.27543506771326E-2</v>
      </c>
      <c r="N88" s="27">
        <v>2.20496151596308E-2</v>
      </c>
    </row>
    <row r="89" spans="2:14" x14ac:dyDescent="0.35">
      <c r="B89" s="62"/>
      <c r="C89" s="2">
        <v>0.75</v>
      </c>
      <c r="D89" s="27">
        <v>-1.00909918546677E-2</v>
      </c>
      <c r="E89" s="27">
        <v>1.9998485222458801E-2</v>
      </c>
      <c r="F89" s="27">
        <v>2.6594856753945399E-2</v>
      </c>
      <c r="G89" s="27">
        <v>2.72543355822563E-2</v>
      </c>
      <c r="H89" s="27">
        <v>2.6488939300179499E-2</v>
      </c>
      <c r="I89" s="27">
        <v>2.5453569367528E-2</v>
      </c>
      <c r="J89" s="27">
        <v>2.4476474151015299E-2</v>
      </c>
      <c r="K89" s="27">
        <v>2.3656621575355499E-2</v>
      </c>
      <c r="L89" s="27">
        <v>2.2879142314195602E-2</v>
      </c>
      <c r="M89" s="27">
        <v>2.2113882005214702E-2</v>
      </c>
      <c r="N89" s="27">
        <v>2.1515468135476098E-2</v>
      </c>
    </row>
    <row r="90" spans="2:14" x14ac:dyDescent="0.35">
      <c r="B90" s="62"/>
      <c r="C90" s="2">
        <v>0.8</v>
      </c>
      <c r="D90" s="27">
        <v>-1.0727896355092499E-2</v>
      </c>
      <c r="E90" s="27">
        <v>2.04965677112341E-2</v>
      </c>
      <c r="F90" s="27">
        <v>2.6647469028830501E-2</v>
      </c>
      <c r="G90" s="27">
        <v>2.6877652853727299E-2</v>
      </c>
      <c r="H90" s="27">
        <v>2.6022803038358699E-2</v>
      </c>
      <c r="I90" s="27">
        <v>2.4929044768214201E-2</v>
      </c>
      <c r="J90" s="27">
        <v>2.3834355175495099E-2</v>
      </c>
      <c r="K90" s="27">
        <v>2.2972926497459401E-2</v>
      </c>
      <c r="L90" s="27">
        <v>2.2264700382947901E-2</v>
      </c>
      <c r="M90" s="27">
        <v>2.1510563790798201E-2</v>
      </c>
      <c r="N90" s="27">
        <v>2.0951349288225202E-2</v>
      </c>
    </row>
    <row r="91" spans="2:14" x14ac:dyDescent="0.35">
      <c r="B91" s="62"/>
      <c r="C91" s="2">
        <v>0.85</v>
      </c>
      <c r="D91" s="27">
        <v>-1.0700171813368801E-2</v>
      </c>
      <c r="E91" s="27">
        <v>2.09018643945456E-2</v>
      </c>
      <c r="F91" s="27">
        <v>2.65651755034924E-2</v>
      </c>
      <c r="G91" s="27">
        <v>2.6504248380661E-2</v>
      </c>
      <c r="H91" s="27">
        <v>2.5349808856844899E-2</v>
      </c>
      <c r="I91" s="27">
        <v>2.4363728240132301E-2</v>
      </c>
      <c r="J91" s="27">
        <v>2.3410469293594399E-2</v>
      </c>
      <c r="K91" s="27">
        <v>2.2536056116223301E-2</v>
      </c>
      <c r="L91" s="27">
        <v>2.1630261093378102E-2</v>
      </c>
      <c r="M91" s="27">
        <v>2.0985150709748299E-2</v>
      </c>
      <c r="N91" s="27">
        <v>2.0348567515611701E-2</v>
      </c>
    </row>
    <row r="92" spans="2:14" x14ac:dyDescent="0.35">
      <c r="B92" s="62"/>
      <c r="C92" s="2">
        <v>0.9</v>
      </c>
      <c r="D92" s="27">
        <v>-1.09785012900829E-2</v>
      </c>
      <c r="E92" s="27">
        <v>2.12566703557968E-2</v>
      </c>
      <c r="F92" s="27">
        <v>2.6298206299543402E-2</v>
      </c>
      <c r="G92" s="27">
        <v>2.6142351329326598E-2</v>
      </c>
      <c r="H92" s="27">
        <v>2.4856299161911E-2</v>
      </c>
      <c r="I92" s="27">
        <v>2.3928355425596199E-2</v>
      </c>
      <c r="J92" s="27">
        <v>2.2896029055118599E-2</v>
      </c>
      <c r="K92" s="27">
        <v>2.2005643695592901E-2</v>
      </c>
      <c r="L92" s="27">
        <v>2.1237935870885901E-2</v>
      </c>
      <c r="M92" s="27">
        <v>2.07045767456293E-2</v>
      </c>
      <c r="N92" s="27">
        <v>2.00145486742258E-2</v>
      </c>
    </row>
    <row r="93" spans="2:14" x14ac:dyDescent="0.35">
      <c r="B93" s="62"/>
      <c r="C93" s="2">
        <v>0.95</v>
      </c>
      <c r="D93" s="27">
        <v>-1.14929843693972E-2</v>
      </c>
      <c r="E93" s="27">
        <v>2.1514911204576499E-2</v>
      </c>
      <c r="F93" s="27">
        <v>2.5966428220272099E-2</v>
      </c>
      <c r="G93" s="27">
        <v>2.5551609694957698E-2</v>
      </c>
      <c r="H93" s="27">
        <v>2.43836045265198E-2</v>
      </c>
      <c r="I93" s="27">
        <v>2.3337597027421001E-2</v>
      </c>
      <c r="J93" s="27">
        <v>2.2402830421924601E-2</v>
      </c>
      <c r="K93" s="27">
        <v>2.1435484290123E-2</v>
      </c>
      <c r="L93" s="27">
        <v>2.0702974870801E-2</v>
      </c>
      <c r="M93" s="27">
        <v>2.0077403634786599E-2</v>
      </c>
      <c r="N93" s="27">
        <v>1.96496341377497E-2</v>
      </c>
    </row>
    <row r="94" spans="2:14" x14ac:dyDescent="0.35">
      <c r="B94" s="62"/>
      <c r="C94" s="2">
        <v>1</v>
      </c>
      <c r="D94" s="27">
        <v>-1.17399794980884E-2</v>
      </c>
      <c r="E94" s="27">
        <v>2.1713100373744999E-2</v>
      </c>
      <c r="F94" s="27">
        <v>2.6092147454619401E-2</v>
      </c>
      <c r="G94" s="27">
        <v>2.52185761928558E-2</v>
      </c>
      <c r="H94" s="27">
        <v>2.391910366714E-2</v>
      </c>
      <c r="I94" s="27">
        <v>2.29442901909351E-2</v>
      </c>
      <c r="J94" s="27">
        <v>2.1968295797705699E-2</v>
      </c>
      <c r="K94" s="27">
        <v>2.1072167903184901E-2</v>
      </c>
      <c r="L94" s="27">
        <v>2.04186793416739E-2</v>
      </c>
      <c r="M94" s="27">
        <v>1.9838616251945499E-2</v>
      </c>
      <c r="N94" s="27">
        <v>1.9187139347195601E-2</v>
      </c>
    </row>
    <row r="105" spans="2:14" x14ac:dyDescent="0.35">
      <c r="B105" s="63" t="s">
        <v>1</v>
      </c>
      <c r="C105" s="63"/>
      <c r="D105" s="63"/>
      <c r="E105" s="63"/>
      <c r="F105" s="63"/>
      <c r="G105" s="63"/>
      <c r="H105" s="63"/>
      <c r="I105" s="63"/>
      <c r="J105" s="63"/>
      <c r="K105" s="63"/>
      <c r="L105" s="63"/>
      <c r="M105" s="63"/>
      <c r="N105" s="63"/>
    </row>
    <row r="106" spans="2:14" x14ac:dyDescent="0.35">
      <c r="B106" s="62" t="s">
        <v>0</v>
      </c>
      <c r="C106" s="1"/>
      <c r="D106" s="1">
        <v>0</v>
      </c>
      <c r="E106" s="1">
        <v>0.1</v>
      </c>
      <c r="F106" s="1">
        <v>0.2</v>
      </c>
      <c r="G106" s="1">
        <v>0.3</v>
      </c>
      <c r="H106" s="1">
        <v>0.4</v>
      </c>
      <c r="I106" s="1">
        <v>0.5</v>
      </c>
      <c r="J106" s="1">
        <v>0.6</v>
      </c>
      <c r="K106" s="1">
        <v>0.7</v>
      </c>
      <c r="L106" s="1">
        <v>0.8</v>
      </c>
      <c r="M106" s="1">
        <v>0.9</v>
      </c>
      <c r="N106" s="1">
        <v>1</v>
      </c>
    </row>
    <row r="107" spans="2:14" x14ac:dyDescent="0.35">
      <c r="B107" s="62"/>
      <c r="C107" s="2">
        <v>0</v>
      </c>
      <c r="D107" s="26">
        <v>0</v>
      </c>
      <c r="E107" s="27">
        <v>0</v>
      </c>
      <c r="F107" s="27">
        <v>0</v>
      </c>
      <c r="G107" s="27">
        <v>0</v>
      </c>
      <c r="H107" s="27">
        <v>0</v>
      </c>
      <c r="I107" s="27">
        <v>0</v>
      </c>
      <c r="J107" s="27">
        <v>0</v>
      </c>
      <c r="K107" s="27">
        <v>0</v>
      </c>
      <c r="L107" s="27">
        <v>0</v>
      </c>
      <c r="M107" s="27">
        <v>0</v>
      </c>
      <c r="N107" s="27">
        <v>0</v>
      </c>
    </row>
    <row r="108" spans="2:14" x14ac:dyDescent="0.35">
      <c r="B108" s="62"/>
      <c r="C108" s="2">
        <v>0.05</v>
      </c>
      <c r="D108" s="27">
        <v>4.5330203138291801E-3</v>
      </c>
      <c r="E108" s="27">
        <v>4.9978462047874901E-3</v>
      </c>
      <c r="F108" s="27">
        <v>5.4218503646552597E-3</v>
      </c>
      <c r="G108" s="27">
        <v>5.8156205341219902E-3</v>
      </c>
      <c r="H108" s="27">
        <v>6.1512370593845801E-3</v>
      </c>
      <c r="I108" s="27">
        <v>6.4491629600524902E-3</v>
      </c>
      <c r="J108" s="27">
        <v>6.71893311664462E-3</v>
      </c>
      <c r="K108" s="27">
        <v>6.9519188255071597E-3</v>
      </c>
      <c r="L108" s="27">
        <v>7.1266079321503596E-3</v>
      </c>
      <c r="M108" s="27">
        <v>7.2910515591502198E-3</v>
      </c>
      <c r="N108" s="27">
        <v>7.4224169366061696E-3</v>
      </c>
    </row>
    <row r="109" spans="2:14" x14ac:dyDescent="0.35">
      <c r="B109" s="62"/>
      <c r="C109" s="2">
        <v>0.1</v>
      </c>
      <c r="D109" s="27">
        <v>5.4312609136104601E-3</v>
      </c>
      <c r="E109" s="27">
        <v>6.2014400027692301E-3</v>
      </c>
      <c r="F109" s="27">
        <v>6.66210427880287E-3</v>
      </c>
      <c r="G109" s="27">
        <v>6.9687063805758996E-3</v>
      </c>
      <c r="H109" s="27">
        <v>7.1813580580055696E-3</v>
      </c>
      <c r="I109" s="27">
        <v>7.33429007232189E-3</v>
      </c>
      <c r="J109" s="27">
        <v>7.4620991945266698E-3</v>
      </c>
      <c r="K109" s="27">
        <v>7.5511708855629002E-3</v>
      </c>
      <c r="L109" s="27">
        <v>7.6086921617388699E-3</v>
      </c>
      <c r="M109" s="27">
        <v>7.6553612016141397E-3</v>
      </c>
      <c r="N109" s="27">
        <v>7.6665556989610204E-3</v>
      </c>
    </row>
    <row r="110" spans="2:14" x14ac:dyDescent="0.35">
      <c r="B110" s="62"/>
      <c r="C110" s="2">
        <v>0.15</v>
      </c>
      <c r="D110" s="27">
        <v>5.1788440905511397E-3</v>
      </c>
      <c r="E110" s="27">
        <v>6.3427467830479102E-3</v>
      </c>
      <c r="F110" s="27">
        <v>6.7639653570949997E-3</v>
      </c>
      <c r="G110" s="27">
        <v>6.9940052926540401E-3</v>
      </c>
      <c r="H110" s="27">
        <v>7.15065421536565E-3</v>
      </c>
      <c r="I110" s="27">
        <v>7.2528352029621601E-3</v>
      </c>
      <c r="J110" s="27">
        <v>7.3097762651741496E-3</v>
      </c>
      <c r="K110" s="27">
        <v>7.3487679474055802E-3</v>
      </c>
      <c r="L110" s="27">
        <v>7.3639801703393503E-3</v>
      </c>
      <c r="M110" s="27">
        <v>7.3439087718725196E-3</v>
      </c>
      <c r="N110" s="27">
        <v>7.3064928874373401E-3</v>
      </c>
    </row>
    <row r="111" spans="2:14" x14ac:dyDescent="0.35">
      <c r="B111" s="62"/>
      <c r="C111" s="2">
        <v>0.2</v>
      </c>
      <c r="D111" s="27">
        <v>4.5818211510777499E-3</v>
      </c>
      <c r="E111" s="27">
        <v>6.21103728190064E-3</v>
      </c>
      <c r="F111" s="27">
        <v>6.6295303404331199E-3</v>
      </c>
      <c r="G111" s="27">
        <v>6.8129603751003699E-3</v>
      </c>
      <c r="H111" s="27">
        <v>6.9627375341951899E-3</v>
      </c>
      <c r="I111" s="27">
        <v>7.0584560744464397E-3</v>
      </c>
      <c r="J111" s="27">
        <v>7.1212560869753404E-3</v>
      </c>
      <c r="K111" s="27">
        <v>7.13847717270255E-3</v>
      </c>
      <c r="L111" s="27">
        <v>7.1271373890340302E-3</v>
      </c>
      <c r="M111" s="27">
        <v>7.0694922469556297E-3</v>
      </c>
      <c r="N111" s="27">
        <v>7.0150597020983696E-3</v>
      </c>
    </row>
    <row r="112" spans="2:14" x14ac:dyDescent="0.35">
      <c r="B112" s="62"/>
      <c r="C112" s="2">
        <v>0.25</v>
      </c>
      <c r="D112" s="27">
        <v>4.0537868626415704E-3</v>
      </c>
      <c r="E112" s="27">
        <v>6.0123079456389002E-3</v>
      </c>
      <c r="F112" s="27">
        <v>6.4331893809139703E-3</v>
      </c>
      <c r="G112" s="27">
        <v>6.6618202254176096E-3</v>
      </c>
      <c r="H112" s="27">
        <v>6.8473257124423998E-3</v>
      </c>
      <c r="I112" s="27">
        <v>6.9619603455066698E-3</v>
      </c>
      <c r="J112" s="27">
        <v>7.0036882534623198E-3</v>
      </c>
      <c r="K112" s="27">
        <v>6.9765402004122699E-3</v>
      </c>
      <c r="L112" s="27">
        <v>6.9159478880464996E-3</v>
      </c>
      <c r="M112" s="27">
        <v>6.85875536873937E-3</v>
      </c>
      <c r="N112" s="27">
        <v>6.7605841904878599E-3</v>
      </c>
    </row>
    <row r="113" spans="2:14" x14ac:dyDescent="0.35">
      <c r="B113" s="62"/>
      <c r="C113" s="2">
        <v>0.3</v>
      </c>
      <c r="D113" s="27">
        <v>3.5814575385302301E-3</v>
      </c>
      <c r="E113" s="27">
        <v>5.8764587156474599E-3</v>
      </c>
      <c r="F113" s="27">
        <v>6.2594530172646098E-3</v>
      </c>
      <c r="G113" s="27">
        <v>6.6096172668039799E-3</v>
      </c>
      <c r="H113" s="27">
        <v>6.7998333834111699E-3</v>
      </c>
      <c r="I113" s="27">
        <v>6.8795676343143004E-3</v>
      </c>
      <c r="J113" s="27">
        <v>6.8837855942547304E-3</v>
      </c>
      <c r="K113" s="27">
        <v>6.8290885537862804E-3</v>
      </c>
      <c r="L113" s="27">
        <v>6.7247045226395104E-3</v>
      </c>
      <c r="M113" s="27">
        <v>6.6310386173427096E-3</v>
      </c>
      <c r="N113" s="27">
        <v>6.5096588805317896E-3</v>
      </c>
    </row>
    <row r="114" spans="2:14" x14ac:dyDescent="0.35">
      <c r="B114" s="62"/>
      <c r="C114" s="2">
        <v>0.35</v>
      </c>
      <c r="D114" s="27">
        <v>3.1997454352676899E-3</v>
      </c>
      <c r="E114" s="27">
        <v>5.7094949297606902E-3</v>
      </c>
      <c r="F114" s="27">
        <v>6.1624571681022601E-3</v>
      </c>
      <c r="G114" s="27">
        <v>6.5732360817492E-3</v>
      </c>
      <c r="H114" s="27">
        <v>6.7609781399369196E-3</v>
      </c>
      <c r="I114" s="27">
        <v>6.7961118184030099E-3</v>
      </c>
      <c r="J114" s="27">
        <v>6.74899062141776E-3</v>
      </c>
      <c r="K114" s="27">
        <v>6.6464417614042802E-3</v>
      </c>
      <c r="L114" s="27">
        <v>6.52762921527028E-3</v>
      </c>
      <c r="M114" s="27">
        <v>6.3980128616094598E-3</v>
      </c>
      <c r="N114" s="27">
        <v>6.2678433023393198E-3</v>
      </c>
    </row>
    <row r="115" spans="2:14" x14ac:dyDescent="0.35">
      <c r="B115" s="62"/>
      <c r="C115" s="2">
        <v>0.4</v>
      </c>
      <c r="D115" s="27">
        <v>2.8146447148174E-3</v>
      </c>
      <c r="E115" s="27">
        <v>5.5615790188312496E-3</v>
      </c>
      <c r="F115" s="27">
        <v>6.1482200399041202E-3</v>
      </c>
      <c r="G115" s="27">
        <v>6.5723117440939002E-3</v>
      </c>
      <c r="H115" s="27">
        <v>6.7035499960184097E-3</v>
      </c>
      <c r="I115" s="27">
        <v>6.6794720478355902E-3</v>
      </c>
      <c r="J115" s="27">
        <v>6.5789236687123802E-3</v>
      </c>
      <c r="K115" s="27">
        <v>6.4575336873531298E-3</v>
      </c>
      <c r="L115" s="27">
        <v>6.32170820608735E-3</v>
      </c>
      <c r="M115" s="27">
        <v>6.1798566021025198E-3</v>
      </c>
      <c r="N115" s="27">
        <v>6.0238116420805498E-3</v>
      </c>
    </row>
    <row r="116" spans="2:14" x14ac:dyDescent="0.35">
      <c r="B116" s="62"/>
      <c r="C116" s="2">
        <v>0.45</v>
      </c>
      <c r="D116" s="27">
        <v>2.5173916947096599E-3</v>
      </c>
      <c r="E116" s="27">
        <v>5.44568663462997E-3</v>
      </c>
      <c r="F116" s="27">
        <v>6.1301724053919298E-3</v>
      </c>
      <c r="G116" s="27">
        <v>6.5390733070671602E-3</v>
      </c>
      <c r="H116" s="27">
        <v>6.6161449067294598E-3</v>
      </c>
      <c r="I116" s="27">
        <v>6.5356153063476103E-3</v>
      </c>
      <c r="J116" s="27">
        <v>6.4197448082268203E-3</v>
      </c>
      <c r="K116" s="27">
        <v>6.2475162558257597E-3</v>
      </c>
      <c r="L116" s="27">
        <v>6.1178477481007602E-3</v>
      </c>
      <c r="M116" s="27">
        <v>5.9570465236902202E-3</v>
      </c>
      <c r="N116" s="27">
        <v>5.8125676587223998E-3</v>
      </c>
    </row>
    <row r="117" spans="2:14" x14ac:dyDescent="0.35">
      <c r="B117" s="62"/>
      <c r="C117" s="2">
        <v>0.5</v>
      </c>
      <c r="D117" s="27">
        <v>2.28943862020969E-3</v>
      </c>
      <c r="E117" s="27">
        <v>5.3364955820143197E-3</v>
      </c>
      <c r="F117" s="27">
        <v>6.14943960681558E-3</v>
      </c>
      <c r="G117" s="27">
        <v>6.4854496158659502E-3</v>
      </c>
      <c r="H117" s="27">
        <v>6.5155564807355404E-3</v>
      </c>
      <c r="I117" s="27">
        <v>6.3936975784599798E-3</v>
      </c>
      <c r="J117" s="27">
        <v>6.2530827708542399E-3</v>
      </c>
      <c r="K117" s="27">
        <v>6.0718245804309802E-3</v>
      </c>
      <c r="L117" s="27">
        <v>5.9163169935345702E-3</v>
      </c>
      <c r="M117" s="27">
        <v>5.7587488554418096E-3</v>
      </c>
      <c r="N117" s="27">
        <v>5.6166877038776901E-3</v>
      </c>
    </row>
    <row r="118" spans="2:14" x14ac:dyDescent="0.35">
      <c r="B118" s="62"/>
      <c r="C118" s="2">
        <v>0.55000000000000004</v>
      </c>
      <c r="D118" s="27">
        <v>2.0438886713236601E-3</v>
      </c>
      <c r="E118" s="27">
        <v>5.26307336986065E-3</v>
      </c>
      <c r="F118" s="27">
        <v>6.1650639399886097E-3</v>
      </c>
      <c r="G118" s="27">
        <v>6.44655991345644E-3</v>
      </c>
      <c r="H118" s="27">
        <v>6.4170234836638E-3</v>
      </c>
      <c r="I118" s="27">
        <v>6.2655387446284303E-3</v>
      </c>
      <c r="J118" s="27">
        <v>6.08204258605838E-3</v>
      </c>
      <c r="K118" s="27">
        <v>5.9100897051394003E-3</v>
      </c>
      <c r="L118" s="27">
        <v>5.7352730073034798E-3</v>
      </c>
      <c r="M118" s="27">
        <v>5.5619347840547596E-3</v>
      </c>
      <c r="N118" s="27">
        <v>5.4337186738848704E-3</v>
      </c>
    </row>
    <row r="119" spans="2:14" x14ac:dyDescent="0.35">
      <c r="B119" s="62"/>
      <c r="C119" s="2">
        <v>0.6</v>
      </c>
      <c r="D119" s="27">
        <v>1.8807128071784999E-3</v>
      </c>
      <c r="E119" s="27">
        <v>5.2218777127563997E-3</v>
      </c>
      <c r="F119" s="27">
        <v>6.1398684047162498E-3</v>
      </c>
      <c r="G119" s="27">
        <v>6.3593490049242999E-3</v>
      </c>
      <c r="H119" s="27">
        <v>6.29785330966115E-3</v>
      </c>
      <c r="I119" s="27">
        <v>6.1181676574051398E-3</v>
      </c>
      <c r="J119" s="27">
        <v>5.9326901100575898E-3</v>
      </c>
      <c r="K119" s="27">
        <v>5.7442099787294899E-3</v>
      </c>
      <c r="L119" s="27">
        <v>5.56578021496534E-3</v>
      </c>
      <c r="M119" s="27">
        <v>5.40306000038981E-3</v>
      </c>
      <c r="N119" s="27">
        <v>5.2431686781346798E-3</v>
      </c>
    </row>
    <row r="120" spans="2:14" x14ac:dyDescent="0.35">
      <c r="B120" s="62"/>
      <c r="C120" s="2">
        <v>0.65</v>
      </c>
      <c r="D120" s="27">
        <v>1.71874987427145E-3</v>
      </c>
      <c r="E120" s="27">
        <v>5.1890900358557701E-3</v>
      </c>
      <c r="F120" s="27">
        <v>6.1330595053732404E-3</v>
      </c>
      <c r="G120" s="27">
        <v>6.29174988716841E-3</v>
      </c>
      <c r="H120" s="27">
        <v>6.1649004928767698E-3</v>
      </c>
      <c r="I120" s="27">
        <v>5.9850183315575097E-3</v>
      </c>
      <c r="J120" s="27">
        <v>5.7939738035202E-3</v>
      </c>
      <c r="K120" s="27">
        <v>5.5891405791044201E-3</v>
      </c>
      <c r="L120" s="27">
        <v>5.4072560742497401E-3</v>
      </c>
      <c r="M120" s="27">
        <v>5.2502416074275996E-3</v>
      </c>
      <c r="N120" s="27">
        <v>5.0874711014330396E-3</v>
      </c>
    </row>
    <row r="121" spans="2:14" x14ac:dyDescent="0.35">
      <c r="B121" s="62"/>
      <c r="C121" s="2">
        <v>0.7</v>
      </c>
      <c r="D121" s="27">
        <v>1.6097306506708299E-3</v>
      </c>
      <c r="E121" s="27">
        <v>5.16174919903278E-3</v>
      </c>
      <c r="F121" s="27">
        <v>6.10922602936626E-3</v>
      </c>
      <c r="G121" s="27">
        <v>6.1983698979020101E-3</v>
      </c>
      <c r="H121" s="27">
        <v>6.0520521365106097E-3</v>
      </c>
      <c r="I121" s="27">
        <v>5.8542923070490404E-3</v>
      </c>
      <c r="J121" s="27">
        <v>5.6473170407116396E-3</v>
      </c>
      <c r="K121" s="27">
        <v>5.4458067752420902E-3</v>
      </c>
      <c r="L121" s="27">
        <v>5.2613788284361397E-3</v>
      </c>
      <c r="M121" s="27">
        <v>5.1045920699834798E-3</v>
      </c>
      <c r="N121" s="27">
        <v>4.9514384008944E-3</v>
      </c>
    </row>
    <row r="122" spans="2:14" x14ac:dyDescent="0.35">
      <c r="B122" s="62"/>
      <c r="C122" s="2">
        <v>0.75</v>
      </c>
      <c r="D122" s="27">
        <v>1.4367474941536799E-3</v>
      </c>
      <c r="E122" s="27">
        <v>5.1775085739791402E-3</v>
      </c>
      <c r="F122" s="27">
        <v>6.08142698183656E-3</v>
      </c>
      <c r="G122" s="27">
        <v>6.1136060394346697E-3</v>
      </c>
      <c r="H122" s="27">
        <v>5.9398873709142199E-3</v>
      </c>
      <c r="I122" s="27">
        <v>5.7111778296530299E-3</v>
      </c>
      <c r="J122" s="27">
        <v>5.5033662356436296E-3</v>
      </c>
      <c r="K122" s="27">
        <v>5.3060878999531304E-3</v>
      </c>
      <c r="L122" s="27">
        <v>5.1202941685915002E-3</v>
      </c>
      <c r="M122" s="27">
        <v>4.9575893208384497E-3</v>
      </c>
      <c r="N122" s="27">
        <v>4.8073129728436496E-3</v>
      </c>
    </row>
    <row r="123" spans="2:14" x14ac:dyDescent="0.35">
      <c r="B123" s="62"/>
      <c r="C123" s="2">
        <v>0.8</v>
      </c>
      <c r="D123" s="27">
        <v>1.3216586085036399E-3</v>
      </c>
      <c r="E123" s="27">
        <v>5.1736100576817998E-3</v>
      </c>
      <c r="F123" s="27">
        <v>6.0359537601470999E-3</v>
      </c>
      <c r="G123" s="27">
        <v>6.0172537341713897E-3</v>
      </c>
      <c r="H123" s="27">
        <v>5.8315135538577999E-3</v>
      </c>
      <c r="I123" s="27">
        <v>5.6032361462712297E-3</v>
      </c>
      <c r="J123" s="27">
        <v>5.3771683014929303E-3</v>
      </c>
      <c r="K123" s="27">
        <v>5.1692733541131002E-3</v>
      </c>
      <c r="L123" s="27">
        <v>4.9965484067797704E-3</v>
      </c>
      <c r="M123" s="27">
        <v>4.8235757276415799E-3</v>
      </c>
      <c r="N123" s="27">
        <v>4.6864696778357003E-3</v>
      </c>
    </row>
    <row r="124" spans="2:14" x14ac:dyDescent="0.35">
      <c r="B124" s="62"/>
      <c r="C124" s="2">
        <v>0.85</v>
      </c>
      <c r="D124" s="27">
        <v>1.2441065628081599E-3</v>
      </c>
      <c r="E124" s="27">
        <v>5.2127777598798301E-3</v>
      </c>
      <c r="F124" s="27">
        <v>5.9907534159719901E-3</v>
      </c>
      <c r="G124" s="27">
        <v>5.92860672622919E-3</v>
      </c>
      <c r="H124" s="27">
        <v>5.7163992896676098E-3</v>
      </c>
      <c r="I124" s="27">
        <v>5.48517145216465E-3</v>
      </c>
      <c r="J124" s="27">
        <v>5.2611995488405202E-3</v>
      </c>
      <c r="K124" s="27">
        <v>5.0529506988823397E-3</v>
      </c>
      <c r="L124" s="27">
        <v>4.8744189552962797E-3</v>
      </c>
      <c r="M124" s="27">
        <v>4.70342114567757E-3</v>
      </c>
      <c r="N124" s="27">
        <v>4.5581436716020099E-3</v>
      </c>
    </row>
    <row r="125" spans="2:14" x14ac:dyDescent="0.35">
      <c r="B125" s="62"/>
      <c r="C125" s="2">
        <v>0.9</v>
      </c>
      <c r="D125" s="27">
        <v>1.1493902420625099E-3</v>
      </c>
      <c r="E125" s="27">
        <v>5.2142236381769198E-3</v>
      </c>
      <c r="F125" s="27">
        <v>5.9313387610018297E-3</v>
      </c>
      <c r="G125" s="27">
        <v>5.8505651541054301E-3</v>
      </c>
      <c r="H125" s="27">
        <v>5.6077335029840504E-3</v>
      </c>
      <c r="I125" s="27">
        <v>5.3764497861266101E-3</v>
      </c>
      <c r="J125" s="27">
        <v>5.1415613852441302E-3</v>
      </c>
      <c r="K125" s="27">
        <v>4.9361502751707996E-3</v>
      </c>
      <c r="L125" s="27">
        <v>4.7679296694696002E-3</v>
      </c>
      <c r="M125" s="27">
        <v>4.6148309484124201E-3</v>
      </c>
      <c r="N125" s="27">
        <v>4.4520697556436097E-3</v>
      </c>
    </row>
    <row r="126" spans="2:14" x14ac:dyDescent="0.35">
      <c r="B126" s="62"/>
      <c r="C126" s="2">
        <v>0.95</v>
      </c>
      <c r="D126" s="27">
        <v>1.0569270234555E-3</v>
      </c>
      <c r="E126" s="27">
        <v>5.2215368486940904E-3</v>
      </c>
      <c r="F126" s="27">
        <v>5.8885915204882596E-3</v>
      </c>
      <c r="G126" s="27">
        <v>5.7568536140024697E-3</v>
      </c>
      <c r="H126" s="27">
        <v>5.5104228667914902E-3</v>
      </c>
      <c r="I126" s="27">
        <v>5.2681979723274699E-3</v>
      </c>
      <c r="J126" s="27">
        <v>5.0195325165986997E-3</v>
      </c>
      <c r="K126" s="27">
        <v>4.8301732167601603E-3</v>
      </c>
      <c r="L126" s="27">
        <v>4.6693896874785397E-3</v>
      </c>
      <c r="M126" s="27">
        <v>4.4985278509557299E-3</v>
      </c>
      <c r="N126" s="27">
        <v>4.3631638400256599E-3</v>
      </c>
    </row>
    <row r="127" spans="2:14" x14ac:dyDescent="0.35">
      <c r="B127" s="62"/>
      <c r="C127" s="2">
        <v>1</v>
      </c>
      <c r="D127" s="27">
        <v>9.7184011247008996E-4</v>
      </c>
      <c r="E127" s="27">
        <v>5.2571073174476598E-3</v>
      </c>
      <c r="F127" s="27">
        <v>5.83273870870471E-3</v>
      </c>
      <c r="G127" s="27">
        <v>5.6813703849911698E-3</v>
      </c>
      <c r="H127" s="27">
        <v>5.4124440066516399E-3</v>
      </c>
      <c r="I127" s="27">
        <v>5.14438981190324E-3</v>
      </c>
      <c r="J127" s="27">
        <v>4.93030901998282E-3</v>
      </c>
      <c r="K127" s="27">
        <v>4.7257645055651699E-3</v>
      </c>
      <c r="L127" s="27">
        <v>4.54894360154867E-3</v>
      </c>
      <c r="M127" s="27">
        <v>4.40686102956533E-3</v>
      </c>
      <c r="N127" s="27">
        <v>4.26255911588669E-3</v>
      </c>
    </row>
    <row r="138" spans="2:14" x14ac:dyDescent="0.35">
      <c r="B138" s="63" t="s">
        <v>1</v>
      </c>
      <c r="C138" s="63"/>
      <c r="D138" s="63"/>
      <c r="E138" s="63"/>
      <c r="F138" s="63"/>
      <c r="G138" s="63"/>
      <c r="H138" s="63"/>
      <c r="I138" s="63"/>
      <c r="J138" s="63"/>
      <c r="K138" s="63"/>
      <c r="L138" s="63"/>
      <c r="M138" s="63"/>
      <c r="N138" s="63"/>
    </row>
    <row r="139" spans="2:14" x14ac:dyDescent="0.35">
      <c r="B139" s="62" t="s">
        <v>0</v>
      </c>
      <c r="C139" s="1"/>
      <c r="D139" s="1">
        <v>0</v>
      </c>
      <c r="E139" s="1">
        <v>0.1</v>
      </c>
      <c r="F139" s="1">
        <v>0.2</v>
      </c>
      <c r="G139" s="1">
        <v>0.3</v>
      </c>
      <c r="H139" s="1">
        <v>0.4</v>
      </c>
      <c r="I139" s="1">
        <v>0.5</v>
      </c>
      <c r="J139" s="1">
        <v>0.6</v>
      </c>
      <c r="K139" s="1">
        <v>0.7</v>
      </c>
      <c r="L139" s="1">
        <v>0.8</v>
      </c>
      <c r="M139" s="1">
        <v>0.9</v>
      </c>
      <c r="N139" s="1">
        <v>1</v>
      </c>
    </row>
    <row r="140" spans="2:14" x14ac:dyDescent="0.35">
      <c r="B140" s="62"/>
      <c r="C140" s="2">
        <v>0</v>
      </c>
      <c r="D140" s="22">
        <v>1</v>
      </c>
      <c r="E140" s="23">
        <v>1</v>
      </c>
      <c r="F140" s="23">
        <v>1</v>
      </c>
      <c r="G140" s="23">
        <v>1</v>
      </c>
      <c r="H140" s="23">
        <v>1</v>
      </c>
      <c r="I140" s="23">
        <v>1</v>
      </c>
      <c r="J140" s="23">
        <v>1</v>
      </c>
      <c r="K140" s="23">
        <v>1</v>
      </c>
      <c r="L140" s="23">
        <v>1</v>
      </c>
      <c r="M140" s="23">
        <v>1</v>
      </c>
      <c r="N140" s="23">
        <v>1</v>
      </c>
    </row>
    <row r="141" spans="2:14" x14ac:dyDescent="0.35">
      <c r="B141" s="62"/>
      <c r="C141" s="2">
        <v>0.05</v>
      </c>
      <c r="D141" s="23">
        <v>1.3302865028381301</v>
      </c>
      <c r="E141" s="23">
        <v>1.59501457214355</v>
      </c>
      <c r="F141" s="23">
        <v>1.80774402618408</v>
      </c>
      <c r="G141" s="23">
        <v>1.98035717010498</v>
      </c>
      <c r="H141" s="23">
        <v>2.12378931045532</v>
      </c>
      <c r="I141" s="23">
        <v>2.2411978244781499</v>
      </c>
      <c r="J141" s="23">
        <v>2.33302974700928</v>
      </c>
      <c r="K141" s="23">
        <v>2.4162445068359402</v>
      </c>
      <c r="L141" s="23">
        <v>2.48463010787964</v>
      </c>
      <c r="M141" s="23">
        <v>2.5465202331543</v>
      </c>
      <c r="N141" s="23">
        <v>2.5944950580596902</v>
      </c>
    </row>
    <row r="142" spans="2:14" x14ac:dyDescent="0.35">
      <c r="B142" s="62"/>
      <c r="C142" s="2">
        <v>0.1</v>
      </c>
      <c r="D142" s="23">
        <v>1.309898853302</v>
      </c>
      <c r="E142" s="23">
        <v>1.8945345878601101</v>
      </c>
      <c r="F142" s="23">
        <v>2.3271393775939901</v>
      </c>
      <c r="G142" s="23">
        <v>2.6753668785095202</v>
      </c>
      <c r="H142" s="23">
        <v>2.8982982635497998</v>
      </c>
      <c r="I142" s="23">
        <v>3.1154327392578098</v>
      </c>
      <c r="J142" s="23">
        <v>3.2467885017395002</v>
      </c>
      <c r="K142" s="23">
        <v>3.3915548324585001</v>
      </c>
      <c r="L142" s="23">
        <v>3.4724678993225102</v>
      </c>
      <c r="M142" s="23">
        <v>3.5553998947143599</v>
      </c>
      <c r="N142" s="23">
        <v>3.63862180709839</v>
      </c>
    </row>
    <row r="143" spans="2:14" x14ac:dyDescent="0.35">
      <c r="B143" s="62"/>
      <c r="C143" s="2">
        <v>0.15</v>
      </c>
      <c r="D143" s="23">
        <v>1.22650122642517</v>
      </c>
      <c r="E143" s="23">
        <v>2.1200833320617698</v>
      </c>
      <c r="F143" s="23">
        <v>2.6754560470581099</v>
      </c>
      <c r="G143" s="23">
        <v>3.1432437896728498</v>
      </c>
      <c r="H143" s="23">
        <v>3.4308948516845699</v>
      </c>
      <c r="I143" s="23">
        <v>3.8207306861877401</v>
      </c>
      <c r="J143" s="23">
        <v>4.0588641166687003</v>
      </c>
      <c r="K143" s="23">
        <v>4.1373791694641104</v>
      </c>
      <c r="L143" s="23">
        <v>4.2604341506957999</v>
      </c>
      <c r="M143" s="23">
        <v>4.3601088523864799</v>
      </c>
      <c r="N143" s="23">
        <v>4.4385948181152299</v>
      </c>
    </row>
    <row r="144" spans="2:14" x14ac:dyDescent="0.35">
      <c r="B144" s="62"/>
      <c r="C144" s="2">
        <v>0.2</v>
      </c>
      <c r="D144" s="23">
        <v>1.14086866378784</v>
      </c>
      <c r="E144" s="23">
        <v>2.3179485797882098</v>
      </c>
      <c r="F144" s="23">
        <v>3.0895030498504599</v>
      </c>
      <c r="G144" s="23">
        <v>3.6322500705718999</v>
      </c>
      <c r="H144" s="23">
        <v>4.0686292648315403</v>
      </c>
      <c r="I144" s="23">
        <v>4.3794832229614302</v>
      </c>
      <c r="J144" s="23">
        <v>4.6110901832580602</v>
      </c>
      <c r="K144" s="23">
        <v>4.7951726913452202</v>
      </c>
      <c r="L144" s="23">
        <v>4.7197608947753897</v>
      </c>
      <c r="M144" s="23">
        <v>5.0505328178405797</v>
      </c>
      <c r="N144" s="23">
        <v>5.1271524429321298</v>
      </c>
    </row>
    <row r="145" spans="2:14" x14ac:dyDescent="0.35">
      <c r="B145" s="62"/>
      <c r="C145" s="2">
        <v>0.25</v>
      </c>
      <c r="D145" s="23">
        <v>1.07789301872253</v>
      </c>
      <c r="E145" s="23">
        <v>2.5194425582885698</v>
      </c>
      <c r="F145" s="23">
        <v>3.4200248718261701</v>
      </c>
      <c r="G145" s="23">
        <v>4.0632438659668004</v>
      </c>
      <c r="H145" s="23">
        <v>4.5320963859558097</v>
      </c>
      <c r="I145" s="23">
        <v>4.8999371528625497</v>
      </c>
      <c r="J145" s="23">
        <v>5.1627459526062003</v>
      </c>
      <c r="K145" s="23">
        <v>5.3784432411193901</v>
      </c>
      <c r="L145" s="23">
        <v>5.5349659919738796</v>
      </c>
      <c r="M145" s="23">
        <v>5.6494121551513699</v>
      </c>
      <c r="N145" s="23">
        <v>5.7433056831359899</v>
      </c>
    </row>
    <row r="146" spans="2:14" x14ac:dyDescent="0.35">
      <c r="B146" s="62"/>
      <c r="C146" s="2">
        <v>0.3</v>
      </c>
      <c r="D146" s="23">
        <v>1.04160475730896</v>
      </c>
      <c r="E146" s="23">
        <v>2.6924250125885001</v>
      </c>
      <c r="F146" s="23">
        <v>3.7342662811279301</v>
      </c>
      <c r="G146" s="23">
        <v>4.48014640808106</v>
      </c>
      <c r="H146" s="23">
        <v>5.0077657699584996</v>
      </c>
      <c r="I146" s="23">
        <v>5.3814444541931197</v>
      </c>
      <c r="J146" s="23">
        <v>5.6802253723144496</v>
      </c>
      <c r="K146" s="23">
        <v>5.9014220237731898</v>
      </c>
      <c r="L146" s="23">
        <v>6.0727877616882298</v>
      </c>
      <c r="M146" s="23">
        <v>6.1926736831665004</v>
      </c>
      <c r="N146" s="23">
        <v>6.2923421859741202</v>
      </c>
    </row>
    <row r="147" spans="2:14" x14ac:dyDescent="0.35">
      <c r="B147" s="62"/>
      <c r="C147" s="2">
        <v>0.35</v>
      </c>
      <c r="D147" s="23">
        <v>1.00941181182861</v>
      </c>
      <c r="E147" s="23">
        <v>2.8689527511596702</v>
      </c>
      <c r="F147" s="23">
        <v>4.0311589241027797</v>
      </c>
      <c r="G147" s="23">
        <v>4.8395223617553702</v>
      </c>
      <c r="H147" s="23">
        <v>5.3759627342224103</v>
      </c>
      <c r="I147" s="23">
        <v>5.8131189346313503</v>
      </c>
      <c r="J147" s="23">
        <v>6.1300721168518102</v>
      </c>
      <c r="K147" s="23">
        <v>6.3746643066406303</v>
      </c>
      <c r="L147" s="23">
        <v>6.5502576828002903</v>
      </c>
      <c r="M147" s="23">
        <v>6.6801323890686</v>
      </c>
      <c r="N147" s="23">
        <v>6.79537010192871</v>
      </c>
    </row>
    <row r="148" spans="2:14" x14ac:dyDescent="0.35">
      <c r="B148" s="62"/>
      <c r="C148" s="2">
        <v>0.4</v>
      </c>
      <c r="D148" s="23">
        <v>0.98110151290893599</v>
      </c>
      <c r="E148" s="23">
        <v>3.0503606796264702</v>
      </c>
      <c r="F148" s="23">
        <v>4.3236665725707999</v>
      </c>
      <c r="G148" s="23">
        <v>5.1775650978088397</v>
      </c>
      <c r="H148" s="23">
        <v>5.7874069213867196</v>
      </c>
      <c r="I148" s="23">
        <v>6.2297401428222701</v>
      </c>
      <c r="J148" s="23">
        <v>6.5538673400878897</v>
      </c>
      <c r="K148" s="23">
        <v>6.8096652030944798</v>
      </c>
      <c r="L148" s="23">
        <v>6.9928073883056596</v>
      </c>
      <c r="M148" s="23">
        <v>7.1398415565490696</v>
      </c>
      <c r="N148" s="23">
        <v>7.2426943778991699</v>
      </c>
    </row>
    <row r="149" spans="2:14" x14ac:dyDescent="0.35">
      <c r="B149" s="62"/>
      <c r="C149" s="2">
        <v>0.45</v>
      </c>
      <c r="D149" s="23">
        <v>0.96786117553710904</v>
      </c>
      <c r="E149" s="23">
        <v>3.2044584751129199</v>
      </c>
      <c r="F149" s="23">
        <v>4.5722222328186</v>
      </c>
      <c r="G149" s="23">
        <v>5.4860243797302299</v>
      </c>
      <c r="H149" s="23">
        <v>6.1407136917114302</v>
      </c>
      <c r="I149" s="23">
        <v>6.6059608459472701</v>
      </c>
      <c r="J149" s="23">
        <v>6.9456853866577202</v>
      </c>
      <c r="K149" s="23">
        <v>7.2117447853088397</v>
      </c>
      <c r="L149" s="23">
        <v>7.4134650230407697</v>
      </c>
      <c r="M149" s="23">
        <v>7.5706324577331499</v>
      </c>
      <c r="N149" s="23">
        <v>7.6765494346618697</v>
      </c>
    </row>
    <row r="150" spans="2:14" x14ac:dyDescent="0.35">
      <c r="B150" s="62"/>
      <c r="C150" s="2">
        <v>0.5</v>
      </c>
      <c r="D150" s="23">
        <v>0.95196962356567405</v>
      </c>
      <c r="E150" s="23">
        <v>3.3617911338806201</v>
      </c>
      <c r="F150" s="23">
        <v>4.8348350524902299</v>
      </c>
      <c r="G150" s="23">
        <v>5.7944836616516104</v>
      </c>
      <c r="H150" s="23">
        <v>6.4615230560302699</v>
      </c>
      <c r="I150" s="23">
        <v>6.9574656486511204</v>
      </c>
      <c r="J150" s="23">
        <v>7.3181195259094203</v>
      </c>
      <c r="K150" s="23">
        <v>7.5999846458435103</v>
      </c>
      <c r="L150" s="23">
        <v>7.8066420555114799</v>
      </c>
      <c r="M150" s="23">
        <v>7.9596743583679199</v>
      </c>
      <c r="N150" s="23">
        <v>8.08314752578735</v>
      </c>
    </row>
    <row r="151" spans="2:14" x14ac:dyDescent="0.35">
      <c r="B151" s="62"/>
      <c r="C151" s="2">
        <v>0.55000000000000004</v>
      </c>
      <c r="D151" s="23">
        <v>0.93558239936828602</v>
      </c>
      <c r="E151" s="23">
        <v>3.53344821929932</v>
      </c>
      <c r="F151" s="23">
        <v>5.0713391304016104</v>
      </c>
      <c r="G151" s="23">
        <v>6.0649251937866202</v>
      </c>
      <c r="H151" s="23">
        <v>6.7801594734191903</v>
      </c>
      <c r="I151" s="23">
        <v>7.2816147804260298</v>
      </c>
      <c r="J151" s="23">
        <v>7.6663012504577601</v>
      </c>
      <c r="K151" s="23">
        <v>7.9527649879455602</v>
      </c>
      <c r="L151" s="23">
        <v>8.1769061088561994</v>
      </c>
      <c r="M151" s="23">
        <v>8.3389906883239799</v>
      </c>
      <c r="N151" s="23">
        <v>8.4631943702697807</v>
      </c>
    </row>
    <row r="152" spans="2:14" x14ac:dyDescent="0.35">
      <c r="B152" s="62"/>
      <c r="C152" s="2">
        <v>0.6</v>
      </c>
      <c r="D152" s="23">
        <v>0.93148899078369096</v>
      </c>
      <c r="E152" s="23">
        <v>3.6679458618164098</v>
      </c>
      <c r="F152" s="23">
        <v>5.3027420043945304</v>
      </c>
      <c r="G152" s="23">
        <v>6.33554887771606</v>
      </c>
      <c r="H152" s="23">
        <v>7.0704979896545401</v>
      </c>
      <c r="I152" s="23">
        <v>7.5974755287170401</v>
      </c>
      <c r="J152" s="23">
        <v>7.9975647926330602</v>
      </c>
      <c r="K152" s="23">
        <v>8.2893977165222203</v>
      </c>
      <c r="L152" s="23">
        <v>8.52667188644409</v>
      </c>
      <c r="M152" s="23">
        <v>8.7016921043395996</v>
      </c>
      <c r="N152" s="23">
        <v>8.8311972618102992</v>
      </c>
    </row>
    <row r="153" spans="2:14" x14ac:dyDescent="0.35">
      <c r="B153" s="62"/>
      <c r="C153" s="2">
        <v>0.65</v>
      </c>
      <c r="D153" s="23">
        <v>0.919538974761963</v>
      </c>
      <c r="E153" s="23">
        <v>3.8300342559814502</v>
      </c>
      <c r="F153" s="23">
        <v>5.5087842941284197</v>
      </c>
      <c r="G153" s="23">
        <v>6.5914683341979998</v>
      </c>
      <c r="H153" s="23">
        <v>7.3385500907898003</v>
      </c>
      <c r="I153" s="23">
        <v>7.8981051445007298</v>
      </c>
      <c r="J153" s="23">
        <v>8.3096508979797399</v>
      </c>
      <c r="K153" s="23">
        <v>8.6240696907043493</v>
      </c>
      <c r="L153" s="23">
        <v>8.8674464225769007</v>
      </c>
      <c r="M153" s="23">
        <v>9.0486426353454608</v>
      </c>
      <c r="N153" s="23">
        <v>9.1872611045837402</v>
      </c>
    </row>
    <row r="154" spans="2:14" x14ac:dyDescent="0.35">
      <c r="B154" s="62"/>
      <c r="C154" s="2">
        <v>0.7</v>
      </c>
      <c r="D154" s="23">
        <v>0.90894973278045699</v>
      </c>
      <c r="E154" s="23">
        <v>3.9731788635253902</v>
      </c>
      <c r="F154" s="23">
        <v>5.7225546836853001</v>
      </c>
      <c r="G154" s="23">
        <v>6.8251700401306197</v>
      </c>
      <c r="H154" s="23">
        <v>7.6042275428771999</v>
      </c>
      <c r="I154" s="23">
        <v>8.1730141639709508</v>
      </c>
      <c r="J154" s="23">
        <v>8.6076426506042498</v>
      </c>
      <c r="K154" s="23">
        <v>8.9402146339416504</v>
      </c>
      <c r="L154" s="23">
        <v>9.1878743171691895</v>
      </c>
      <c r="M154" s="23">
        <v>9.3761630058288592</v>
      </c>
      <c r="N154" s="23">
        <v>9.5286803245544398</v>
      </c>
    </row>
    <row r="155" spans="2:14" x14ac:dyDescent="0.35">
      <c r="B155" s="62"/>
      <c r="C155" s="2">
        <v>0.75</v>
      </c>
      <c r="D155" s="23">
        <v>0.90931999683380105</v>
      </c>
      <c r="E155" s="23">
        <v>4.1066579818725604</v>
      </c>
      <c r="F155" s="23">
        <v>5.9182186126709002</v>
      </c>
      <c r="G155" s="23">
        <v>7.0583434104919398</v>
      </c>
      <c r="H155" s="23">
        <v>7.8612160682678196</v>
      </c>
      <c r="I155" s="23">
        <v>8.4517130851745605</v>
      </c>
      <c r="J155" s="23">
        <v>8.9038825035095197</v>
      </c>
      <c r="K155" s="23">
        <v>9.2433114051818901</v>
      </c>
      <c r="L155" s="23">
        <v>9.5011649131774902</v>
      </c>
      <c r="M155" s="23">
        <v>9.6958355903625506</v>
      </c>
      <c r="N155" s="23">
        <v>9.8481307029724103</v>
      </c>
    </row>
    <row r="156" spans="2:14" x14ac:dyDescent="0.35">
      <c r="B156" s="62"/>
      <c r="C156" s="2">
        <v>0.8</v>
      </c>
      <c r="D156" s="23">
        <v>0.89961802959442105</v>
      </c>
      <c r="E156" s="23">
        <v>4.2543540000915501</v>
      </c>
      <c r="F156" s="23">
        <v>6.1002464294433603</v>
      </c>
      <c r="G156" s="23">
        <v>7.2702150344848597</v>
      </c>
      <c r="H156" s="23">
        <v>8.1028933525085503</v>
      </c>
      <c r="I156" s="23">
        <v>8.7050204277038592</v>
      </c>
      <c r="J156" s="23">
        <v>9.1860976219177299</v>
      </c>
      <c r="K156" s="23">
        <v>9.5372529029846191</v>
      </c>
      <c r="L156" s="23">
        <v>9.8058724403381401</v>
      </c>
      <c r="M156" s="23">
        <v>10.007410526275599</v>
      </c>
      <c r="N156" s="23">
        <v>10.1623768806458</v>
      </c>
    </row>
    <row r="157" spans="2:14" x14ac:dyDescent="0.35">
      <c r="B157" s="62"/>
      <c r="C157" s="2">
        <v>0.85</v>
      </c>
      <c r="D157" s="23">
        <v>0.89052498340606701</v>
      </c>
      <c r="E157" s="23">
        <v>4.3877468109130904</v>
      </c>
      <c r="F157" s="23">
        <v>6.2803444862365696</v>
      </c>
      <c r="G157" s="23">
        <v>7.46343994140625</v>
      </c>
      <c r="H157" s="23">
        <v>8.3412184715270996</v>
      </c>
      <c r="I157" s="23">
        <v>8.9770216941833496</v>
      </c>
      <c r="J157" s="23">
        <v>9.4559369087219203</v>
      </c>
      <c r="K157" s="23">
        <v>9.8205151557922399</v>
      </c>
      <c r="L157" s="23">
        <v>10.0981879234314</v>
      </c>
      <c r="M157" s="23">
        <v>10.311686992645299</v>
      </c>
      <c r="N157" s="23">
        <v>10.474075794219999</v>
      </c>
    </row>
    <row r="158" spans="2:14" x14ac:dyDescent="0.35">
      <c r="B158" s="62"/>
      <c r="C158" s="2">
        <v>0.9</v>
      </c>
      <c r="D158" s="23">
        <v>0.892986059188843</v>
      </c>
      <c r="E158" s="23">
        <v>4.5155777931213397</v>
      </c>
      <c r="F158" s="23">
        <v>6.4435386657714799</v>
      </c>
      <c r="G158" s="23">
        <v>7.68463182449341</v>
      </c>
      <c r="H158" s="23">
        <v>8.5698037147522008</v>
      </c>
      <c r="I158" s="23">
        <v>9.2191586494445801</v>
      </c>
      <c r="J158" s="23">
        <v>9.7169680595398003</v>
      </c>
      <c r="K158" s="23">
        <v>10.097879886627201</v>
      </c>
      <c r="L158" s="23">
        <v>10.3832058906555</v>
      </c>
      <c r="M158" s="23">
        <v>10.608282566070599</v>
      </c>
      <c r="N158" s="23">
        <v>10.7738423347473</v>
      </c>
    </row>
    <row r="159" spans="2:14" x14ac:dyDescent="0.35">
      <c r="B159" s="62"/>
      <c r="C159" s="2">
        <v>0.95</v>
      </c>
      <c r="D159" s="23">
        <v>0.88494455814361594</v>
      </c>
      <c r="E159" s="23">
        <v>4.63828802108765</v>
      </c>
      <c r="F159" s="23">
        <v>6.6193389892578098</v>
      </c>
      <c r="G159" s="23">
        <v>7.8824982643127397</v>
      </c>
      <c r="H159" s="23">
        <v>8.7882952690124494</v>
      </c>
      <c r="I159" s="23">
        <v>9.4580016136169398</v>
      </c>
      <c r="J159" s="23">
        <v>9.9777598381042498</v>
      </c>
      <c r="K159" s="23">
        <v>10.368001461029101</v>
      </c>
      <c r="L159" s="23">
        <v>10.665522098541301</v>
      </c>
      <c r="M159" s="23">
        <v>10.886190891265899</v>
      </c>
      <c r="N159" s="23">
        <v>11.0608534812927</v>
      </c>
    </row>
    <row r="160" spans="2:14" x14ac:dyDescent="0.35">
      <c r="B160" s="62"/>
      <c r="C160" s="2">
        <v>1</v>
      </c>
      <c r="D160" s="23">
        <v>0.879247426986694</v>
      </c>
      <c r="E160" s="23">
        <v>4.7583785057067898</v>
      </c>
      <c r="F160" s="23">
        <v>6.7846617698669398</v>
      </c>
      <c r="G160" s="23">
        <v>8.0811991691589409</v>
      </c>
      <c r="H160" s="23">
        <v>9.0060048103332502</v>
      </c>
      <c r="I160" s="23">
        <v>9.7024559974670392</v>
      </c>
      <c r="J160" s="23">
        <v>10.224615573883099</v>
      </c>
      <c r="K160" s="23">
        <v>10.627157688140899</v>
      </c>
      <c r="L160" s="23">
        <v>10.9299855232239</v>
      </c>
      <c r="M160" s="23">
        <v>11.161407947540299</v>
      </c>
      <c r="N160" s="23">
        <v>11.3425889015198</v>
      </c>
    </row>
    <row r="171" spans="2:14" x14ac:dyDescent="0.35">
      <c r="B171" s="63" t="s">
        <v>1</v>
      </c>
      <c r="C171" s="63"/>
      <c r="D171" s="63"/>
      <c r="E171" s="63"/>
      <c r="F171" s="63"/>
      <c r="G171" s="63"/>
      <c r="H171" s="63"/>
      <c r="I171" s="63"/>
      <c r="J171" s="63"/>
      <c r="K171" s="63"/>
      <c r="L171" s="63"/>
      <c r="M171" s="63"/>
      <c r="N171" s="63"/>
    </row>
    <row r="172" spans="2:14" x14ac:dyDescent="0.35">
      <c r="B172" s="62" t="s">
        <v>0</v>
      </c>
      <c r="C172" s="1"/>
      <c r="D172" s="1">
        <v>0</v>
      </c>
      <c r="E172" s="1">
        <v>0.1</v>
      </c>
      <c r="F172" s="1">
        <v>0.2</v>
      </c>
      <c r="G172" s="1">
        <v>0.3</v>
      </c>
      <c r="H172" s="1">
        <v>0.4</v>
      </c>
      <c r="I172" s="1">
        <v>0.5</v>
      </c>
      <c r="J172" s="1">
        <v>0.6</v>
      </c>
      <c r="K172" s="1">
        <v>0.7</v>
      </c>
      <c r="L172" s="1">
        <v>0.8</v>
      </c>
      <c r="M172" s="1">
        <v>0.9</v>
      </c>
      <c r="N172" s="1">
        <v>1</v>
      </c>
    </row>
    <row r="173" spans="2:14" x14ac:dyDescent="0.35">
      <c r="B173" s="62"/>
      <c r="C173" s="2">
        <v>0</v>
      </c>
      <c r="D173" s="26">
        <v>0</v>
      </c>
      <c r="E173" s="27">
        <v>0</v>
      </c>
      <c r="F173" s="27">
        <v>0</v>
      </c>
      <c r="G173" s="27">
        <v>0</v>
      </c>
      <c r="H173" s="27">
        <v>0</v>
      </c>
      <c r="I173" s="27">
        <v>0</v>
      </c>
      <c r="J173" s="27">
        <v>0</v>
      </c>
      <c r="K173" s="27">
        <v>0</v>
      </c>
      <c r="L173" s="27">
        <v>0</v>
      </c>
      <c r="M173" s="27">
        <v>0</v>
      </c>
      <c r="N173" s="27">
        <v>0</v>
      </c>
    </row>
    <row r="174" spans="2:14" x14ac:dyDescent="0.35">
      <c r="B174" s="62"/>
      <c r="C174" s="2">
        <v>0.05</v>
      </c>
      <c r="D174" s="27">
        <v>-3.1315558589994899E-3</v>
      </c>
      <c r="E174" s="27">
        <v>-1.13011943176389E-3</v>
      </c>
      <c r="F174" s="27">
        <v>4.3156003812328003E-4</v>
      </c>
      <c r="G174" s="27">
        <v>2.6967867743223901E-3</v>
      </c>
      <c r="H174" s="27">
        <v>5.2471421658992802E-3</v>
      </c>
      <c r="I174" s="27">
        <v>7.07003101706505E-3</v>
      </c>
      <c r="J174" s="27">
        <v>1.0406976565718699E-2</v>
      </c>
      <c r="K174" s="27">
        <v>1.10096959397197E-2</v>
      </c>
      <c r="L174" s="27">
        <v>1.31084695458412E-2</v>
      </c>
      <c r="M174" s="27">
        <v>1.5040659345686399E-2</v>
      </c>
      <c r="N174" s="27">
        <v>1.6065284609794599E-2</v>
      </c>
    </row>
    <row r="175" spans="2:14" x14ac:dyDescent="0.35">
      <c r="B175" s="62"/>
      <c r="C175" s="2">
        <v>0.1</v>
      </c>
      <c r="D175" s="27">
        <v>9.11121896933764E-4</v>
      </c>
      <c r="E175" s="27">
        <v>5.1014702767133704E-3</v>
      </c>
      <c r="F175" s="27">
        <v>1.01430024951696E-2</v>
      </c>
      <c r="G175" s="27">
        <v>1.42421266064048E-2</v>
      </c>
      <c r="H175" s="27">
        <v>1.84721741825342E-2</v>
      </c>
      <c r="I175" s="27">
        <v>2.6652427390217798E-2</v>
      </c>
      <c r="J175" s="27">
        <v>2.4400658905506099E-2</v>
      </c>
      <c r="K175" s="27">
        <v>2.7987394481897399E-2</v>
      </c>
      <c r="L175" s="27">
        <v>3.3530339598655701E-2</v>
      </c>
      <c r="M175" s="27">
        <v>3.6052361130714403E-2</v>
      </c>
      <c r="N175" s="27">
        <v>3.6331184208393097E-2</v>
      </c>
    </row>
    <row r="176" spans="2:14" x14ac:dyDescent="0.35">
      <c r="B176" s="62"/>
      <c r="C176" s="2">
        <v>0.15</v>
      </c>
      <c r="D176" s="27">
        <v>3.6666789674200101E-4</v>
      </c>
      <c r="E176" s="27">
        <v>8.5789458826184307E-3</v>
      </c>
      <c r="F176" s="27">
        <v>1.7990015679970401E-2</v>
      </c>
      <c r="G176" s="27">
        <v>2.24307291209698E-2</v>
      </c>
      <c r="H176" s="27">
        <v>3.0360894277691799E-2</v>
      </c>
      <c r="I176" s="27">
        <v>3.8816601037979098E-2</v>
      </c>
      <c r="J176" s="27">
        <v>4.2472373694181401E-2</v>
      </c>
      <c r="K176" s="27">
        <v>4.5340877026319497E-2</v>
      </c>
      <c r="L176" s="27">
        <v>5.3218469023704501E-2</v>
      </c>
      <c r="M176" s="27">
        <v>5.3543955087661702E-2</v>
      </c>
      <c r="N176" s="27">
        <v>5.7007677853107501E-2</v>
      </c>
    </row>
    <row r="177" spans="2:14" x14ac:dyDescent="0.35">
      <c r="B177" s="62"/>
      <c r="C177" s="2">
        <v>0.2</v>
      </c>
      <c r="D177" s="27">
        <v>-4.3506305664777799E-3</v>
      </c>
      <c r="E177" s="27">
        <v>1.23408762738109E-2</v>
      </c>
      <c r="F177" s="27">
        <v>2.58370288647711E-2</v>
      </c>
      <c r="G177" s="27">
        <v>3.39670665562153E-2</v>
      </c>
      <c r="H177" s="27">
        <v>4.4719330966472598E-2</v>
      </c>
      <c r="I177" s="27">
        <v>5.49492202699184E-2</v>
      </c>
      <c r="J177" s="27">
        <v>6.0544088482856799E-2</v>
      </c>
      <c r="K177" s="27">
        <v>6.1711814254522303E-2</v>
      </c>
      <c r="L177" s="27">
        <v>7.2543442249298096E-2</v>
      </c>
      <c r="M177" s="27">
        <v>7.6639346778392806E-2</v>
      </c>
      <c r="N177" s="27">
        <v>8.4945775568485302E-2</v>
      </c>
    </row>
    <row r="178" spans="2:14" x14ac:dyDescent="0.35">
      <c r="B178" s="62"/>
      <c r="C178" s="2">
        <v>0.25</v>
      </c>
      <c r="D178" s="27">
        <v>-7.1191489696502703E-3</v>
      </c>
      <c r="E178" s="27">
        <v>1.5663276147097401E-2</v>
      </c>
      <c r="F178" s="27">
        <v>3.36840420495719E-2</v>
      </c>
      <c r="G178" s="27">
        <v>4.1087843477725997E-2</v>
      </c>
      <c r="H178" s="27">
        <v>5.9077767655253403E-2</v>
      </c>
      <c r="I178" s="27">
        <v>7.0147837201754298E-2</v>
      </c>
      <c r="J178" s="27">
        <v>7.86158032715321E-2</v>
      </c>
      <c r="K178" s="27">
        <v>8.5806570947170299E-2</v>
      </c>
      <c r="L178" s="27">
        <v>9.0671867132186904E-2</v>
      </c>
      <c r="M178" s="27">
        <v>9.6032559871673598E-2</v>
      </c>
      <c r="N178" s="27">
        <v>9.6247255802154499E-2</v>
      </c>
    </row>
    <row r="179" spans="2:14" x14ac:dyDescent="0.35">
      <c r="B179" s="62"/>
      <c r="C179" s="2">
        <v>0.3</v>
      </c>
      <c r="D179" s="27">
        <v>-8.2420632243156398E-3</v>
      </c>
      <c r="E179" s="27">
        <v>1.8985676020383799E-2</v>
      </c>
      <c r="F179" s="27">
        <v>4.1531055234372602E-2</v>
      </c>
      <c r="G179" s="27">
        <v>5.7398986071348197E-2</v>
      </c>
      <c r="H179" s="27">
        <v>7.3436204344034195E-2</v>
      </c>
      <c r="I179" s="27">
        <v>8.5346454133590099E-2</v>
      </c>
      <c r="J179" s="27">
        <v>9.6687518060207395E-2</v>
      </c>
      <c r="K179" s="27">
        <v>0.1053481772542</v>
      </c>
      <c r="L179" s="27">
        <v>0.103668451309204</v>
      </c>
      <c r="M179" s="27">
        <v>0.10905733704567</v>
      </c>
      <c r="N179" s="27">
        <v>0.11620315164327601</v>
      </c>
    </row>
    <row r="180" spans="2:14" x14ac:dyDescent="0.35">
      <c r="B180" s="62"/>
      <c r="C180" s="2">
        <v>0.35</v>
      </c>
      <c r="D180" s="27">
        <v>-1.1982559226453301E-2</v>
      </c>
      <c r="E180" s="27">
        <v>2.2308075893670301E-2</v>
      </c>
      <c r="F180" s="27">
        <v>4.9378068419173402E-2</v>
      </c>
      <c r="G180" s="27">
        <v>7.3403902351856204E-2</v>
      </c>
      <c r="H180" s="27">
        <v>8.7794641032814993E-2</v>
      </c>
      <c r="I180" s="27">
        <v>0.100545071065426</v>
      </c>
      <c r="J180" s="27">
        <v>0.113828748464584</v>
      </c>
      <c r="K180" s="27">
        <v>0.11788924783468201</v>
      </c>
      <c r="L180" s="27">
        <v>0.12007644027471499</v>
      </c>
      <c r="M180" s="27">
        <v>0.123330518603325</v>
      </c>
      <c r="N180" s="27">
        <v>0.123165473341942</v>
      </c>
    </row>
    <row r="181" spans="2:14" x14ac:dyDescent="0.35">
      <c r="B181" s="62"/>
      <c r="C181" s="2">
        <v>0.4</v>
      </c>
      <c r="D181" s="27">
        <v>-1.1744094081223001E-2</v>
      </c>
      <c r="E181" s="27">
        <v>2.56304757669568E-2</v>
      </c>
      <c r="F181" s="27">
        <v>5.7225081603974097E-2</v>
      </c>
      <c r="G181" s="27">
        <v>8.7783947587013203E-2</v>
      </c>
      <c r="H181" s="27">
        <v>0.102153077721596</v>
      </c>
      <c r="I181" s="27">
        <v>0.115490272641182</v>
      </c>
      <c r="J181" s="27">
        <v>0.121318407356739</v>
      </c>
      <c r="K181" s="27">
        <v>0.128206387162209</v>
      </c>
      <c r="L181" s="27">
        <v>0.13139081001281699</v>
      </c>
      <c r="M181" s="27">
        <v>0.135453701019287</v>
      </c>
      <c r="N181" s="27">
        <v>0.137012913823128</v>
      </c>
    </row>
    <row r="182" spans="2:14" x14ac:dyDescent="0.35">
      <c r="B182" s="62"/>
      <c r="C182" s="2">
        <v>0.45</v>
      </c>
      <c r="D182" s="27">
        <v>-1.3185000978410201E-2</v>
      </c>
      <c r="E182" s="27">
        <v>2.8952875640243299E-2</v>
      </c>
      <c r="F182" s="27">
        <v>6.5072094788774903E-2</v>
      </c>
      <c r="G182" s="27">
        <v>9.1953538358211503E-2</v>
      </c>
      <c r="H182" s="27">
        <v>0.113563664257526</v>
      </c>
      <c r="I182" s="27">
        <v>0.125147730112076</v>
      </c>
      <c r="J182" s="27">
        <v>0.134034499526024</v>
      </c>
      <c r="K182" s="27">
        <v>0.13994765281677199</v>
      </c>
      <c r="L182" s="27">
        <v>0.144029095768929</v>
      </c>
      <c r="M182" s="27">
        <v>0.14726699888706199</v>
      </c>
      <c r="N182" s="27">
        <v>0.14894625544548001</v>
      </c>
    </row>
    <row r="183" spans="2:14" x14ac:dyDescent="0.35">
      <c r="B183" s="62"/>
      <c r="C183" s="2">
        <v>0.5</v>
      </c>
      <c r="D183" s="27">
        <v>-1.44754163920879E-2</v>
      </c>
      <c r="E183" s="27">
        <v>3.2275275513529801E-2</v>
      </c>
      <c r="F183" s="27">
        <v>7.2919107973575606E-2</v>
      </c>
      <c r="G183" s="27">
        <v>0.102796658873558</v>
      </c>
      <c r="H183" s="27">
        <v>0.12333907932043101</v>
      </c>
      <c r="I183" s="27">
        <v>0.13398236036300701</v>
      </c>
      <c r="J183" s="27">
        <v>0.14171363413333901</v>
      </c>
      <c r="K183" s="27">
        <v>0.14690768718719499</v>
      </c>
      <c r="L183" s="27">
        <v>0.15316922962665599</v>
      </c>
      <c r="M183" s="27">
        <v>0.15564841032028201</v>
      </c>
      <c r="N183" s="27">
        <v>0.15884006023406999</v>
      </c>
    </row>
    <row r="184" spans="2:14" x14ac:dyDescent="0.35">
      <c r="B184" s="62"/>
      <c r="C184" s="2">
        <v>0.55000000000000004</v>
      </c>
      <c r="D184" s="27">
        <v>-1.5787767246365499E-2</v>
      </c>
      <c r="E184" s="27">
        <v>3.5597675386816303E-2</v>
      </c>
      <c r="F184" s="27">
        <v>8.0876640975475297E-2</v>
      </c>
      <c r="G184" s="27">
        <v>0.11308691650629001</v>
      </c>
      <c r="H184" s="27">
        <v>0.13294999301433599</v>
      </c>
      <c r="I184" s="27">
        <v>0.14301531016826599</v>
      </c>
      <c r="J184" s="27">
        <v>0.15116231143474601</v>
      </c>
      <c r="K184" s="27">
        <v>0.15739904344081901</v>
      </c>
      <c r="L184" s="27">
        <v>0.16325846314430201</v>
      </c>
      <c r="M184" s="27">
        <v>0.16647171974182101</v>
      </c>
      <c r="N184" s="27">
        <v>0.16836392879486101</v>
      </c>
    </row>
    <row r="185" spans="2:14" x14ac:dyDescent="0.35">
      <c r="B185" s="62"/>
      <c r="C185" s="2">
        <v>0.6</v>
      </c>
      <c r="D185" s="27">
        <v>-1.6881201416253998E-2</v>
      </c>
      <c r="E185" s="27">
        <v>3.8920075260102799E-2</v>
      </c>
      <c r="F185" s="27">
        <v>9.2317089438438402E-2</v>
      </c>
      <c r="G185" s="27">
        <v>0.121335484087467</v>
      </c>
      <c r="H185" s="27">
        <v>0.141084864735603</v>
      </c>
      <c r="I185" s="27">
        <v>0.152085646986961</v>
      </c>
      <c r="J185" s="27">
        <v>0.160618215799332</v>
      </c>
      <c r="K185" s="27">
        <v>0.16503393650054901</v>
      </c>
      <c r="L185" s="27">
        <v>0.16944776475429499</v>
      </c>
      <c r="M185" s="27">
        <v>0.17579138278961201</v>
      </c>
      <c r="N185" s="27">
        <v>0.17652732133865401</v>
      </c>
    </row>
    <row r="186" spans="2:14" x14ac:dyDescent="0.35">
      <c r="B186" s="62"/>
      <c r="C186" s="2">
        <v>0.65</v>
      </c>
      <c r="D186" s="27">
        <v>-1.66949518024921E-2</v>
      </c>
      <c r="E186" s="27">
        <v>4.2242475133389197E-2</v>
      </c>
      <c r="F186" s="27">
        <v>9.6022136509418501E-2</v>
      </c>
      <c r="G186" s="27">
        <v>0.12762847542762801</v>
      </c>
      <c r="H186" s="27">
        <v>0.14651390910148601</v>
      </c>
      <c r="I186" s="27">
        <v>0.15942716598510701</v>
      </c>
      <c r="J186" s="27">
        <v>0.16716755926609</v>
      </c>
      <c r="K186" s="27">
        <v>0.172913208603859</v>
      </c>
      <c r="L186" s="27">
        <v>0.177536696195602</v>
      </c>
      <c r="M186" s="27">
        <v>0.18349562585353901</v>
      </c>
      <c r="N186" s="27">
        <v>0.185355573892593</v>
      </c>
    </row>
    <row r="187" spans="2:14" x14ac:dyDescent="0.35">
      <c r="B187" s="62"/>
      <c r="C187" s="2">
        <v>0.7</v>
      </c>
      <c r="D187" s="27">
        <v>-1.7475487664341899E-2</v>
      </c>
      <c r="E187" s="27">
        <v>4.5564875006675699E-2</v>
      </c>
      <c r="F187" s="27">
        <v>0.103341840207577</v>
      </c>
      <c r="G187" s="27">
        <v>0.135101333260536</v>
      </c>
      <c r="H187" s="27">
        <v>0.153407126665115</v>
      </c>
      <c r="I187" s="27">
        <v>0.16688732802867901</v>
      </c>
      <c r="J187" s="27">
        <v>0.17732809484004999</v>
      </c>
      <c r="K187" s="27">
        <v>0.18216337263584101</v>
      </c>
      <c r="L187" s="27">
        <v>0.18818418681621599</v>
      </c>
      <c r="M187" s="27">
        <v>0.19050166010856601</v>
      </c>
      <c r="N187" s="27">
        <v>0.19395321607589699</v>
      </c>
    </row>
    <row r="188" spans="2:14" x14ac:dyDescent="0.35">
      <c r="B188" s="62"/>
      <c r="C188" s="2">
        <v>0.75</v>
      </c>
      <c r="D188" s="27">
        <v>-1.8148399889469102E-2</v>
      </c>
      <c r="E188" s="27">
        <v>4.94670234620571E-2</v>
      </c>
      <c r="F188" s="27">
        <v>0.10655252635479</v>
      </c>
      <c r="G188" s="27">
        <v>0.13980829715728799</v>
      </c>
      <c r="H188" s="27">
        <v>0.16033625602722201</v>
      </c>
      <c r="I188" s="27">
        <v>0.17364794015884399</v>
      </c>
      <c r="J188" s="27">
        <v>0.18284800648689301</v>
      </c>
      <c r="K188" s="27">
        <v>0.18972517549991599</v>
      </c>
      <c r="L188" s="27">
        <v>0.195920124650002</v>
      </c>
      <c r="M188" s="27">
        <v>0.19815178215503701</v>
      </c>
      <c r="N188" s="27">
        <v>0.20276552438736001</v>
      </c>
    </row>
    <row r="189" spans="2:14" x14ac:dyDescent="0.35">
      <c r="B189" s="62"/>
      <c r="C189" s="2">
        <v>0.8</v>
      </c>
      <c r="D189" s="27">
        <v>-1.6880104318261101E-2</v>
      </c>
      <c r="E189" s="27">
        <v>5.40940687060356E-2</v>
      </c>
      <c r="F189" s="27">
        <v>0.11293943971395499</v>
      </c>
      <c r="G189" s="27">
        <v>0.14529031515121499</v>
      </c>
      <c r="H189" s="27">
        <v>0.166273653507233</v>
      </c>
      <c r="I189" s="27">
        <v>0.180386736989021</v>
      </c>
      <c r="J189" s="27">
        <v>0.189261585474014</v>
      </c>
      <c r="K189" s="27">
        <v>0.19592411816120101</v>
      </c>
      <c r="L189" s="27">
        <v>0.20291450619697601</v>
      </c>
      <c r="M189" s="27">
        <v>0.20757275819778401</v>
      </c>
      <c r="N189" s="27">
        <v>0.21004502475261699</v>
      </c>
    </row>
    <row r="190" spans="2:14" x14ac:dyDescent="0.35">
      <c r="B190" s="62"/>
      <c r="C190" s="2">
        <v>0.85</v>
      </c>
      <c r="D190" s="27">
        <v>-1.8734335899353E-2</v>
      </c>
      <c r="E190" s="27">
        <v>5.2009571343660403E-2</v>
      </c>
      <c r="F190" s="27">
        <v>0.12141089141368901</v>
      </c>
      <c r="G190" s="27">
        <v>0.15180236101150499</v>
      </c>
      <c r="H190" s="27">
        <v>0.17170663177967099</v>
      </c>
      <c r="I190" s="27">
        <v>0.18641000986099199</v>
      </c>
      <c r="J190" s="27">
        <v>0.1969064027071</v>
      </c>
      <c r="K190" s="27">
        <v>0.20435288548469499</v>
      </c>
      <c r="L190" s="27">
        <v>0.20883071422576899</v>
      </c>
      <c r="M190" s="27">
        <v>0.21341314911842299</v>
      </c>
      <c r="N190" s="27">
        <v>0.21663722395896901</v>
      </c>
    </row>
    <row r="191" spans="2:14" x14ac:dyDescent="0.35">
      <c r="B191" s="62"/>
      <c r="C191" s="2">
        <v>0.9</v>
      </c>
      <c r="D191" s="27">
        <v>-1.9411064684391001E-2</v>
      </c>
      <c r="E191" s="27">
        <v>5.7160757482051898E-2</v>
      </c>
      <c r="F191" s="27">
        <v>0.12602137029171001</v>
      </c>
      <c r="G191" s="27">
        <v>0.15922008454799699</v>
      </c>
      <c r="H191" s="27">
        <v>0.17740726470947299</v>
      </c>
      <c r="I191" s="27">
        <v>0.19332723319530501</v>
      </c>
      <c r="J191" s="27">
        <v>0.20380173623561901</v>
      </c>
      <c r="K191" s="27">
        <v>0.21083091199397999</v>
      </c>
      <c r="L191" s="27">
        <v>0.21507908403873399</v>
      </c>
      <c r="M191" s="27">
        <v>0.22319327294826499</v>
      </c>
      <c r="N191" s="27">
        <v>0.22568462789058699</v>
      </c>
    </row>
    <row r="192" spans="2:14" x14ac:dyDescent="0.35">
      <c r="B192" s="62"/>
      <c r="C192" s="2">
        <v>0.95</v>
      </c>
      <c r="D192" s="27">
        <v>-1.80591363459826E-2</v>
      </c>
      <c r="E192" s="27">
        <v>6.5486419014632702E-2</v>
      </c>
      <c r="F192" s="27">
        <v>0.12967662513256101</v>
      </c>
      <c r="G192" s="27">
        <v>0.163265585899353</v>
      </c>
      <c r="H192" s="27">
        <v>0.18233317136764499</v>
      </c>
      <c r="I192" s="27">
        <v>0.19803380966186501</v>
      </c>
      <c r="J192" s="27">
        <v>0.209796458482742</v>
      </c>
      <c r="K192" s="27">
        <v>0.21693454682826999</v>
      </c>
      <c r="L192" s="27">
        <v>0.22104586660862</v>
      </c>
      <c r="M192" s="27">
        <v>0.22751094400882699</v>
      </c>
      <c r="N192" s="27">
        <v>0.23415501415729501</v>
      </c>
    </row>
    <row r="193" spans="2:14" x14ac:dyDescent="0.35">
      <c r="B193" s="62"/>
      <c r="C193" s="2">
        <v>1</v>
      </c>
      <c r="D193" s="27">
        <v>-1.82356126606464E-2</v>
      </c>
      <c r="E193" s="27">
        <v>7.3812080547213596E-2</v>
      </c>
      <c r="F193" s="27">
        <v>0.13847094774246199</v>
      </c>
      <c r="G193" s="27">
        <v>0.16857588291168199</v>
      </c>
      <c r="H193" s="27">
        <v>0.18937431275844599</v>
      </c>
      <c r="I193" s="27">
        <v>0.204604357481003</v>
      </c>
      <c r="J193" s="27">
        <v>0.21561555564403501</v>
      </c>
      <c r="K193" s="27">
        <v>0.22191461920738201</v>
      </c>
      <c r="L193" s="27">
        <v>0.22962900996208199</v>
      </c>
      <c r="M193" s="27">
        <v>0.237041160464287</v>
      </c>
      <c r="N193" s="27">
        <v>0.23889884352683999</v>
      </c>
    </row>
    <row r="204" spans="2:14" x14ac:dyDescent="0.35">
      <c r="B204" s="63" t="s">
        <v>1</v>
      </c>
      <c r="C204" s="63"/>
      <c r="D204" s="63"/>
      <c r="E204" s="63"/>
      <c r="F204" s="63"/>
      <c r="G204" s="63"/>
      <c r="H204" s="63"/>
      <c r="I204" s="63"/>
      <c r="J204" s="63"/>
      <c r="K204" s="63"/>
      <c r="L204" s="63"/>
      <c r="M204" s="63"/>
      <c r="N204" s="63"/>
    </row>
    <row r="205" spans="2:14" x14ac:dyDescent="0.35">
      <c r="B205" s="62" t="s">
        <v>0</v>
      </c>
      <c r="C205" s="1"/>
      <c r="D205" s="1">
        <v>0</v>
      </c>
      <c r="E205" s="1">
        <v>0.1</v>
      </c>
      <c r="F205" s="1">
        <v>0.2</v>
      </c>
      <c r="G205" s="1">
        <v>0.3</v>
      </c>
      <c r="H205" s="1">
        <v>0.4</v>
      </c>
      <c r="I205" s="1">
        <v>0.5</v>
      </c>
      <c r="J205" s="1">
        <v>0.6</v>
      </c>
      <c r="K205" s="1">
        <v>0.7</v>
      </c>
      <c r="L205" s="1">
        <v>0.8</v>
      </c>
      <c r="M205" s="1">
        <v>0.9</v>
      </c>
      <c r="N205" s="1">
        <v>1</v>
      </c>
    </row>
    <row r="206" spans="2:14" x14ac:dyDescent="0.35">
      <c r="B206" s="62"/>
      <c r="C206" s="2">
        <v>0</v>
      </c>
      <c r="D206" s="26">
        <v>0</v>
      </c>
      <c r="E206" s="27">
        <v>0</v>
      </c>
      <c r="F206" s="27">
        <v>0</v>
      </c>
      <c r="G206" s="27">
        <v>0</v>
      </c>
      <c r="H206" s="27">
        <v>0</v>
      </c>
      <c r="I206" s="27">
        <v>0</v>
      </c>
      <c r="J206" s="27">
        <v>0</v>
      </c>
      <c r="K206" s="27">
        <v>0</v>
      </c>
      <c r="L206" s="27">
        <v>0</v>
      </c>
      <c r="M206" s="27">
        <v>0</v>
      </c>
      <c r="N206" s="27">
        <v>0</v>
      </c>
    </row>
    <row r="207" spans="2:14" x14ac:dyDescent="0.35">
      <c r="B207" s="62"/>
      <c r="C207" s="2">
        <v>0.05</v>
      </c>
      <c r="D207" s="27">
        <v>-1.66753714438528E-3</v>
      </c>
      <c r="E207" s="27">
        <v>-4.7474158927798297E-3</v>
      </c>
      <c r="F207" s="27">
        <v>-6.9572119973599902E-3</v>
      </c>
      <c r="G207" s="27">
        <v>-8.5815768688917195E-3</v>
      </c>
      <c r="H207" s="27">
        <v>-9.8707638680934906E-3</v>
      </c>
      <c r="I207" s="27">
        <v>-1.0732805356383299E-2</v>
      </c>
      <c r="J207" s="27">
        <v>-1.1480089277028999E-2</v>
      </c>
      <c r="K207" s="27">
        <v>-1.20049193501472E-2</v>
      </c>
      <c r="L207" s="27">
        <v>-1.23277939856052E-2</v>
      </c>
      <c r="M207" s="27">
        <v>-1.25818606466055E-2</v>
      </c>
      <c r="N207" s="27">
        <v>-1.28419948741794E-2</v>
      </c>
    </row>
    <row r="208" spans="2:14" x14ac:dyDescent="0.35">
      <c r="B208" s="62"/>
      <c r="C208" s="2">
        <v>0.1</v>
      </c>
      <c r="D208" s="27">
        <v>8.4406544920057102E-4</v>
      </c>
      <c r="E208" s="27">
        <v>-5.40886307135224E-3</v>
      </c>
      <c r="F208" s="27">
        <v>-9.8572894930839504E-3</v>
      </c>
      <c r="G208" s="27">
        <v>-1.27622848376632E-2</v>
      </c>
      <c r="H208" s="27">
        <v>-1.44946938380599E-2</v>
      </c>
      <c r="I208" s="27">
        <v>-1.6602942720055601E-2</v>
      </c>
      <c r="J208" s="27">
        <v>-1.6891770064830801E-2</v>
      </c>
      <c r="K208" s="27">
        <v>-1.7956409603357301E-2</v>
      </c>
      <c r="L208" s="27">
        <v>-1.8514739349484399E-2</v>
      </c>
      <c r="M208" s="27">
        <v>-1.86363812536001E-2</v>
      </c>
      <c r="N208" s="27">
        <v>-1.9036255776882199E-2</v>
      </c>
    </row>
    <row r="209" spans="2:14" x14ac:dyDescent="0.35">
      <c r="B209" s="62"/>
      <c r="C209" s="2">
        <v>0.15</v>
      </c>
      <c r="D209" s="27">
        <v>1.7765606753528101E-3</v>
      </c>
      <c r="E209" s="27">
        <v>-6.8688946776092096E-3</v>
      </c>
      <c r="F209" s="27">
        <v>-1.2159811332821799E-2</v>
      </c>
      <c r="G209" s="27">
        <v>-1.6543978825211501E-2</v>
      </c>
      <c r="H209" s="27">
        <v>-1.9473183900117898E-2</v>
      </c>
      <c r="I209" s="27">
        <v>-2.0068389363586899E-2</v>
      </c>
      <c r="J209" s="27">
        <v>-2.1296463906765001E-2</v>
      </c>
      <c r="K209" s="27">
        <v>-2.1570632234215702E-2</v>
      </c>
      <c r="L209" s="27">
        <v>-2.25235596299171E-2</v>
      </c>
      <c r="M209" s="27">
        <v>-2.3289725184440599E-2</v>
      </c>
      <c r="N209" s="27">
        <v>-2.3088904097676301E-2</v>
      </c>
    </row>
    <row r="210" spans="2:14" x14ac:dyDescent="0.35">
      <c r="B210" s="62"/>
      <c r="C210" s="2">
        <v>0.2</v>
      </c>
      <c r="D210" s="27">
        <v>2.2556520998477901E-3</v>
      </c>
      <c r="E210" s="27">
        <v>-9.9007850512862206E-3</v>
      </c>
      <c r="F210" s="27">
        <v>-1.37140722945333E-2</v>
      </c>
      <c r="G210" s="27">
        <v>-1.9183901449044499E-2</v>
      </c>
      <c r="H210" s="27">
        <v>-2.15603306889534E-2</v>
      </c>
      <c r="I210" s="27">
        <v>-2.3533836007118201E-2</v>
      </c>
      <c r="J210" s="27">
        <v>-2.5380663573741899E-2</v>
      </c>
      <c r="K210" s="27">
        <v>-2.5776369497179999E-2</v>
      </c>
      <c r="L210" s="27">
        <v>-2.6172075420618099E-2</v>
      </c>
      <c r="M210" s="27">
        <v>-2.8323650360107401E-2</v>
      </c>
      <c r="N210" s="27">
        <v>-2.7037619613110998E-2</v>
      </c>
    </row>
    <row r="211" spans="2:14" x14ac:dyDescent="0.35">
      <c r="B211" s="62"/>
      <c r="C211" s="2">
        <v>0.25</v>
      </c>
      <c r="D211" s="27">
        <v>1.92897662054747E-3</v>
      </c>
      <c r="E211" s="27">
        <v>-1.0487930849194501E-2</v>
      </c>
      <c r="F211" s="27">
        <v>-1.5268333256244699E-2</v>
      </c>
      <c r="G211" s="27">
        <v>-2.1823824072877598E-2</v>
      </c>
      <c r="H211" s="27">
        <v>-2.3647477477788899E-2</v>
      </c>
      <c r="I211" s="27">
        <v>-2.6403699070215201E-2</v>
      </c>
      <c r="J211" s="27">
        <v>-2.8653889894485501E-2</v>
      </c>
      <c r="K211" s="27">
        <v>-2.9237240552902201E-2</v>
      </c>
      <c r="L211" s="27">
        <v>-2.9820591211319001E-2</v>
      </c>
      <c r="M211" s="27">
        <v>-3.1249189749360098E-2</v>
      </c>
      <c r="N211" s="27">
        <v>-3.0986335128545799E-2</v>
      </c>
    </row>
    <row r="212" spans="2:14" x14ac:dyDescent="0.35">
      <c r="B212" s="62"/>
      <c r="C212" s="2">
        <v>0.3</v>
      </c>
      <c r="D212" s="27">
        <v>1.7151989741250901E-3</v>
      </c>
      <c r="E212" s="27">
        <v>-1.2977858074009399E-2</v>
      </c>
      <c r="F212" s="27">
        <v>-1.7470935359597199E-2</v>
      </c>
      <c r="G212" s="27">
        <v>-2.44637466967106E-2</v>
      </c>
      <c r="H212" s="27">
        <v>-2.5734624266624501E-2</v>
      </c>
      <c r="I212" s="27">
        <v>-2.9273562133312201E-2</v>
      </c>
      <c r="J212" s="27">
        <v>-3.1143372878432302E-2</v>
      </c>
      <c r="K212" s="27">
        <v>-3.2017707824706997E-2</v>
      </c>
      <c r="L212" s="27">
        <v>-3.2542470842599897E-2</v>
      </c>
      <c r="M212" s="27">
        <v>-3.3364146947860697E-2</v>
      </c>
      <c r="N212" s="27">
        <v>-3.33280004560947E-2</v>
      </c>
    </row>
    <row r="213" spans="2:14" x14ac:dyDescent="0.35">
      <c r="B213" s="62"/>
      <c r="C213" s="2">
        <v>0.35</v>
      </c>
      <c r="D213" s="27">
        <v>1.31976278498769E-3</v>
      </c>
      <c r="E213" s="27">
        <v>-1.3399140909314201E-2</v>
      </c>
      <c r="F213" s="27">
        <v>-2.1087439730763401E-2</v>
      </c>
      <c r="G213" s="27">
        <v>-2.6139410212636001E-2</v>
      </c>
      <c r="H213" s="27">
        <v>-2.782177105546E-2</v>
      </c>
      <c r="I213" s="27">
        <v>-3.07415965944529E-2</v>
      </c>
      <c r="J213" s="27">
        <v>-3.2565116882324198E-2</v>
      </c>
      <c r="K213" s="27">
        <v>-3.41411605477333E-2</v>
      </c>
      <c r="L213" s="27">
        <v>-3.4551117569208097E-2</v>
      </c>
      <c r="M213" s="27">
        <v>-3.5388294607400901E-2</v>
      </c>
      <c r="N213" s="27">
        <v>-3.5857398062944398E-2</v>
      </c>
    </row>
    <row r="214" spans="2:14" x14ac:dyDescent="0.35">
      <c r="B214" s="62"/>
      <c r="C214" s="2">
        <v>0.4</v>
      </c>
      <c r="D214" s="27">
        <v>1.3602885883301501E-3</v>
      </c>
      <c r="E214" s="27">
        <v>-1.44594726152718E-2</v>
      </c>
      <c r="F214" s="27">
        <v>-2.2595545276999501E-2</v>
      </c>
      <c r="G214" s="27">
        <v>-2.7002245187759399E-2</v>
      </c>
      <c r="H214" s="27">
        <v>-3.0336350202560401E-2</v>
      </c>
      <c r="I214" s="27">
        <v>-3.2819882035255397E-2</v>
      </c>
      <c r="J214" s="27">
        <v>-3.4738611429929699E-2</v>
      </c>
      <c r="K214" s="27">
        <v>-3.6112237721681602E-2</v>
      </c>
      <c r="L214" s="27">
        <v>-3.72242629528046E-2</v>
      </c>
      <c r="M214" s="27">
        <v>-3.7546515464782701E-2</v>
      </c>
      <c r="N214" s="27">
        <v>-3.8563635200262097E-2</v>
      </c>
    </row>
    <row r="215" spans="2:14" x14ac:dyDescent="0.35">
      <c r="B215" s="62"/>
      <c r="C215" s="2">
        <v>0.45</v>
      </c>
      <c r="D215" s="27">
        <v>1.25106878113002E-3</v>
      </c>
      <c r="E215" s="27">
        <v>-1.5519804321229499E-2</v>
      </c>
      <c r="F215" s="27">
        <v>-2.48756129294634E-2</v>
      </c>
      <c r="G215" s="27">
        <v>-2.8818789869546901E-2</v>
      </c>
      <c r="H215" s="27">
        <v>-3.2270718365907697E-2</v>
      </c>
      <c r="I215" s="27">
        <v>-3.4536089748144198E-2</v>
      </c>
      <c r="J215" s="27">
        <v>-3.6347221583128003E-2</v>
      </c>
      <c r="K215" s="27">
        <v>-3.7970934063196203E-2</v>
      </c>
      <c r="L215" s="27">
        <v>-3.9065402001142502E-2</v>
      </c>
      <c r="M215" s="27">
        <v>-3.9778601378202397E-2</v>
      </c>
      <c r="N215" s="27">
        <v>-4.0625739842653302E-2</v>
      </c>
    </row>
    <row r="216" spans="2:14" x14ac:dyDescent="0.35">
      <c r="B216" s="62"/>
      <c r="C216" s="2">
        <v>0.5</v>
      </c>
      <c r="D216" s="27">
        <v>8.0865947529673598E-4</v>
      </c>
      <c r="E216" s="27">
        <v>-1.6721975058317198E-2</v>
      </c>
      <c r="F216" s="27">
        <v>-2.5732789188623401E-2</v>
      </c>
      <c r="G216" s="27">
        <v>-2.94698793441057E-2</v>
      </c>
      <c r="H216" s="27">
        <v>-3.3576879650354399E-2</v>
      </c>
      <c r="I216" s="27">
        <v>-3.6101579666137702E-2</v>
      </c>
      <c r="J216" s="27">
        <v>-3.8217773661017397E-2</v>
      </c>
      <c r="K216" s="27">
        <v>-3.9707981050014503E-2</v>
      </c>
      <c r="L216" s="27">
        <v>-4.11628670990467E-2</v>
      </c>
      <c r="M216" s="27">
        <v>-4.1849024593830102E-2</v>
      </c>
      <c r="N216" s="27">
        <v>-4.2762052267789799E-2</v>
      </c>
    </row>
    <row r="217" spans="2:14" x14ac:dyDescent="0.35">
      <c r="B217" s="62"/>
      <c r="C217" s="2">
        <v>0.55000000000000004</v>
      </c>
      <c r="D217" s="27">
        <v>9.1991754015907699E-4</v>
      </c>
      <c r="E217" s="27">
        <v>-1.7874892801046399E-2</v>
      </c>
      <c r="F217" s="27">
        <v>-2.63890624046326E-2</v>
      </c>
      <c r="G217" s="27">
        <v>-3.12220435589552E-2</v>
      </c>
      <c r="H217" s="27">
        <v>-3.4861184656619998E-2</v>
      </c>
      <c r="I217" s="27">
        <v>-3.7941608577966697E-2</v>
      </c>
      <c r="J217" s="27">
        <v>-4.0088325738906902E-2</v>
      </c>
      <c r="K217" s="27">
        <v>-4.1536476463079501E-2</v>
      </c>
      <c r="L217" s="27">
        <v>-4.2852252721786499E-2</v>
      </c>
      <c r="M217" s="27">
        <v>-4.3923970311880098E-2</v>
      </c>
      <c r="N217" s="27">
        <v>-4.4656902551651001E-2</v>
      </c>
    </row>
    <row r="218" spans="2:14" x14ac:dyDescent="0.35">
      <c r="B218" s="62"/>
      <c r="C218" s="2">
        <v>0.6</v>
      </c>
      <c r="D218" s="27">
        <v>6.7612249404192003E-4</v>
      </c>
      <c r="E218" s="27">
        <v>-1.9824080169200901E-2</v>
      </c>
      <c r="F218" s="27">
        <v>-2.71483510732651E-2</v>
      </c>
      <c r="G218" s="27">
        <v>-3.23422513902187E-2</v>
      </c>
      <c r="H218" s="27">
        <v>-3.6196298897266402E-2</v>
      </c>
      <c r="I218" s="27">
        <v>-3.8919512182474102E-2</v>
      </c>
      <c r="J218" s="27">
        <v>-4.1559055447578402E-2</v>
      </c>
      <c r="K218" s="27">
        <v>-4.3296836316585499E-2</v>
      </c>
      <c r="L218" s="27">
        <v>-4.4724844396114398E-2</v>
      </c>
      <c r="M218" s="27">
        <v>-4.5881960541009903E-2</v>
      </c>
      <c r="N218" s="27">
        <v>-4.6673774719238302E-2</v>
      </c>
    </row>
    <row r="219" spans="2:14" x14ac:dyDescent="0.35">
      <c r="B219" s="62"/>
      <c r="C219" s="2">
        <v>0.65</v>
      </c>
      <c r="D219" s="27">
        <v>5.4623169125989101E-4</v>
      </c>
      <c r="E219" s="27">
        <v>-2.0157694816589401E-2</v>
      </c>
      <c r="F219" s="27">
        <v>-2.79192328453064E-2</v>
      </c>
      <c r="G219" s="27">
        <v>-3.3319234848022503E-2</v>
      </c>
      <c r="H219" s="27">
        <v>-3.7710171192884397E-2</v>
      </c>
      <c r="I219" s="27">
        <v>-4.0523979812860503E-2</v>
      </c>
      <c r="J219" s="27">
        <v>-4.3403401970863301E-2</v>
      </c>
      <c r="K219" s="27">
        <v>-4.5223541557788897E-2</v>
      </c>
      <c r="L219" s="27">
        <v>-4.6645686030387899E-2</v>
      </c>
      <c r="M219" s="27">
        <v>-4.7725673764944097E-2</v>
      </c>
      <c r="N219" s="27">
        <v>-4.8550855368375799E-2</v>
      </c>
    </row>
    <row r="220" spans="2:14" x14ac:dyDescent="0.35">
      <c r="B220" s="62"/>
      <c r="C220" s="2">
        <v>0.7</v>
      </c>
      <c r="D220" s="27">
        <v>2.6360165793448697E-4</v>
      </c>
      <c r="E220" s="27">
        <v>-2.0773814991116499E-2</v>
      </c>
      <c r="F220" s="27">
        <v>-2.87410020828247E-2</v>
      </c>
      <c r="G220" s="27">
        <v>-3.4554563462734202E-2</v>
      </c>
      <c r="H220" s="27">
        <v>-3.8658063858747503E-2</v>
      </c>
      <c r="I220" s="27">
        <v>-4.2008250951767002E-2</v>
      </c>
      <c r="J220" s="27">
        <v>-4.4813033193349797E-2</v>
      </c>
      <c r="K220" s="27">
        <v>-4.7114927321672398E-2</v>
      </c>
      <c r="L220" s="27">
        <v>-4.8469303175806999E-2</v>
      </c>
      <c r="M220" s="27">
        <v>-4.9646690487861599E-2</v>
      </c>
      <c r="N220" s="27">
        <v>-5.0700455904007E-2</v>
      </c>
    </row>
    <row r="221" spans="2:14" x14ac:dyDescent="0.35">
      <c r="B221" s="62"/>
      <c r="C221" s="2">
        <v>0.75</v>
      </c>
      <c r="D221" s="27">
        <v>4.1473819874226998E-4</v>
      </c>
      <c r="E221" s="27">
        <v>-2.1479386836290401E-2</v>
      </c>
      <c r="F221" s="27">
        <v>-2.9701581224799201E-2</v>
      </c>
      <c r="G221" s="27">
        <v>-3.5541299730539301E-2</v>
      </c>
      <c r="H221" s="27">
        <v>-3.9827849715948098E-2</v>
      </c>
      <c r="I221" s="27">
        <v>-4.35945689678192E-2</v>
      </c>
      <c r="J221" s="27">
        <v>-4.6417910605669001E-2</v>
      </c>
      <c r="K221" s="27">
        <v>-4.8703201115131399E-2</v>
      </c>
      <c r="L221" s="27">
        <v>-5.0292920321226099E-2</v>
      </c>
      <c r="M221" s="27">
        <v>-5.12577630579472E-2</v>
      </c>
      <c r="N221" s="27">
        <v>-5.2362821996211999E-2</v>
      </c>
    </row>
    <row r="222" spans="2:14" x14ac:dyDescent="0.35">
      <c r="B222" s="62"/>
      <c r="C222" s="2">
        <v>0.8</v>
      </c>
      <c r="D222" s="27">
        <v>3.7066650111228201E-4</v>
      </c>
      <c r="E222" s="27">
        <v>-2.2300647571682899E-2</v>
      </c>
      <c r="F222" s="27">
        <v>-3.0769973993301399E-2</v>
      </c>
      <c r="G222" s="27">
        <v>-3.64890247583389E-2</v>
      </c>
      <c r="H222" s="27">
        <v>-4.1001252830028499E-2</v>
      </c>
      <c r="I222" s="27">
        <v>-4.5018605887889897E-2</v>
      </c>
      <c r="J222" s="27">
        <v>-4.8066649585962302E-2</v>
      </c>
      <c r="K222" s="27">
        <v>-5.0341594964265803E-2</v>
      </c>
      <c r="L222" s="27">
        <v>-5.17550632357597E-2</v>
      </c>
      <c r="M222" s="27">
        <v>-5.3228549659252201E-2</v>
      </c>
      <c r="N222" s="27">
        <v>-5.4097414016723598E-2</v>
      </c>
    </row>
    <row r="223" spans="2:14" x14ac:dyDescent="0.35">
      <c r="B223" s="62"/>
      <c r="C223" s="2">
        <v>0.85</v>
      </c>
      <c r="D223" s="27">
        <v>1.78071946720593E-4</v>
      </c>
      <c r="E223" s="27">
        <v>-2.35945805907249E-2</v>
      </c>
      <c r="F223" s="27">
        <v>-3.1303621828556102E-2</v>
      </c>
      <c r="G223" s="27">
        <v>-3.7479870021343203E-2</v>
      </c>
      <c r="H223" s="27">
        <v>-4.3274492025375401E-2</v>
      </c>
      <c r="I223" s="27">
        <v>-4.6268239617347703E-2</v>
      </c>
      <c r="J223" s="27">
        <v>-4.9522299319505698E-2</v>
      </c>
      <c r="K223" s="27">
        <v>-5.17009124159813E-2</v>
      </c>
      <c r="L223" s="27">
        <v>-5.3576707839965799E-2</v>
      </c>
      <c r="M223" s="27">
        <v>-5.5197015404701198E-2</v>
      </c>
      <c r="N223" s="27">
        <v>-5.5832032114267398E-2</v>
      </c>
    </row>
    <row r="224" spans="2:14" x14ac:dyDescent="0.35">
      <c r="B224" s="62"/>
      <c r="C224" s="2">
        <v>0.9</v>
      </c>
      <c r="D224" s="27">
        <v>7.7039061579853296E-5</v>
      </c>
      <c r="E224" s="27">
        <v>-2.3424806073308001E-2</v>
      </c>
      <c r="F224" s="27">
        <v>-3.1828183680772802E-2</v>
      </c>
      <c r="G224" s="27">
        <v>-3.8364481180906303E-2</v>
      </c>
      <c r="H224" s="27">
        <v>-4.3834198266267797E-2</v>
      </c>
      <c r="I224" s="27">
        <v>-4.7662366181612001E-2</v>
      </c>
      <c r="J224" s="27">
        <v>-5.1084309816360501E-2</v>
      </c>
      <c r="K224" s="27">
        <v>-5.3271312266588197E-2</v>
      </c>
      <c r="L224" s="27">
        <v>-5.4986596107482903E-2</v>
      </c>
      <c r="M224" s="27">
        <v>-5.6540030986070598E-2</v>
      </c>
      <c r="N224" s="27">
        <v>-5.7719890028238303E-2</v>
      </c>
    </row>
    <row r="225" spans="2:14" x14ac:dyDescent="0.35">
      <c r="B225" s="62"/>
      <c r="C225" s="2">
        <v>0.95</v>
      </c>
      <c r="D225" s="27">
        <v>6.6420252551324706E-5</v>
      </c>
      <c r="E225" s="27">
        <v>-2.4235628545284299E-2</v>
      </c>
      <c r="F225" s="27">
        <v>-3.26588600873947E-2</v>
      </c>
      <c r="G225" s="27">
        <v>-3.94664779305458E-2</v>
      </c>
      <c r="H225" s="27">
        <v>-4.5016031712293597E-2</v>
      </c>
      <c r="I225" s="27">
        <v>-4.9315277487039601E-2</v>
      </c>
      <c r="J225" s="27">
        <v>-5.2642945200204898E-2</v>
      </c>
      <c r="K225" s="27">
        <v>-5.4822452366352102E-2</v>
      </c>
      <c r="L225" s="27">
        <v>-5.6630890816450098E-2</v>
      </c>
      <c r="M225" s="27">
        <v>-5.81874176859856E-2</v>
      </c>
      <c r="N225" s="27">
        <v>-5.9226516634225797E-2</v>
      </c>
    </row>
    <row r="226" spans="2:14" x14ac:dyDescent="0.35">
      <c r="B226" s="62"/>
      <c r="C226" s="2">
        <v>1</v>
      </c>
      <c r="D226" s="27">
        <v>-9.4950137281557596E-6</v>
      </c>
      <c r="E226" s="27">
        <v>-2.57420279085636E-2</v>
      </c>
      <c r="F226" s="27">
        <v>-3.3421318978071199E-2</v>
      </c>
      <c r="G226" s="27">
        <v>-4.0355909615755102E-2</v>
      </c>
      <c r="H226" s="27">
        <v>-4.6189572662115097E-2</v>
      </c>
      <c r="I226" s="27">
        <v>-5.05439415574074E-2</v>
      </c>
      <c r="J226" s="27">
        <v>-5.4002922028303098E-2</v>
      </c>
      <c r="K226" s="27">
        <v>-5.6285705417394603E-2</v>
      </c>
      <c r="L226" s="27">
        <v>-5.84553517401218E-2</v>
      </c>
      <c r="M226" s="27">
        <v>-5.9615727514028598E-2</v>
      </c>
      <c r="N226" s="27">
        <v>-6.0630645602941499E-2</v>
      </c>
    </row>
  </sheetData>
  <mergeCells count="14">
    <mergeCell ref="B204:N204"/>
    <mergeCell ref="B205:B226"/>
    <mergeCell ref="B105:N105"/>
    <mergeCell ref="B106:B127"/>
    <mergeCell ref="B138:N138"/>
    <mergeCell ref="B139:B160"/>
    <mergeCell ref="B171:N171"/>
    <mergeCell ref="B172:B193"/>
    <mergeCell ref="B73:B94"/>
    <mergeCell ref="B6:N6"/>
    <mergeCell ref="B7:B28"/>
    <mergeCell ref="B39:N39"/>
    <mergeCell ref="B40:B61"/>
    <mergeCell ref="B72:N7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0C252-5AA9-44A6-ADE6-348922D7673F}">
  <dimension ref="A6:M226"/>
  <sheetViews>
    <sheetView topLeftCell="A196" zoomScale="70" zoomScaleNormal="70" workbookViewId="0">
      <selection activeCell="M210" sqref="M210"/>
    </sheetView>
  </sheetViews>
  <sheetFormatPr defaultRowHeight="14.5" x14ac:dyDescent="0.35"/>
  <cols>
    <col min="3" max="3" width="10.36328125" bestFit="1" customWidth="1"/>
    <col min="4" max="13" width="9.54296875" bestFit="1" customWidth="1"/>
  </cols>
  <sheetData>
    <row r="6" spans="1:13" x14ac:dyDescent="0.35">
      <c r="A6" s="63" t="s">
        <v>1</v>
      </c>
      <c r="B6" s="63"/>
      <c r="C6" s="63"/>
      <c r="D6" s="63"/>
      <c r="E6" s="63"/>
      <c r="F6" s="63"/>
      <c r="G6" s="63"/>
      <c r="H6" s="63"/>
      <c r="I6" s="63"/>
      <c r="J6" s="63"/>
      <c r="K6" s="63"/>
      <c r="L6" s="63"/>
      <c r="M6" s="63"/>
    </row>
    <row r="7" spans="1:13" x14ac:dyDescent="0.35">
      <c r="A7" s="62" t="s">
        <v>0</v>
      </c>
      <c r="B7" s="1"/>
      <c r="C7" s="1">
        <v>0</v>
      </c>
      <c r="D7" s="1">
        <v>0.1</v>
      </c>
      <c r="E7" s="1">
        <v>0.2</v>
      </c>
      <c r="F7" s="1">
        <v>0.3</v>
      </c>
      <c r="G7" s="1">
        <v>0.4</v>
      </c>
      <c r="H7" s="1">
        <v>0.5</v>
      </c>
      <c r="I7" s="1">
        <v>0.6</v>
      </c>
      <c r="J7" s="1">
        <v>0.7</v>
      </c>
      <c r="K7" s="1">
        <v>0.8</v>
      </c>
      <c r="L7" s="1">
        <v>0.9</v>
      </c>
      <c r="M7" s="1">
        <v>1</v>
      </c>
    </row>
    <row r="8" spans="1:13" x14ac:dyDescent="0.35">
      <c r="A8" s="62"/>
      <c r="B8" s="2">
        <v>0</v>
      </c>
      <c r="C8" s="22">
        <v>2.6</v>
      </c>
      <c r="D8" s="23">
        <v>2.6</v>
      </c>
      <c r="E8" s="23">
        <v>2.6</v>
      </c>
      <c r="F8" s="23">
        <v>2.6</v>
      </c>
      <c r="G8" s="23">
        <v>2.6</v>
      </c>
      <c r="H8" s="23">
        <v>2.6</v>
      </c>
      <c r="I8" s="23">
        <v>2.6</v>
      </c>
      <c r="J8" s="23">
        <v>2.6</v>
      </c>
      <c r="K8" s="23">
        <v>2.6</v>
      </c>
      <c r="L8" s="23">
        <v>2.6</v>
      </c>
      <c r="M8" s="23">
        <v>2.6</v>
      </c>
    </row>
    <row r="9" spans="1:13" x14ac:dyDescent="0.35">
      <c r="A9" s="62"/>
      <c r="B9" s="2">
        <v>0.05</v>
      </c>
      <c r="C9" s="23">
        <v>2.8928978443145801</v>
      </c>
      <c r="D9" s="23">
        <v>2.9330809116363499</v>
      </c>
      <c r="E9" s="23">
        <v>2.9646530151367201</v>
      </c>
      <c r="F9" s="23">
        <v>2.98702764511108</v>
      </c>
      <c r="G9" s="23">
        <v>3.00100874900818</v>
      </c>
      <c r="H9" s="23">
        <v>3.0078253746032702</v>
      </c>
      <c r="I9" s="23">
        <v>3.0087203979492201</v>
      </c>
      <c r="J9" s="23">
        <v>3.0048098564147998</v>
      </c>
      <c r="K9" s="23">
        <v>2.9970464706420898</v>
      </c>
      <c r="L9" s="23">
        <v>2.98622822761536</v>
      </c>
      <c r="M9" s="23">
        <v>2.9730160236358598</v>
      </c>
    </row>
    <row r="10" spans="1:13" x14ac:dyDescent="0.35">
      <c r="A10" s="62"/>
      <c r="B10" s="2">
        <v>0.1</v>
      </c>
      <c r="C10" s="23">
        <v>2.9215276241302499</v>
      </c>
      <c r="D10" s="23">
        <v>3.0171568393707302</v>
      </c>
      <c r="E10" s="23">
        <v>3.0914497375488299</v>
      </c>
      <c r="F10" s="23">
        <v>3.1392354965210001</v>
      </c>
      <c r="G10" s="23">
        <v>3.1651189327239999</v>
      </c>
      <c r="H10" s="23">
        <v>3.1746087074279798</v>
      </c>
      <c r="I10" s="23">
        <v>3.1721858978271502</v>
      </c>
      <c r="J10" s="23">
        <v>3.16118383407593</v>
      </c>
      <c r="K10" s="23">
        <v>3.1440267562866202</v>
      </c>
      <c r="L10" s="23">
        <v>3.1224737167358398</v>
      </c>
      <c r="M10" s="23">
        <v>3.0978124141693102</v>
      </c>
    </row>
    <row r="11" spans="1:13" x14ac:dyDescent="0.35">
      <c r="A11" s="62"/>
      <c r="B11" s="2">
        <v>0.15</v>
      </c>
      <c r="C11" s="23">
        <v>2.92031621932983</v>
      </c>
      <c r="D11" s="23">
        <v>3.0261309146881099</v>
      </c>
      <c r="E11" s="23">
        <v>3.1381151676178001</v>
      </c>
      <c r="F11" s="23">
        <v>3.2039775848388699</v>
      </c>
      <c r="G11" s="23">
        <v>3.23662233352661</v>
      </c>
      <c r="H11" s="23">
        <v>3.2468352317810099</v>
      </c>
      <c r="I11" s="23">
        <v>3.2419497966766402</v>
      </c>
      <c r="J11" s="23">
        <v>3.2268238067627002</v>
      </c>
      <c r="K11" s="23">
        <v>3.2047164440154998</v>
      </c>
      <c r="L11" s="23">
        <v>3.1778578758239702</v>
      </c>
      <c r="M11" s="23">
        <v>3.1478006839752202</v>
      </c>
    </row>
    <row r="12" spans="1:13" x14ac:dyDescent="0.35">
      <c r="A12" s="62"/>
      <c r="B12" s="2">
        <v>0.2</v>
      </c>
      <c r="C12" s="23">
        <v>2.8873019218444802</v>
      </c>
      <c r="D12" s="23">
        <v>3.03176641464233</v>
      </c>
      <c r="E12" s="23">
        <v>3.15522241592407</v>
      </c>
      <c r="F12" s="23">
        <v>3.2348613739013699</v>
      </c>
      <c r="G12" s="23">
        <v>3.27266621589661</v>
      </c>
      <c r="H12" s="23">
        <v>3.2839052677154501</v>
      </c>
      <c r="I12" s="23">
        <v>3.2780075073242201</v>
      </c>
      <c r="J12" s="23">
        <v>3.2608892917633101</v>
      </c>
      <c r="K12" s="23">
        <v>3.23635649681091</v>
      </c>
      <c r="L12" s="23">
        <v>3.2069160938262899</v>
      </c>
      <c r="M12" s="23">
        <v>3.17426538467407</v>
      </c>
    </row>
    <row r="13" spans="1:13" x14ac:dyDescent="0.35">
      <c r="A13" s="62"/>
      <c r="B13" s="2">
        <v>0.25</v>
      </c>
      <c r="C13" s="23">
        <v>2.83890700340271</v>
      </c>
      <c r="D13" s="23">
        <v>3.0260312557220499</v>
      </c>
      <c r="E13" s="23">
        <v>3.1604776382446298</v>
      </c>
      <c r="F13" s="23">
        <v>3.25078678131104</v>
      </c>
      <c r="G13" s="23">
        <v>3.2927620410919198</v>
      </c>
      <c r="H13" s="23">
        <v>3.3053452968597399</v>
      </c>
      <c r="I13" s="23">
        <v>3.2995116710662802</v>
      </c>
      <c r="J13" s="23">
        <v>3.28183174133301</v>
      </c>
      <c r="K13" s="23">
        <v>3.2564055919647199</v>
      </c>
      <c r="L13" s="23">
        <v>3.2258861064910902</v>
      </c>
      <c r="M13" s="23">
        <v>3.1920468807220499</v>
      </c>
    </row>
    <row r="14" spans="1:13" x14ac:dyDescent="0.35">
      <c r="A14" s="62"/>
      <c r="B14" s="2">
        <v>0.3</v>
      </c>
      <c r="C14" s="23">
        <v>2.7850139141082799</v>
      </c>
      <c r="D14" s="23">
        <v>3.01415944099426</v>
      </c>
      <c r="E14" s="23">
        <v>3.1649134159088099</v>
      </c>
      <c r="F14" s="23">
        <v>3.2591133117675799</v>
      </c>
      <c r="G14" s="23">
        <v>3.3049192428588898</v>
      </c>
      <c r="H14" s="23">
        <v>3.3194434642791801</v>
      </c>
      <c r="I14" s="23">
        <v>3.31453657150269</v>
      </c>
      <c r="J14" s="23">
        <v>3.2971396446228001</v>
      </c>
      <c r="K14" s="23">
        <v>3.2715497016906698</v>
      </c>
      <c r="L14" s="23">
        <v>3.2405529022216801</v>
      </c>
      <c r="M14" s="23">
        <v>3.20601582527161</v>
      </c>
    </row>
    <row r="15" spans="1:13" x14ac:dyDescent="0.35">
      <c r="A15" s="62"/>
      <c r="B15" s="2">
        <v>0.35</v>
      </c>
      <c r="C15" s="23">
        <v>2.7306432723999001</v>
      </c>
      <c r="D15" s="23">
        <v>3.0001130104064901</v>
      </c>
      <c r="E15" s="23">
        <v>3.1690089702606201</v>
      </c>
      <c r="F15" s="23">
        <v>3.2634875774383501</v>
      </c>
      <c r="G15" s="23">
        <v>3.31328201293945</v>
      </c>
      <c r="H15" s="23">
        <v>3.3302047252654998</v>
      </c>
      <c r="I15" s="23">
        <v>3.3265974521636998</v>
      </c>
      <c r="J15" s="23">
        <v>3.3097038269043</v>
      </c>
      <c r="K15" s="23">
        <v>3.2840647697448699</v>
      </c>
      <c r="L15" s="23">
        <v>3.2526555061340301</v>
      </c>
      <c r="M15" s="23">
        <v>3.21748018264771</v>
      </c>
    </row>
    <row r="16" spans="1:13" x14ac:dyDescent="0.35">
      <c r="A16" s="62"/>
      <c r="B16" s="2">
        <v>0.4</v>
      </c>
      <c r="C16" s="23">
        <v>2.6782927513122599</v>
      </c>
      <c r="D16" s="23">
        <v>2.9857647418975799</v>
      </c>
      <c r="E16" s="23">
        <v>3.1701004505157502</v>
      </c>
      <c r="F16" s="23">
        <v>3.2660207748413099</v>
      </c>
      <c r="G16" s="23">
        <v>3.3199813365936302</v>
      </c>
      <c r="H16" s="23">
        <v>3.3393828868865998</v>
      </c>
      <c r="I16" s="23">
        <v>3.3369700908660902</v>
      </c>
      <c r="J16" s="23">
        <v>3.32041215896606</v>
      </c>
      <c r="K16" s="23">
        <v>3.2945890426635698</v>
      </c>
      <c r="L16" s="23">
        <v>3.2627010345459002</v>
      </c>
      <c r="M16" s="23">
        <v>3.2268872261047399</v>
      </c>
    </row>
    <row r="17" spans="1:13" x14ac:dyDescent="0.35">
      <c r="A17" s="62"/>
      <c r="B17" s="2">
        <v>0.45</v>
      </c>
      <c r="C17" s="23">
        <v>2.62912797927856</v>
      </c>
      <c r="D17" s="23">
        <v>2.9719693660736102</v>
      </c>
      <c r="E17" s="23">
        <v>3.1693418025970499</v>
      </c>
      <c r="F17" s="23">
        <v>3.26946353912354</v>
      </c>
      <c r="G17" s="23">
        <v>3.3259813785553001</v>
      </c>
      <c r="H17" s="23">
        <v>3.3475651741027801</v>
      </c>
      <c r="I17" s="23">
        <v>3.3460025787353498</v>
      </c>
      <c r="J17" s="23">
        <v>3.3295366764068599</v>
      </c>
      <c r="K17" s="23">
        <v>3.30340552330017</v>
      </c>
      <c r="L17" s="23">
        <v>3.27100682258606</v>
      </c>
      <c r="M17" s="23">
        <v>3.2345860004425102</v>
      </c>
    </row>
    <row r="18" spans="1:13" x14ac:dyDescent="0.35">
      <c r="A18" s="62"/>
      <c r="B18" s="2">
        <v>0.5</v>
      </c>
      <c r="C18" s="23">
        <v>2.5835881233215301</v>
      </c>
      <c r="D18" s="23">
        <v>2.95907425880432</v>
      </c>
      <c r="E18" s="23">
        <v>3.1674180030822798</v>
      </c>
      <c r="F18" s="23">
        <v>3.2721135616302499</v>
      </c>
      <c r="G18" s="23">
        <v>3.3315880298614502</v>
      </c>
      <c r="H18" s="23">
        <v>3.35487008094788</v>
      </c>
      <c r="I18" s="23">
        <v>3.35381412506104</v>
      </c>
      <c r="J18" s="23">
        <v>3.3372633457183798</v>
      </c>
      <c r="K18" s="23">
        <v>3.3107652664184601</v>
      </c>
      <c r="L18" s="23">
        <v>3.27787137031555</v>
      </c>
      <c r="M18" s="23">
        <v>3.2409079074859601</v>
      </c>
    </row>
    <row r="19" spans="1:13" x14ac:dyDescent="0.35">
      <c r="A19" s="62"/>
      <c r="B19" s="2">
        <v>0.55000000000000004</v>
      </c>
      <c r="C19" s="23">
        <v>2.54172658920288</v>
      </c>
      <c r="D19" s="23">
        <v>2.9471817016601598</v>
      </c>
      <c r="E19" s="23">
        <v>3.1647810935974099</v>
      </c>
      <c r="F19" s="23">
        <v>3.2738025188446001</v>
      </c>
      <c r="G19" s="23">
        <v>3.3368158340454102</v>
      </c>
      <c r="H19" s="23">
        <v>3.3613209724426301</v>
      </c>
      <c r="I19" s="23">
        <v>3.3605184555053702</v>
      </c>
      <c r="J19" s="23">
        <v>3.3437845706939702</v>
      </c>
      <c r="K19" s="23">
        <v>3.31691551208496</v>
      </c>
      <c r="L19" s="23">
        <v>3.28358125686646</v>
      </c>
      <c r="M19" s="23">
        <v>3.2461636066436799</v>
      </c>
    </row>
    <row r="20" spans="1:13" x14ac:dyDescent="0.35">
      <c r="A20" s="62"/>
      <c r="B20" s="2">
        <v>0.6</v>
      </c>
      <c r="C20" s="23">
        <v>2.5033948421478298</v>
      </c>
      <c r="D20" s="23">
        <v>2.9362728595733598</v>
      </c>
      <c r="E20" s="23">
        <v>3.1617510318756099</v>
      </c>
      <c r="F20" s="23">
        <v>3.2749896049499498</v>
      </c>
      <c r="G20" s="23">
        <v>3.3416078090667698</v>
      </c>
      <c r="H20" s="23">
        <v>3.3669576644897501</v>
      </c>
      <c r="I20" s="23">
        <v>3.3662450313568102</v>
      </c>
      <c r="J20" s="23">
        <v>3.34929323196411</v>
      </c>
      <c r="K20" s="23">
        <v>3.3220951557159402</v>
      </c>
      <c r="L20" s="23">
        <v>3.28840160369873</v>
      </c>
      <c r="M20" s="23">
        <v>3.2506237030029301</v>
      </c>
    </row>
    <row r="21" spans="1:13" x14ac:dyDescent="0.35">
      <c r="A21" s="62"/>
      <c r="B21" s="2">
        <v>0.65</v>
      </c>
      <c r="C21" s="23">
        <v>2.46835160255432</v>
      </c>
      <c r="D21" s="23">
        <v>2.9262764453887899</v>
      </c>
      <c r="E21" s="23">
        <v>3.1585571765899698</v>
      </c>
      <c r="F21" s="23">
        <v>3.27617740631104</v>
      </c>
      <c r="G21" s="23">
        <v>3.3459286689758301</v>
      </c>
      <c r="H21" s="23">
        <v>3.3718464374542201</v>
      </c>
      <c r="I21" s="23">
        <v>3.3711349964141801</v>
      </c>
      <c r="J21" s="23">
        <v>3.3539838790893599</v>
      </c>
      <c r="K21" s="23">
        <v>3.3265242576599099</v>
      </c>
      <c r="L21" s="23">
        <v>3.2925550937652601</v>
      </c>
      <c r="M21" s="23">
        <v>3.25449919700623</v>
      </c>
    </row>
    <row r="22" spans="1:13" x14ac:dyDescent="0.35">
      <c r="A22" s="62"/>
      <c r="B22" s="2">
        <v>0.7</v>
      </c>
      <c r="C22" s="23">
        <v>2.4363172054290798</v>
      </c>
      <c r="D22" s="23">
        <v>2.91710305213928</v>
      </c>
      <c r="E22" s="23">
        <v>3.1553647518157999</v>
      </c>
      <c r="F22" s="23">
        <v>3.27845406532288</v>
      </c>
      <c r="G22" s="23">
        <v>3.3497722148895299</v>
      </c>
      <c r="H22" s="23">
        <v>3.37607026100159</v>
      </c>
      <c r="I22" s="23">
        <v>3.37533378601074</v>
      </c>
      <c r="J22" s="23">
        <v>3.35803318023682</v>
      </c>
      <c r="K22" s="23">
        <v>3.3303864002227801</v>
      </c>
      <c r="L22" s="23">
        <v>3.2962121963500999</v>
      </c>
      <c r="M22" s="23">
        <v>3.2579386234283398</v>
      </c>
    </row>
    <row r="23" spans="1:13" x14ac:dyDescent="0.35">
      <c r="A23" s="62"/>
      <c r="B23" s="2">
        <v>0.75</v>
      </c>
      <c r="C23" s="23">
        <v>2.4070067405700701</v>
      </c>
      <c r="D23" s="23">
        <v>2.90865921974182</v>
      </c>
      <c r="E23" s="23">
        <v>3.1522896289825399</v>
      </c>
      <c r="F23" s="23">
        <v>3.2806434631347701</v>
      </c>
      <c r="G23" s="23">
        <v>3.3531572818756099</v>
      </c>
      <c r="H23" s="23">
        <v>3.37972187995911</v>
      </c>
      <c r="I23" s="23">
        <v>3.3789801597595202</v>
      </c>
      <c r="J23" s="23">
        <v>3.3615930080413801</v>
      </c>
      <c r="K23" s="23">
        <v>3.3338210582733199</v>
      </c>
      <c r="L23" s="23">
        <v>3.2994918823242201</v>
      </c>
      <c r="M23" s="23">
        <v>3.2610390186309801</v>
      </c>
    </row>
    <row r="24" spans="1:13" x14ac:dyDescent="0.35">
      <c r="A24" s="62"/>
      <c r="B24" s="2">
        <v>0.8</v>
      </c>
      <c r="C24" s="23">
        <v>2.3801476955413801</v>
      </c>
      <c r="D24" s="23">
        <v>2.9008622169494598</v>
      </c>
      <c r="E24" s="23">
        <v>3.1494112014770499</v>
      </c>
      <c r="F24" s="23">
        <v>3.2826900482177699</v>
      </c>
      <c r="G24" s="23">
        <v>3.35611891746521</v>
      </c>
      <c r="H24" s="23">
        <v>3.3829007148742698</v>
      </c>
      <c r="I24" s="23">
        <v>3.3821964263915998</v>
      </c>
      <c r="J24" s="23">
        <v>3.3647797107696502</v>
      </c>
      <c r="K24" s="23">
        <v>3.3369269371032702</v>
      </c>
      <c r="L24" s="23">
        <v>3.30247259140015</v>
      </c>
      <c r="M24" s="23">
        <v>3.2638604640960698</v>
      </c>
    </row>
    <row r="25" spans="1:13" x14ac:dyDescent="0.35">
      <c r="A25" s="62"/>
      <c r="B25" s="2">
        <v>0.85</v>
      </c>
      <c r="C25" s="23">
        <v>2.3554916381835902</v>
      </c>
      <c r="D25" s="23">
        <v>2.8936350345611599</v>
      </c>
      <c r="E25" s="23">
        <v>3.1467835903167698</v>
      </c>
      <c r="F25" s="23">
        <v>3.28456330299377</v>
      </c>
      <c r="G25" s="23">
        <v>3.35870456695557</v>
      </c>
      <c r="H25" s="23">
        <v>3.3856999874114999</v>
      </c>
      <c r="I25" s="23">
        <v>3.38508272171021</v>
      </c>
      <c r="J25" s="23">
        <v>3.3676772117614702</v>
      </c>
      <c r="K25" s="23">
        <v>3.3397681713104301</v>
      </c>
      <c r="L25" s="23">
        <v>3.3052034378051798</v>
      </c>
      <c r="M25" s="23">
        <v>3.2664418220520002</v>
      </c>
    </row>
    <row r="26" spans="1:13" x14ac:dyDescent="0.35">
      <c r="A26" s="62"/>
      <c r="B26" s="2">
        <v>0.9</v>
      </c>
      <c r="C26" s="23">
        <v>2.3328099250793501</v>
      </c>
      <c r="D26" s="23">
        <v>2.88691329956055</v>
      </c>
      <c r="E26" s="23">
        <v>3.1444370746612602</v>
      </c>
      <c r="F26" s="23">
        <v>3.2862474918365501</v>
      </c>
      <c r="G26" s="23">
        <v>3.3609688282012899</v>
      </c>
      <c r="H26" s="23">
        <v>3.38820147514343</v>
      </c>
      <c r="I26" s="23">
        <v>3.3877136707305899</v>
      </c>
      <c r="J26" s="23">
        <v>3.3703429698944101</v>
      </c>
      <c r="K26" s="23">
        <v>3.3423871994018599</v>
      </c>
      <c r="L26" s="23">
        <v>3.3077151775360099</v>
      </c>
      <c r="M26" s="23">
        <v>3.2688081264495898</v>
      </c>
    </row>
    <row r="27" spans="1:13" x14ac:dyDescent="0.35">
      <c r="A27" s="62"/>
      <c r="B27" s="2">
        <v>0.95</v>
      </c>
      <c r="C27" s="23">
        <v>2.3118982315063499</v>
      </c>
      <c r="D27" s="23">
        <v>2.8806426525115998</v>
      </c>
      <c r="E27" s="23">
        <v>3.14238476753235</v>
      </c>
      <c r="F27" s="23">
        <v>3.2877414226532</v>
      </c>
      <c r="G27" s="23">
        <v>3.3629670143127401</v>
      </c>
      <c r="H27" s="23">
        <v>3.3904728889465301</v>
      </c>
      <c r="I27" s="23">
        <v>3.3901424407959002</v>
      </c>
      <c r="J27" s="23">
        <v>3.3728141784668</v>
      </c>
      <c r="K27" s="23">
        <v>3.34480977058411</v>
      </c>
      <c r="L27" s="23">
        <v>3.31002998352051</v>
      </c>
      <c r="M27" s="23">
        <v>3.2709789276122998</v>
      </c>
    </row>
    <row r="28" spans="1:13" x14ac:dyDescent="0.35">
      <c r="A28" s="62"/>
      <c r="B28" s="2">
        <v>1</v>
      </c>
      <c r="C28" s="23">
        <v>2.29257440567017</v>
      </c>
      <c r="D28" s="23">
        <v>2.8747761249542201</v>
      </c>
      <c r="E28" s="23">
        <v>3.14062595367432</v>
      </c>
      <c r="F28" s="23">
        <v>3.2890536785125701</v>
      </c>
      <c r="G28" s="23">
        <v>3.3647532463073699</v>
      </c>
      <c r="H28" s="23">
        <v>3.3925654888153098</v>
      </c>
      <c r="I28" s="23">
        <v>3.3924045562744101</v>
      </c>
      <c r="J28" s="23">
        <v>3.3751149177551301</v>
      </c>
      <c r="K28" s="23">
        <v>3.3470549583435099</v>
      </c>
      <c r="L28" s="23">
        <v>3.3121638298034699</v>
      </c>
      <c r="M28" s="23">
        <v>3.2729709148407</v>
      </c>
    </row>
    <row r="39" spans="1:13" x14ac:dyDescent="0.35">
      <c r="A39" s="63" t="s">
        <v>1</v>
      </c>
      <c r="B39" s="63"/>
      <c r="C39" s="63"/>
      <c r="D39" s="63"/>
      <c r="E39" s="63"/>
      <c r="F39" s="63"/>
      <c r="G39" s="63"/>
      <c r="H39" s="63"/>
      <c r="I39" s="63"/>
      <c r="J39" s="63"/>
      <c r="K39" s="63"/>
      <c r="L39" s="63"/>
      <c r="M39" s="63"/>
    </row>
    <row r="40" spans="1:13" x14ac:dyDescent="0.35">
      <c r="A40" s="62" t="s">
        <v>0</v>
      </c>
      <c r="B40" s="1"/>
      <c r="C40" s="1">
        <v>0</v>
      </c>
      <c r="D40" s="1">
        <v>0.1</v>
      </c>
      <c r="E40" s="1">
        <v>0.2</v>
      </c>
      <c r="F40" s="1">
        <v>0.3</v>
      </c>
      <c r="G40" s="1">
        <v>0.4</v>
      </c>
      <c r="H40" s="1">
        <v>0.5</v>
      </c>
      <c r="I40" s="1">
        <v>0.6</v>
      </c>
      <c r="J40" s="1">
        <v>0.7</v>
      </c>
      <c r="K40" s="1">
        <v>0.8</v>
      </c>
      <c r="L40" s="1">
        <v>0.9</v>
      </c>
      <c r="M40" s="1">
        <v>1</v>
      </c>
    </row>
    <row r="41" spans="1:13" x14ac:dyDescent="0.35">
      <c r="A41" s="62"/>
      <c r="B41" s="2">
        <v>0</v>
      </c>
      <c r="C41" s="24">
        <v>4.7</v>
      </c>
      <c r="D41" s="25">
        <v>4.7</v>
      </c>
      <c r="E41" s="25">
        <v>4.7</v>
      </c>
      <c r="F41" s="25">
        <v>4.7</v>
      </c>
      <c r="G41" s="25">
        <v>4.7</v>
      </c>
      <c r="H41" s="25">
        <v>4.7</v>
      </c>
      <c r="I41" s="25">
        <v>4.7</v>
      </c>
      <c r="J41" s="25">
        <v>4.7</v>
      </c>
      <c r="K41" s="25">
        <v>4.7</v>
      </c>
      <c r="L41" s="25">
        <v>4.7</v>
      </c>
      <c r="M41" s="25">
        <v>4.7</v>
      </c>
    </row>
    <row r="42" spans="1:13" x14ac:dyDescent="0.35">
      <c r="A42" s="62"/>
      <c r="B42" s="2">
        <v>0.05</v>
      </c>
      <c r="C42" s="25">
        <v>3.7843487262725799</v>
      </c>
      <c r="D42" s="25">
        <v>3.7102146148681601</v>
      </c>
      <c r="E42" s="25">
        <v>3.6368288993835498</v>
      </c>
      <c r="F42" s="25">
        <v>3.56438112258911</v>
      </c>
      <c r="G42" s="25">
        <v>3.49376320838928</v>
      </c>
      <c r="H42" s="25">
        <v>3.4257185459136998</v>
      </c>
      <c r="I42" s="25">
        <v>3.3608753681182901</v>
      </c>
      <c r="J42" s="25">
        <v>3.3003880977630602</v>
      </c>
      <c r="K42" s="25">
        <v>3.2403597831726101</v>
      </c>
      <c r="L42" s="25">
        <v>3.1833677291870099</v>
      </c>
      <c r="M42" s="25">
        <v>3.12898468971252</v>
      </c>
    </row>
    <row r="43" spans="1:13" x14ac:dyDescent="0.35">
      <c r="A43" s="62"/>
      <c r="B43" s="2">
        <v>0.1</v>
      </c>
      <c r="C43" s="25">
        <v>3.3725733757018999</v>
      </c>
      <c r="D43" s="25">
        <v>3.2617771625518799</v>
      </c>
      <c r="E43" s="25">
        <v>3.1592049598693799</v>
      </c>
      <c r="F43" s="25">
        <v>3.06379365921021</v>
      </c>
      <c r="G43" s="25">
        <v>2.9745450019836399</v>
      </c>
      <c r="H43" s="25">
        <v>2.8917551040649401</v>
      </c>
      <c r="I43" s="25">
        <v>2.8150885105133101</v>
      </c>
      <c r="J43" s="25">
        <v>2.7421185970306401</v>
      </c>
      <c r="K43" s="25">
        <v>2.6745069026946999</v>
      </c>
      <c r="L43" s="25">
        <v>2.6106364727020299</v>
      </c>
      <c r="M43" s="25">
        <v>2.5511183738708501</v>
      </c>
    </row>
    <row r="44" spans="1:13" x14ac:dyDescent="0.35">
      <c r="A44" s="62"/>
      <c r="B44" s="2">
        <v>0.15</v>
      </c>
      <c r="C44" s="25">
        <v>3.12489581108093</v>
      </c>
      <c r="D44" s="25">
        <v>2.97806024551392</v>
      </c>
      <c r="E44" s="25">
        <v>2.85773873329163</v>
      </c>
      <c r="F44" s="25">
        <v>2.7520000934600799</v>
      </c>
      <c r="G44" s="25">
        <v>2.6555483341217001</v>
      </c>
      <c r="H44" s="25">
        <v>2.5678682327270499</v>
      </c>
      <c r="I44" s="25">
        <v>2.4877555370330802</v>
      </c>
      <c r="J44" s="25">
        <v>2.4117472171783398</v>
      </c>
      <c r="K44" s="25">
        <v>2.34346699714661</v>
      </c>
      <c r="L44" s="25">
        <v>2.27891969680786</v>
      </c>
      <c r="M44" s="25">
        <v>2.2200767993927002</v>
      </c>
    </row>
    <row r="45" spans="1:13" x14ac:dyDescent="0.35">
      <c r="A45" s="62"/>
      <c r="B45" s="2">
        <v>0.2</v>
      </c>
      <c r="C45" s="25">
        <v>2.9619433879852299</v>
      </c>
      <c r="D45" s="25">
        <v>2.7770426273345898</v>
      </c>
      <c r="E45" s="25">
        <v>2.6457660198211701</v>
      </c>
      <c r="F45" s="25">
        <v>2.5334789752960201</v>
      </c>
      <c r="G45" s="25">
        <v>2.4338610172271702</v>
      </c>
      <c r="H45" s="25">
        <v>2.3420670032501198</v>
      </c>
      <c r="I45" s="25">
        <v>2.2606475353240998</v>
      </c>
      <c r="J45" s="25">
        <v>2.1848113536834699</v>
      </c>
      <c r="K45" s="25">
        <v>2.1156847476959202</v>
      </c>
      <c r="L45" s="25">
        <v>2.0523610115051301</v>
      </c>
      <c r="M45" s="25">
        <v>1.9941542148590099</v>
      </c>
    </row>
    <row r="46" spans="1:13" x14ac:dyDescent="0.35">
      <c r="A46" s="62"/>
      <c r="B46" s="2">
        <v>0.25</v>
      </c>
      <c r="C46" s="25">
        <v>2.8498337268829301</v>
      </c>
      <c r="D46" s="25">
        <v>2.6263067722320601</v>
      </c>
      <c r="E46" s="25">
        <v>2.4849681854247998</v>
      </c>
      <c r="F46" s="25">
        <v>2.3682556152343799</v>
      </c>
      <c r="G46" s="25">
        <v>2.2647683620452899</v>
      </c>
      <c r="H46" s="25">
        <v>2.17021703720093</v>
      </c>
      <c r="I46" s="25">
        <v>2.0879807472228999</v>
      </c>
      <c r="J46" s="25">
        <v>2.0121545791625999</v>
      </c>
      <c r="K46" s="25">
        <v>1.9445670843124401</v>
      </c>
      <c r="L46" s="25">
        <v>1.8827596902847299</v>
      </c>
      <c r="M46" s="25">
        <v>1.8274626731872601</v>
      </c>
    </row>
    <row r="47" spans="1:13" x14ac:dyDescent="0.35">
      <c r="A47" s="62"/>
      <c r="B47" s="2">
        <v>0.3</v>
      </c>
      <c r="C47" s="25">
        <v>2.7686500549316402</v>
      </c>
      <c r="D47" s="25">
        <v>2.5058224201202401</v>
      </c>
      <c r="E47" s="25">
        <v>2.35668277740479</v>
      </c>
      <c r="F47" s="25">
        <v>2.2350230216979998</v>
      </c>
      <c r="G47" s="25">
        <v>2.1272625923156698</v>
      </c>
      <c r="H47" s="25">
        <v>2.03258275985718</v>
      </c>
      <c r="I47" s="25">
        <v>1.9488552808761599</v>
      </c>
      <c r="J47" s="25">
        <v>1.87480545043945</v>
      </c>
      <c r="K47" s="25">
        <v>1.8084787130355799</v>
      </c>
      <c r="L47" s="25">
        <v>1.7489497661590601</v>
      </c>
      <c r="M47" s="25">
        <v>1.6946761608123799</v>
      </c>
    </row>
    <row r="48" spans="1:13" x14ac:dyDescent="0.35">
      <c r="A48" s="62"/>
      <c r="B48" s="2">
        <v>0.35</v>
      </c>
      <c r="C48" s="25">
        <v>2.7051117420196502</v>
      </c>
      <c r="D48" s="25">
        <v>2.4067852497100799</v>
      </c>
      <c r="E48" s="25">
        <v>2.2504577636718799</v>
      </c>
      <c r="F48" s="25">
        <v>2.1229002475738499</v>
      </c>
      <c r="G48" s="25">
        <v>2.0122513771057098</v>
      </c>
      <c r="H48" s="25">
        <v>1.91714727878571</v>
      </c>
      <c r="I48" s="25">
        <v>1.83447921276093</v>
      </c>
      <c r="J48" s="25">
        <v>1.7625874280929601</v>
      </c>
      <c r="K48" s="25">
        <v>1.69677817821503</v>
      </c>
      <c r="L48" s="25">
        <v>1.6400002241134599</v>
      </c>
      <c r="M48" s="25">
        <v>1.58843433856964</v>
      </c>
    </row>
    <row r="49" spans="1:13" x14ac:dyDescent="0.35">
      <c r="A49" s="62"/>
      <c r="B49" s="2">
        <v>0.4</v>
      </c>
      <c r="C49" s="25">
        <v>2.6571140289306601</v>
      </c>
      <c r="D49" s="25">
        <v>2.3232474327087398</v>
      </c>
      <c r="E49" s="25">
        <v>2.15938448905945</v>
      </c>
      <c r="F49" s="25">
        <v>2.02610087394714</v>
      </c>
      <c r="G49" s="25">
        <v>1.91443371772766</v>
      </c>
      <c r="H49" s="25">
        <v>1.8191999197006199</v>
      </c>
      <c r="I49" s="25">
        <v>1.73845386505127</v>
      </c>
      <c r="J49" s="25">
        <v>1.6666946411132799</v>
      </c>
      <c r="K49" s="25">
        <v>1.60431957244873</v>
      </c>
      <c r="L49" s="25">
        <v>1.5485696792602499</v>
      </c>
      <c r="M49" s="25">
        <v>1.49885606765747</v>
      </c>
    </row>
    <row r="50" spans="1:13" x14ac:dyDescent="0.35">
      <c r="A50" s="62"/>
      <c r="B50" s="2">
        <v>0.45</v>
      </c>
      <c r="C50" s="25">
        <v>2.61845874786377</v>
      </c>
      <c r="D50" s="25">
        <v>2.2502994537353498</v>
      </c>
      <c r="E50" s="25">
        <v>2.0792818069457999</v>
      </c>
      <c r="F50" s="25">
        <v>1.9410160779953001</v>
      </c>
      <c r="G50" s="25">
        <v>1.82909095287323</v>
      </c>
      <c r="H50" s="25">
        <v>1.73462378978729</v>
      </c>
      <c r="I50" s="25">
        <v>1.6552700996398899</v>
      </c>
      <c r="J50" s="25">
        <v>1.58634340763092</v>
      </c>
      <c r="K50" s="25">
        <v>1.5257434844970701</v>
      </c>
      <c r="L50" s="25">
        <v>1.47116386890411</v>
      </c>
      <c r="M50" s="25">
        <v>1.42344403266907</v>
      </c>
    </row>
    <row r="51" spans="1:13" x14ac:dyDescent="0.35">
      <c r="A51" s="62"/>
      <c r="B51" s="2">
        <v>0.5</v>
      </c>
      <c r="C51" s="25">
        <v>2.5872068405151398</v>
      </c>
      <c r="D51" s="25">
        <v>2.1870594024658199</v>
      </c>
      <c r="E51" s="25">
        <v>2.0072381496429399</v>
      </c>
      <c r="F51" s="25">
        <v>1.86639451980591</v>
      </c>
      <c r="G51" s="25">
        <v>1.7533750534057599</v>
      </c>
      <c r="H51" s="25">
        <v>1.66110610961914</v>
      </c>
      <c r="I51" s="25">
        <v>1.5831948518753101</v>
      </c>
      <c r="J51" s="25">
        <v>1.5153235197067301</v>
      </c>
      <c r="K51" s="25">
        <v>1.45705962181091</v>
      </c>
      <c r="L51" s="25">
        <v>1.4041105508804299</v>
      </c>
      <c r="M51" s="25">
        <v>1.3583288192748999</v>
      </c>
    </row>
    <row r="52" spans="1:13" x14ac:dyDescent="0.35">
      <c r="A52" s="62"/>
      <c r="B52" s="2">
        <v>0.55000000000000004</v>
      </c>
      <c r="C52" s="25">
        <v>2.5587730407714799</v>
      </c>
      <c r="D52" s="25">
        <v>2.1302866935729998</v>
      </c>
      <c r="E52" s="25">
        <v>1.9416910409927399</v>
      </c>
      <c r="F52" s="25">
        <v>1.7997225522995</v>
      </c>
      <c r="G52" s="25">
        <v>1.68731606006622</v>
      </c>
      <c r="H52" s="25">
        <v>1.59534204006195</v>
      </c>
      <c r="I52" s="25">
        <v>1.52008712291718</v>
      </c>
      <c r="J52" s="25">
        <v>1.4534593820571899</v>
      </c>
      <c r="K52" s="25">
        <v>1.3970909118652299</v>
      </c>
      <c r="L52" s="25">
        <v>1.3457653522491499</v>
      </c>
      <c r="M52" s="25">
        <v>1.30109095573425</v>
      </c>
    </row>
    <row r="53" spans="1:13" x14ac:dyDescent="0.35">
      <c r="A53" s="62"/>
      <c r="B53" s="2">
        <v>0.6</v>
      </c>
      <c r="C53" s="25">
        <v>2.5367231369018599</v>
      </c>
      <c r="D53" s="25">
        <v>2.0796146392822301</v>
      </c>
      <c r="E53" s="25">
        <v>1.88271224498749</v>
      </c>
      <c r="F53" s="25">
        <v>1.73901951313019</v>
      </c>
      <c r="G53" s="25">
        <v>1.6273880004882799</v>
      </c>
      <c r="H53" s="25">
        <v>1.5376625061035201</v>
      </c>
      <c r="I53" s="25">
        <v>1.4632476568221999</v>
      </c>
      <c r="J53" s="25">
        <v>1.39886951446533</v>
      </c>
      <c r="K53" s="25">
        <v>1.34366774559021</v>
      </c>
      <c r="L53" s="25">
        <v>1.29493963718414</v>
      </c>
      <c r="M53" s="25">
        <v>1.25042176246643</v>
      </c>
    </row>
    <row r="54" spans="1:13" x14ac:dyDescent="0.35">
      <c r="A54" s="62"/>
      <c r="B54" s="2">
        <v>0.65</v>
      </c>
      <c r="C54" s="25">
        <v>2.5178811550140399</v>
      </c>
      <c r="D54" s="25">
        <v>2.03220415115356</v>
      </c>
      <c r="E54" s="25">
        <v>1.82932257652283</v>
      </c>
      <c r="F54" s="25">
        <v>1.68416583538055</v>
      </c>
      <c r="G54" s="25">
        <v>1.57303142547607</v>
      </c>
      <c r="H54" s="25">
        <v>1.4849056005477901</v>
      </c>
      <c r="I54" s="25">
        <v>1.4119609594345099</v>
      </c>
      <c r="J54" s="25">
        <v>1.3498182296752901</v>
      </c>
      <c r="K54" s="25">
        <v>1.2961226701736499</v>
      </c>
      <c r="L54" s="25">
        <v>1.2482161521911599</v>
      </c>
      <c r="M54" s="25">
        <v>1.2061067819595299</v>
      </c>
    </row>
    <row r="55" spans="1:13" x14ac:dyDescent="0.35">
      <c r="A55" s="62"/>
      <c r="B55" s="2">
        <v>0.7</v>
      </c>
      <c r="C55" s="25">
        <v>2.5000648498535201</v>
      </c>
      <c r="D55" s="25">
        <v>1.9891436100006099</v>
      </c>
      <c r="E55" s="25">
        <v>1.77983522415161</v>
      </c>
      <c r="F55" s="25">
        <v>1.63391554355621</v>
      </c>
      <c r="G55" s="25">
        <v>1.52443015575409</v>
      </c>
      <c r="H55" s="25">
        <v>1.43833136558533</v>
      </c>
      <c r="I55" s="25">
        <v>1.36668813228607</v>
      </c>
      <c r="J55" s="25">
        <v>1.3056936264038099</v>
      </c>
      <c r="K55" s="25">
        <v>1.2533758878707899</v>
      </c>
      <c r="L55" s="25">
        <v>1.2067167758941699</v>
      </c>
      <c r="M55" s="25">
        <v>1.16528415679932</v>
      </c>
    </row>
    <row r="56" spans="1:13" x14ac:dyDescent="0.35">
      <c r="A56" s="62"/>
      <c r="B56" s="2">
        <v>0.75</v>
      </c>
      <c r="C56" s="25">
        <v>2.4855439662933398</v>
      </c>
      <c r="D56" s="25">
        <v>1.9492430686950699</v>
      </c>
      <c r="E56" s="25">
        <v>1.73441469669342</v>
      </c>
      <c r="F56" s="25">
        <v>1.58785772323608</v>
      </c>
      <c r="G56" s="25">
        <v>1.48038077354431</v>
      </c>
      <c r="H56" s="25">
        <v>1.3950623273849501</v>
      </c>
      <c r="I56" s="25">
        <v>1.3253376483917201</v>
      </c>
      <c r="J56" s="25">
        <v>1.2654545307159399</v>
      </c>
      <c r="K56" s="25">
        <v>1.2147045135498</v>
      </c>
      <c r="L56" s="25">
        <v>1.16897773742676</v>
      </c>
      <c r="M56" s="25">
        <v>1.12882924079895</v>
      </c>
    </row>
    <row r="57" spans="1:13" x14ac:dyDescent="0.35">
      <c r="A57" s="62"/>
      <c r="B57" s="2">
        <v>0.8</v>
      </c>
      <c r="C57" s="25">
        <v>2.47307205200195</v>
      </c>
      <c r="D57" s="25">
        <v>1.91166090965271</v>
      </c>
      <c r="E57" s="25">
        <v>1.6908934116363501</v>
      </c>
      <c r="F57" s="25">
        <v>1.54539930820465</v>
      </c>
      <c r="G57" s="25">
        <v>1.4396224021911599</v>
      </c>
      <c r="H57" s="25">
        <v>1.35590827465057</v>
      </c>
      <c r="I57" s="25">
        <v>1.28685855865479</v>
      </c>
      <c r="J57" s="25">
        <v>1.2291704416275</v>
      </c>
      <c r="K57" s="25">
        <v>1.1789684295654299</v>
      </c>
      <c r="L57" s="25">
        <v>1.1346306800842301</v>
      </c>
      <c r="M57" s="25">
        <v>1.09606981277466</v>
      </c>
    </row>
    <row r="58" spans="1:13" x14ac:dyDescent="0.35">
      <c r="A58" s="62"/>
      <c r="B58" s="2">
        <v>0.85</v>
      </c>
      <c r="C58" s="25">
        <v>2.4603347778320299</v>
      </c>
      <c r="D58" s="25">
        <v>1.87604355812073</v>
      </c>
      <c r="E58" s="25">
        <v>1.65238857269287</v>
      </c>
      <c r="F58" s="25">
        <v>1.5068154335021999</v>
      </c>
      <c r="G58" s="25">
        <v>1.4016145467758201</v>
      </c>
      <c r="H58" s="25">
        <v>1.3192727565765401</v>
      </c>
      <c r="I58" s="25">
        <v>1.2517228126525899</v>
      </c>
      <c r="J58" s="25">
        <v>1.19575679302216</v>
      </c>
      <c r="K58" s="25">
        <v>1.1462881565094001</v>
      </c>
      <c r="L58" s="25">
        <v>1.10409808158875</v>
      </c>
      <c r="M58" s="25">
        <v>1.0661991834640501</v>
      </c>
    </row>
    <row r="59" spans="1:13" x14ac:dyDescent="0.35">
      <c r="A59" s="62"/>
      <c r="B59" s="2">
        <v>0.9</v>
      </c>
      <c r="C59" s="25">
        <v>2.4510533809661901</v>
      </c>
      <c r="D59" s="25">
        <v>1.84290778636932</v>
      </c>
      <c r="E59" s="25">
        <v>1.6157205104827901</v>
      </c>
      <c r="F59" s="25">
        <v>1.4700844287872299</v>
      </c>
      <c r="G59" s="25">
        <v>1.3668353557586701</v>
      </c>
      <c r="H59" s="25">
        <v>1.2861285209655799</v>
      </c>
      <c r="I59" s="25">
        <v>1.22043216228485</v>
      </c>
      <c r="J59" s="25">
        <v>1.1650909185409499</v>
      </c>
      <c r="K59" s="25">
        <v>1.1164482831955</v>
      </c>
      <c r="L59" s="25">
        <v>1.07496356964111</v>
      </c>
      <c r="M59" s="25">
        <v>1.0378341674804701</v>
      </c>
    </row>
    <row r="60" spans="1:13" x14ac:dyDescent="0.35">
      <c r="A60" s="62"/>
      <c r="B60" s="2">
        <v>0.95</v>
      </c>
      <c r="C60" s="25">
        <v>2.4418861865997301</v>
      </c>
      <c r="D60" s="25">
        <v>1.8114992380142201</v>
      </c>
      <c r="E60" s="25">
        <v>1.5809288024902299</v>
      </c>
      <c r="F60" s="25">
        <v>1.43636357784271</v>
      </c>
      <c r="G60" s="25">
        <v>1.3339484930038501</v>
      </c>
      <c r="H60" s="25">
        <v>1.2547307014465301</v>
      </c>
      <c r="I60" s="25">
        <v>1.1906840801239</v>
      </c>
      <c r="J60" s="25">
        <v>1.13604700565338</v>
      </c>
      <c r="K60" s="25">
        <v>1.0887928009033201</v>
      </c>
      <c r="L60" s="25">
        <v>1.04803490638733</v>
      </c>
      <c r="M60" s="25">
        <v>1.0123006105423</v>
      </c>
    </row>
    <row r="61" spans="1:13" x14ac:dyDescent="0.35">
      <c r="A61" s="62"/>
      <c r="B61" s="2">
        <v>1</v>
      </c>
      <c r="C61" s="25">
        <v>2.4339687824249299</v>
      </c>
      <c r="D61" s="25">
        <v>1.7817803621292101</v>
      </c>
      <c r="E61" s="25">
        <v>1.54886221885681</v>
      </c>
      <c r="F61" s="25">
        <v>1.4052654504776001</v>
      </c>
      <c r="G61" s="25">
        <v>1.30327272415161</v>
      </c>
      <c r="H61" s="25">
        <v>1.22625207901001</v>
      </c>
      <c r="I61" s="25">
        <v>1.1630121469497701</v>
      </c>
      <c r="J61" s="25">
        <v>1.1091080904007</v>
      </c>
      <c r="K61" s="25">
        <v>1.06325566768646</v>
      </c>
      <c r="L61" s="25">
        <v>1.02325391769409</v>
      </c>
      <c r="M61" s="25">
        <v>0.98792392015457198</v>
      </c>
    </row>
    <row r="72" spans="1:13" x14ac:dyDescent="0.35">
      <c r="A72" s="63" t="s">
        <v>1</v>
      </c>
      <c r="B72" s="63"/>
      <c r="C72" s="63"/>
      <c r="D72" s="63"/>
      <c r="E72" s="63"/>
      <c r="F72" s="63"/>
      <c r="G72" s="63"/>
      <c r="H72" s="63"/>
      <c r="I72" s="63"/>
      <c r="J72" s="63"/>
      <c r="K72" s="63"/>
      <c r="L72" s="63"/>
      <c r="M72" s="63"/>
    </row>
    <row r="73" spans="1:13" x14ac:dyDescent="0.35">
      <c r="A73" s="62" t="s">
        <v>0</v>
      </c>
      <c r="B73" s="1"/>
      <c r="C73" s="1">
        <v>0</v>
      </c>
      <c r="D73" s="1">
        <v>0.1</v>
      </c>
      <c r="E73" s="1">
        <v>0.2</v>
      </c>
      <c r="F73" s="1">
        <v>0.3</v>
      </c>
      <c r="G73" s="1">
        <v>0.4</v>
      </c>
      <c r="H73" s="1">
        <v>0.5</v>
      </c>
      <c r="I73" s="1">
        <v>0.6</v>
      </c>
      <c r="J73" s="1">
        <v>0.7</v>
      </c>
      <c r="K73" s="1">
        <v>0.8</v>
      </c>
      <c r="L73" s="1">
        <v>0.9</v>
      </c>
      <c r="M73" s="1">
        <v>1</v>
      </c>
    </row>
    <row r="74" spans="1:13" x14ac:dyDescent="0.35">
      <c r="A74" s="62"/>
      <c r="B74" s="2">
        <v>0</v>
      </c>
      <c r="C74" s="26">
        <v>0</v>
      </c>
      <c r="D74" s="27">
        <v>0</v>
      </c>
      <c r="E74" s="27">
        <v>0</v>
      </c>
      <c r="F74" s="27">
        <v>0</v>
      </c>
      <c r="G74" s="27">
        <v>0</v>
      </c>
      <c r="H74" s="27">
        <v>0</v>
      </c>
      <c r="I74" s="27">
        <v>0</v>
      </c>
      <c r="J74" s="27">
        <v>0</v>
      </c>
      <c r="K74" s="27">
        <v>0</v>
      </c>
      <c r="L74" s="27">
        <v>0</v>
      </c>
      <c r="M74" s="27">
        <v>0</v>
      </c>
    </row>
    <row r="75" spans="1:13" x14ac:dyDescent="0.35">
      <c r="A75" s="62"/>
      <c r="B75" s="2">
        <v>0.05</v>
      </c>
      <c r="C75" s="27">
        <v>1.9631728529930101E-2</v>
      </c>
      <c r="D75" s="27">
        <v>2.19498313963413E-2</v>
      </c>
      <c r="E75" s="27">
        <v>2.3994533345103299E-2</v>
      </c>
      <c r="F75" s="27">
        <v>2.5839010253548601E-2</v>
      </c>
      <c r="G75" s="27">
        <v>2.7400566264986999E-2</v>
      </c>
      <c r="H75" s="27">
        <v>2.8783710673451399E-2</v>
      </c>
      <c r="I75" s="27">
        <v>3.0354786664247499E-2</v>
      </c>
      <c r="J75" s="27">
        <v>3.1291387975215898E-2</v>
      </c>
      <c r="K75" s="27">
        <v>3.2192874699831002E-2</v>
      </c>
      <c r="L75" s="27">
        <v>3.2828308641910602E-2</v>
      </c>
      <c r="M75" s="27">
        <v>3.3446826040744802E-2</v>
      </c>
    </row>
    <row r="76" spans="1:13" x14ac:dyDescent="0.35">
      <c r="A76" s="62"/>
      <c r="B76" s="2">
        <v>0.1</v>
      </c>
      <c r="C76" s="27">
        <v>2.2063134238123901E-2</v>
      </c>
      <c r="D76" s="27">
        <v>2.5540795177221302E-2</v>
      </c>
      <c r="E76" s="27">
        <v>2.7817912399768802E-2</v>
      </c>
      <c r="F76" s="27">
        <v>2.9654240235686299E-2</v>
      </c>
      <c r="G76" s="27">
        <v>3.09878848493099E-2</v>
      </c>
      <c r="H76" s="27">
        <v>3.2011251896619797E-2</v>
      </c>
      <c r="I76" s="27">
        <v>3.3218216150999097E-2</v>
      </c>
      <c r="J76" s="27">
        <v>3.3819563686847701E-2</v>
      </c>
      <c r="K76" s="27">
        <v>3.4002427011728301E-2</v>
      </c>
      <c r="L76" s="27">
        <v>3.4329719841480297E-2</v>
      </c>
      <c r="M76" s="27">
        <v>3.45661416649818E-2</v>
      </c>
    </row>
    <row r="77" spans="1:13" x14ac:dyDescent="0.35">
      <c r="A77" s="62"/>
      <c r="B77" s="2">
        <v>0.15</v>
      </c>
      <c r="C77" s="27">
        <v>2.05745231360197E-2</v>
      </c>
      <c r="D77" s="27">
        <v>2.5526033714413601E-2</v>
      </c>
      <c r="E77" s="27">
        <v>2.8276536613702798E-2</v>
      </c>
      <c r="F77" s="27">
        <v>3.0281690880656201E-2</v>
      </c>
      <c r="G77" s="27">
        <v>3.1817521899938597E-2</v>
      </c>
      <c r="H77" s="27">
        <v>3.2921474426984801E-2</v>
      </c>
      <c r="I77" s="27">
        <v>3.3912006765603998E-2</v>
      </c>
      <c r="J77" s="27">
        <v>3.42921540141106E-2</v>
      </c>
      <c r="K77" s="27">
        <v>3.4190405160188703E-2</v>
      </c>
      <c r="L77" s="27">
        <v>3.4217983484268202E-2</v>
      </c>
      <c r="M77" s="27">
        <v>3.4086141735315302E-2</v>
      </c>
    </row>
    <row r="78" spans="1:13" x14ac:dyDescent="0.35">
      <c r="A78" s="62"/>
      <c r="B78" s="2">
        <v>0.2</v>
      </c>
      <c r="C78" s="27">
        <v>1.74208488315344E-2</v>
      </c>
      <c r="D78" s="27">
        <v>2.4864997714757898E-2</v>
      </c>
      <c r="E78" s="27">
        <v>2.8467133641242998E-2</v>
      </c>
      <c r="F78" s="27">
        <v>3.0886847525834999E-2</v>
      </c>
      <c r="G78" s="27">
        <v>3.2590866088867201E-2</v>
      </c>
      <c r="H78" s="27">
        <v>3.3547982573509202E-2</v>
      </c>
      <c r="I78" s="27">
        <v>3.4058328717946999E-2</v>
      </c>
      <c r="J78" s="27">
        <v>3.39722037315369E-2</v>
      </c>
      <c r="K78" s="27">
        <v>3.3716075122356401E-2</v>
      </c>
      <c r="L78" s="27">
        <v>3.3635612577199901E-2</v>
      </c>
      <c r="M78" s="27">
        <v>3.3240780234336902E-2</v>
      </c>
    </row>
    <row r="79" spans="1:13" x14ac:dyDescent="0.35">
      <c r="A79" s="62"/>
      <c r="B79" s="2">
        <v>0.25</v>
      </c>
      <c r="C79" s="27">
        <v>1.4878243207931499E-2</v>
      </c>
      <c r="D79" s="27">
        <v>2.43227854371071E-2</v>
      </c>
      <c r="E79" s="27">
        <v>2.8760896995663601E-2</v>
      </c>
      <c r="F79" s="27">
        <v>3.15944962203503E-2</v>
      </c>
      <c r="G79" s="27">
        <v>3.3036727458238602E-2</v>
      </c>
      <c r="H79" s="27">
        <v>3.3622678369283697E-2</v>
      </c>
      <c r="I79" s="27">
        <v>3.3683534711599399E-2</v>
      </c>
      <c r="J79" s="27">
        <v>3.3232681453227997E-2</v>
      </c>
      <c r="K79" s="27">
        <v>3.2958690077066401E-2</v>
      </c>
      <c r="L79" s="27">
        <v>3.2586343586444903E-2</v>
      </c>
      <c r="M79" s="27">
        <v>3.2000843435525901E-2</v>
      </c>
    </row>
    <row r="80" spans="1:13" x14ac:dyDescent="0.35">
      <c r="A80" s="62"/>
      <c r="B80" s="2">
        <v>0.3</v>
      </c>
      <c r="C80" s="27">
        <v>1.26461973413825E-2</v>
      </c>
      <c r="D80" s="27">
        <v>2.3999603465199498E-2</v>
      </c>
      <c r="E80" s="27">
        <v>2.9158366844057999E-2</v>
      </c>
      <c r="F80" s="27">
        <v>3.2068200409412398E-2</v>
      </c>
      <c r="G80" s="27">
        <v>3.3012785017490401E-2</v>
      </c>
      <c r="H80" s="27">
        <v>3.30982841551304E-2</v>
      </c>
      <c r="I80" s="27">
        <v>3.2976165413856499E-2</v>
      </c>
      <c r="J80" s="27">
        <v>3.2391186803579303E-2</v>
      </c>
      <c r="K80" s="27">
        <v>3.17177958786488E-2</v>
      </c>
      <c r="L80" s="27">
        <v>3.1305927783250802E-2</v>
      </c>
      <c r="M80" s="27">
        <v>3.0552960932254802E-2</v>
      </c>
    </row>
    <row r="81" spans="1:13" x14ac:dyDescent="0.35">
      <c r="A81" s="62"/>
      <c r="B81" s="2">
        <v>0.35</v>
      </c>
      <c r="C81" s="27">
        <v>1.10074980184436E-2</v>
      </c>
      <c r="D81" s="27">
        <v>2.3759543895721401E-2</v>
      </c>
      <c r="E81" s="27">
        <v>2.9765477403998399E-2</v>
      </c>
      <c r="F81" s="27">
        <v>3.2221972942352302E-2</v>
      </c>
      <c r="G81" s="27">
        <v>3.2706368714570999E-2</v>
      </c>
      <c r="H81" s="27">
        <v>3.2394144684076302E-2</v>
      </c>
      <c r="I81" s="27">
        <v>3.2045498490333599E-2</v>
      </c>
      <c r="J81" s="27">
        <v>3.1324248760938603E-2</v>
      </c>
      <c r="K81" s="27">
        <v>3.0781844630837399E-2</v>
      </c>
      <c r="L81" s="27">
        <v>3.00133116543293E-2</v>
      </c>
      <c r="M81" s="27">
        <v>2.9308076947927499E-2</v>
      </c>
    </row>
    <row r="82" spans="1:13" x14ac:dyDescent="0.35">
      <c r="A82" s="62"/>
      <c r="B82" s="2">
        <v>0.4</v>
      </c>
      <c r="C82" s="27">
        <v>9.5017990097403492E-3</v>
      </c>
      <c r="D82" s="27">
        <v>2.37183384597302E-2</v>
      </c>
      <c r="E82" s="27">
        <v>3.0171256512403499E-2</v>
      </c>
      <c r="F82" s="27">
        <v>3.2066773623228101E-2</v>
      </c>
      <c r="G82" s="27">
        <v>3.2168813049793202E-2</v>
      </c>
      <c r="H82" s="27">
        <v>3.1715199351310702E-2</v>
      </c>
      <c r="I82" s="27">
        <v>3.1262051314115497E-2</v>
      </c>
      <c r="J82" s="27">
        <v>3.02783995866776E-2</v>
      </c>
      <c r="K82" s="27">
        <v>2.9643628746271099E-2</v>
      </c>
      <c r="L82" s="27">
        <v>2.88780350238085E-2</v>
      </c>
      <c r="M82" s="27">
        <v>2.80499309301376E-2</v>
      </c>
    </row>
    <row r="83" spans="1:13" x14ac:dyDescent="0.35">
      <c r="A83" s="62"/>
      <c r="B83" s="2">
        <v>0.45</v>
      </c>
      <c r="C83" s="27">
        <v>8.1280311569571495E-3</v>
      </c>
      <c r="D83" s="27">
        <v>2.4144995957612998E-2</v>
      </c>
      <c r="E83" s="27">
        <v>3.0259354040026699E-2</v>
      </c>
      <c r="F83" s="27">
        <v>3.1782437115907697E-2</v>
      </c>
      <c r="G83" s="27">
        <v>3.1655412167310701E-2</v>
      </c>
      <c r="H83" s="27">
        <v>3.0949158594012299E-2</v>
      </c>
      <c r="I83" s="27">
        <v>3.00924498587847E-2</v>
      </c>
      <c r="J83" s="27">
        <v>2.9276045039296199E-2</v>
      </c>
      <c r="K83" s="27">
        <v>2.8401695191860199E-2</v>
      </c>
      <c r="L83" s="27">
        <v>2.7536319568753201E-2</v>
      </c>
      <c r="M83" s="27">
        <v>2.6924464851617799E-2</v>
      </c>
    </row>
    <row r="84" spans="1:13" x14ac:dyDescent="0.35">
      <c r="A84" s="62"/>
      <c r="B84" s="2">
        <v>0.5</v>
      </c>
      <c r="C84" s="27">
        <v>6.7351157777011403E-3</v>
      </c>
      <c r="D84" s="27">
        <v>2.4396982043981601E-2</v>
      </c>
      <c r="E84" s="27">
        <v>3.020572476089E-2</v>
      </c>
      <c r="F84" s="27">
        <v>3.1415291130542797E-2</v>
      </c>
      <c r="G84" s="27">
        <v>3.0942847952246701E-2</v>
      </c>
      <c r="H84" s="27">
        <v>3.0013769865036E-2</v>
      </c>
      <c r="I84" s="27">
        <v>2.9201773926615701E-2</v>
      </c>
      <c r="J84" s="27">
        <v>2.8267372399568599E-2</v>
      </c>
      <c r="K84" s="27">
        <v>2.7500398457050299E-2</v>
      </c>
      <c r="L84" s="27">
        <v>2.68123485147953E-2</v>
      </c>
      <c r="M84" s="27">
        <v>2.5912199169397399E-2</v>
      </c>
    </row>
    <row r="85" spans="1:13" x14ac:dyDescent="0.35">
      <c r="A85" s="62"/>
      <c r="B85" s="2">
        <v>0.55000000000000004</v>
      </c>
      <c r="C85" s="27">
        <v>6.2198038212954998E-3</v>
      </c>
      <c r="D85" s="27">
        <v>2.4734660983085601E-2</v>
      </c>
      <c r="E85" s="27">
        <v>3.0216690152883498E-2</v>
      </c>
      <c r="F85" s="27">
        <v>3.0892070382833502E-2</v>
      </c>
      <c r="G85" s="27">
        <v>3.0296668410301202E-2</v>
      </c>
      <c r="H85" s="27">
        <v>2.9350917786359801E-2</v>
      </c>
      <c r="I85" s="27">
        <v>2.8299698606133499E-2</v>
      </c>
      <c r="J85" s="27">
        <v>2.7584323659539198E-2</v>
      </c>
      <c r="K85" s="27">
        <v>2.6440447196364399E-2</v>
      </c>
      <c r="L85" s="27">
        <v>2.5827074423432399E-2</v>
      </c>
      <c r="M85" s="27">
        <v>2.5073012337088599E-2</v>
      </c>
    </row>
    <row r="86" spans="1:13" x14ac:dyDescent="0.35">
      <c r="A86" s="62"/>
      <c r="B86" s="2">
        <v>0.6</v>
      </c>
      <c r="C86" s="27">
        <v>5.4261856712400896E-3</v>
      </c>
      <c r="D86" s="27">
        <v>2.4862783029675501E-2</v>
      </c>
      <c r="E86" s="27">
        <v>3.0098002403974498E-2</v>
      </c>
      <c r="F86" s="27">
        <v>3.05037647485733E-2</v>
      </c>
      <c r="G86" s="27">
        <v>2.9584871605038601E-2</v>
      </c>
      <c r="H86" s="27">
        <v>2.8582748025655701E-2</v>
      </c>
      <c r="I86" s="27">
        <v>2.7440430596470802E-2</v>
      </c>
      <c r="J86" s="27">
        <v>2.6612581685185401E-2</v>
      </c>
      <c r="K86" s="27">
        <v>2.5682684034109102E-2</v>
      </c>
      <c r="L86" s="27">
        <v>2.5038084015250199E-2</v>
      </c>
      <c r="M86" s="27">
        <v>2.4184504523873301E-2</v>
      </c>
    </row>
    <row r="87" spans="1:13" x14ac:dyDescent="0.35">
      <c r="A87" s="62"/>
      <c r="B87" s="2">
        <v>0.65</v>
      </c>
      <c r="C87" s="27">
        <v>4.3687880970537697E-3</v>
      </c>
      <c r="D87" s="27">
        <v>2.5287488475441901E-2</v>
      </c>
      <c r="E87" s="27">
        <v>2.9933081939816499E-2</v>
      </c>
      <c r="F87" s="27">
        <v>2.9852708801627201E-2</v>
      </c>
      <c r="G87" s="27">
        <v>2.88015194237232E-2</v>
      </c>
      <c r="H87" s="27">
        <v>2.7761580422520599E-2</v>
      </c>
      <c r="I87" s="27">
        <v>2.6667477563023598E-2</v>
      </c>
      <c r="J87" s="27">
        <v>2.5808101519942301E-2</v>
      </c>
      <c r="K87" s="27">
        <v>2.4916583672165898E-2</v>
      </c>
      <c r="L87" s="27">
        <v>2.4307938292622601E-2</v>
      </c>
      <c r="M87" s="27">
        <v>2.35699601471424E-2</v>
      </c>
    </row>
    <row r="88" spans="1:13" x14ac:dyDescent="0.35">
      <c r="A88" s="62"/>
      <c r="B88" s="2">
        <v>0.7</v>
      </c>
      <c r="C88" s="27">
        <v>3.7909690290689499E-3</v>
      </c>
      <c r="D88" s="27">
        <v>2.5534816086292302E-2</v>
      </c>
      <c r="E88" s="27">
        <v>2.9691020026802999E-2</v>
      </c>
      <c r="F88" s="27">
        <v>2.9218016192316999E-2</v>
      </c>
      <c r="G88" s="27">
        <v>2.8279865160584498E-2</v>
      </c>
      <c r="H88" s="27">
        <v>2.7029637247324E-2</v>
      </c>
      <c r="I88" s="27">
        <v>2.6070406660437601E-2</v>
      </c>
      <c r="J88" s="27">
        <v>2.5113077834248501E-2</v>
      </c>
      <c r="K88" s="27">
        <v>2.4422433227300599E-2</v>
      </c>
      <c r="L88" s="27">
        <v>2.3479769006371502E-2</v>
      </c>
      <c r="M88" s="27">
        <v>2.2897703573107699E-2</v>
      </c>
    </row>
    <row r="89" spans="1:13" x14ac:dyDescent="0.35">
      <c r="A89" s="62"/>
      <c r="B89" s="2">
        <v>0.75</v>
      </c>
      <c r="C89" s="27">
        <v>3.6128128413111002E-3</v>
      </c>
      <c r="D89" s="27">
        <v>2.5767708197236099E-2</v>
      </c>
      <c r="E89" s="27">
        <v>2.91808973997831E-2</v>
      </c>
      <c r="F89" s="27">
        <v>2.87009887397289E-2</v>
      </c>
      <c r="G89" s="27">
        <v>2.7589483186602599E-2</v>
      </c>
      <c r="H89" s="27">
        <v>2.6339247822761501E-2</v>
      </c>
      <c r="I89" s="27">
        <v>2.5350134819746E-2</v>
      </c>
      <c r="J89" s="27">
        <v>2.4462200701236701E-2</v>
      </c>
      <c r="K89" s="27">
        <v>2.3680655285716098E-2</v>
      </c>
      <c r="L89" s="27">
        <v>2.3011019453406299E-2</v>
      </c>
      <c r="M89" s="27">
        <v>2.23124641925097E-2</v>
      </c>
    </row>
    <row r="90" spans="1:13" x14ac:dyDescent="0.35">
      <c r="A90" s="62"/>
      <c r="B90" s="2">
        <v>0.8</v>
      </c>
      <c r="C90" s="27">
        <v>2.8345736209303102E-3</v>
      </c>
      <c r="D90" s="27">
        <v>2.5795610621571499E-2</v>
      </c>
      <c r="E90" s="27">
        <v>2.8983263298869098E-2</v>
      </c>
      <c r="F90" s="27">
        <v>2.8195898979902299E-2</v>
      </c>
      <c r="G90" s="27">
        <v>2.7029661461710899E-2</v>
      </c>
      <c r="H90" s="27">
        <v>2.5785012170672399E-2</v>
      </c>
      <c r="I90" s="27">
        <v>2.4709710851311701E-2</v>
      </c>
      <c r="J90" s="27">
        <v>2.37181633710861E-2</v>
      </c>
      <c r="K90" s="27">
        <v>2.3039873689413098E-2</v>
      </c>
      <c r="L90" s="27">
        <v>2.2228140383958799E-2</v>
      </c>
      <c r="M90" s="27">
        <v>2.16885153204203E-2</v>
      </c>
    </row>
    <row r="91" spans="1:13" x14ac:dyDescent="0.35">
      <c r="A91" s="62"/>
      <c r="B91" s="2">
        <v>0.85</v>
      </c>
      <c r="C91" s="27">
        <v>2.3710448294878002E-3</v>
      </c>
      <c r="D91" s="27">
        <v>2.5800010189414E-2</v>
      </c>
      <c r="E91" s="27">
        <v>2.8890293091535599E-2</v>
      </c>
      <c r="F91" s="27">
        <v>2.77455560863018E-2</v>
      </c>
      <c r="G91" s="27">
        <v>2.6481285691261298E-2</v>
      </c>
      <c r="H91" s="27">
        <v>2.5114405900239899E-2</v>
      </c>
      <c r="I91" s="27">
        <v>2.41489000618458E-2</v>
      </c>
      <c r="J91" s="27">
        <v>2.3268453776836399E-2</v>
      </c>
      <c r="K91" s="27">
        <v>2.2531034424901002E-2</v>
      </c>
      <c r="L91" s="27">
        <v>2.1748833358287801E-2</v>
      </c>
      <c r="M91" s="27">
        <v>2.1226519718766199E-2</v>
      </c>
    </row>
    <row r="92" spans="1:13" x14ac:dyDescent="0.35">
      <c r="A92" s="62"/>
      <c r="B92" s="2">
        <v>0.9</v>
      </c>
      <c r="C92" s="27">
        <v>1.9773370586335698E-3</v>
      </c>
      <c r="D92" s="27">
        <v>2.60978769510984E-2</v>
      </c>
      <c r="E92" s="27">
        <v>2.8459649533033399E-2</v>
      </c>
      <c r="F92" s="27">
        <v>2.72742211818695E-2</v>
      </c>
      <c r="G92" s="27">
        <v>2.5793593376874899E-2</v>
      </c>
      <c r="H92" s="27">
        <v>2.4686452001333199E-2</v>
      </c>
      <c r="I92" s="27">
        <v>2.3694604635238599E-2</v>
      </c>
      <c r="J92" s="27">
        <v>2.2644106298685102E-2</v>
      </c>
      <c r="K92" s="27">
        <v>2.1944696083664901E-2</v>
      </c>
      <c r="L92" s="27">
        <v>2.1237364038825E-2</v>
      </c>
      <c r="M92" s="27">
        <v>2.0635364577174201E-2</v>
      </c>
    </row>
    <row r="93" spans="1:13" x14ac:dyDescent="0.35">
      <c r="A93" s="62"/>
      <c r="B93" s="2">
        <v>0.95</v>
      </c>
      <c r="C93" s="27">
        <v>1.7631480004638401E-3</v>
      </c>
      <c r="D93" s="27">
        <v>2.6025043800473199E-2</v>
      </c>
      <c r="E93" s="27">
        <v>2.7977075427770601E-2</v>
      </c>
      <c r="F93" s="27">
        <v>2.6820449158549298E-2</v>
      </c>
      <c r="G93" s="27">
        <v>2.5282550603151301E-2</v>
      </c>
      <c r="H93" s="27">
        <v>2.4106632918119399E-2</v>
      </c>
      <c r="I93" s="27">
        <v>2.3129260167479501E-2</v>
      </c>
      <c r="J93" s="27">
        <v>2.2209098562598201E-2</v>
      </c>
      <c r="K93" s="27">
        <v>2.15113423764706E-2</v>
      </c>
      <c r="L93" s="27">
        <v>2.08633244037628E-2</v>
      </c>
      <c r="M93" s="27">
        <v>2.0290287211537399E-2</v>
      </c>
    </row>
    <row r="94" spans="1:13" x14ac:dyDescent="0.35">
      <c r="A94" s="62"/>
      <c r="B94" s="2">
        <v>1</v>
      </c>
      <c r="C94" s="27">
        <v>1.4707599766552401E-3</v>
      </c>
      <c r="D94" s="27">
        <v>2.6135943830013299E-2</v>
      </c>
      <c r="E94" s="27">
        <v>2.7757851406931901E-2</v>
      </c>
      <c r="F94" s="27">
        <v>2.62260194867849E-2</v>
      </c>
      <c r="G94" s="27">
        <v>2.4845641106367101E-2</v>
      </c>
      <c r="H94" s="27">
        <v>2.36203838139772E-2</v>
      </c>
      <c r="I94" s="27">
        <v>2.2604243829846399E-2</v>
      </c>
      <c r="J94" s="27">
        <v>2.17588841915131E-2</v>
      </c>
      <c r="K94" s="27">
        <v>2.11024209856987E-2</v>
      </c>
      <c r="L94" s="27">
        <v>2.0347783342003802E-2</v>
      </c>
      <c r="M94" s="27">
        <v>1.97962317615747E-2</v>
      </c>
    </row>
    <row r="105" spans="1:13" x14ac:dyDescent="0.35">
      <c r="A105" s="63" t="s">
        <v>1</v>
      </c>
      <c r="B105" s="63"/>
      <c r="C105" s="63"/>
      <c r="D105" s="63"/>
      <c r="E105" s="63"/>
      <c r="F105" s="63"/>
      <c r="G105" s="63"/>
      <c r="H105" s="63"/>
      <c r="I105" s="63"/>
      <c r="J105" s="63"/>
      <c r="K105" s="63"/>
      <c r="L105" s="63"/>
      <c r="M105" s="63"/>
    </row>
    <row r="106" spans="1:13" x14ac:dyDescent="0.35">
      <c r="A106" s="62" t="s">
        <v>0</v>
      </c>
      <c r="B106" s="1"/>
      <c r="C106" s="1">
        <v>0</v>
      </c>
      <c r="D106" s="1">
        <v>0.1</v>
      </c>
      <c r="E106" s="1">
        <v>0.2</v>
      </c>
      <c r="F106" s="1">
        <v>0.3</v>
      </c>
      <c r="G106" s="1">
        <v>0.4</v>
      </c>
      <c r="H106" s="1">
        <v>0.5</v>
      </c>
      <c r="I106" s="1">
        <v>0.6</v>
      </c>
      <c r="J106" s="1">
        <v>0.7</v>
      </c>
      <c r="K106" s="1">
        <v>0.8</v>
      </c>
      <c r="L106" s="1">
        <v>0.9</v>
      </c>
      <c r="M106" s="1">
        <v>1</v>
      </c>
    </row>
    <row r="107" spans="1:13" x14ac:dyDescent="0.35">
      <c r="A107" s="62"/>
      <c r="B107" s="2">
        <v>0</v>
      </c>
      <c r="C107" s="26">
        <v>0</v>
      </c>
      <c r="D107" s="27">
        <v>0</v>
      </c>
      <c r="E107" s="27">
        <v>0</v>
      </c>
      <c r="F107" s="27">
        <v>0</v>
      </c>
      <c r="G107" s="27">
        <v>0</v>
      </c>
      <c r="H107" s="27">
        <v>0</v>
      </c>
      <c r="I107" s="27">
        <v>0</v>
      </c>
      <c r="J107" s="27">
        <v>0</v>
      </c>
      <c r="K107" s="27">
        <v>0</v>
      </c>
      <c r="L107" s="27">
        <v>0</v>
      </c>
      <c r="M107" s="27">
        <v>0</v>
      </c>
    </row>
    <row r="108" spans="1:13" x14ac:dyDescent="0.35">
      <c r="A108" s="62"/>
      <c r="B108" s="2">
        <v>0.05</v>
      </c>
      <c r="C108" s="27">
        <v>4.4965501874685296E-3</v>
      </c>
      <c r="D108" s="27">
        <v>4.8532127402722801E-3</v>
      </c>
      <c r="E108" s="27">
        <v>5.21236145868897E-3</v>
      </c>
      <c r="F108" s="27">
        <v>5.52660832181573E-3</v>
      </c>
      <c r="G108" s="27">
        <v>5.8131809346377902E-3</v>
      </c>
      <c r="H108" s="27">
        <v>6.0703344643115997E-3</v>
      </c>
      <c r="I108" s="27">
        <v>6.33261539041996E-3</v>
      </c>
      <c r="J108" s="27">
        <v>6.5345689654350298E-3</v>
      </c>
      <c r="K108" s="27">
        <v>6.6875717602670201E-3</v>
      </c>
      <c r="L108" s="27">
        <v>6.81233918294311E-3</v>
      </c>
      <c r="M108" s="27">
        <v>6.9343885406851803E-3</v>
      </c>
    </row>
    <row r="109" spans="1:13" x14ac:dyDescent="0.35">
      <c r="A109" s="62"/>
      <c r="B109" s="2">
        <v>0.1</v>
      </c>
      <c r="C109" s="27">
        <v>5.2173328585922701E-3</v>
      </c>
      <c r="D109" s="27">
        <v>5.84393693134189E-3</v>
      </c>
      <c r="E109" s="27">
        <v>6.2314989045262302E-3</v>
      </c>
      <c r="F109" s="27">
        <v>6.4587336964905297E-3</v>
      </c>
      <c r="G109" s="27">
        <v>6.6571049392223402E-3</v>
      </c>
      <c r="H109" s="27">
        <v>6.8049323745071897E-3</v>
      </c>
      <c r="I109" s="27">
        <v>6.9533605128526696E-3</v>
      </c>
      <c r="J109" s="27">
        <v>7.0181642659008503E-3</v>
      </c>
      <c r="K109" s="27">
        <v>7.0706564001738999E-3</v>
      </c>
      <c r="L109" s="27">
        <v>7.1103940717876001E-3</v>
      </c>
      <c r="M109" s="27">
        <v>7.0981825701892402E-3</v>
      </c>
    </row>
    <row r="110" spans="1:13" x14ac:dyDescent="0.35">
      <c r="A110" s="62"/>
      <c r="B110" s="2">
        <v>0.15</v>
      </c>
      <c r="C110" s="27">
        <v>4.9005853943526701E-3</v>
      </c>
      <c r="D110" s="27">
        <v>5.9165223501622703E-3</v>
      </c>
      <c r="E110" s="27">
        <v>6.3323522917926303E-3</v>
      </c>
      <c r="F110" s="27">
        <v>6.5506906248629102E-3</v>
      </c>
      <c r="G110" s="27">
        <v>6.6584143787622504E-3</v>
      </c>
      <c r="H110" s="27">
        <v>6.7496774718165398E-3</v>
      </c>
      <c r="I110" s="27">
        <v>6.8377139978110799E-3</v>
      </c>
      <c r="J110" s="27">
        <v>6.8761375732719898E-3</v>
      </c>
      <c r="K110" s="27">
        <v>6.8706260062754198E-3</v>
      </c>
      <c r="L110" s="27">
        <v>6.8429703824222097E-3</v>
      </c>
      <c r="M110" s="27">
        <v>6.82072946801782E-3</v>
      </c>
    </row>
    <row r="111" spans="1:13" x14ac:dyDescent="0.35">
      <c r="A111" s="62"/>
      <c r="B111" s="2">
        <v>0.2</v>
      </c>
      <c r="C111" s="27">
        <v>4.3463925831019896E-3</v>
      </c>
      <c r="D111" s="27">
        <v>5.8133737184107304E-3</v>
      </c>
      <c r="E111" s="27">
        <v>6.2117087654769403E-3</v>
      </c>
      <c r="F111" s="27">
        <v>6.4131678082048902E-3</v>
      </c>
      <c r="G111" s="27">
        <v>6.5354919061064703E-3</v>
      </c>
      <c r="H111" s="27">
        <v>6.6206241026520703E-3</v>
      </c>
      <c r="I111" s="27">
        <v>6.71240594238043E-3</v>
      </c>
      <c r="J111" s="27">
        <v>6.7135491408407697E-3</v>
      </c>
      <c r="K111" s="27">
        <v>6.6730054095387502E-3</v>
      </c>
      <c r="L111" s="27">
        <v>6.6039301455020896E-3</v>
      </c>
      <c r="M111" s="27">
        <v>6.5503912046551696E-3</v>
      </c>
    </row>
    <row r="112" spans="1:13" x14ac:dyDescent="0.35">
      <c r="A112" s="62"/>
      <c r="B112" s="2">
        <v>0.25</v>
      </c>
      <c r="C112" s="27">
        <v>3.89524945057929E-3</v>
      </c>
      <c r="D112" s="27">
        <v>5.6659993715584304E-3</v>
      </c>
      <c r="E112" s="27">
        <v>6.06216350570321E-3</v>
      </c>
      <c r="F112" s="27">
        <v>6.31185434758663E-3</v>
      </c>
      <c r="G112" s="27">
        <v>6.4848358742892699E-3</v>
      </c>
      <c r="H112" s="27">
        <v>6.5336865372955799E-3</v>
      </c>
      <c r="I112" s="27">
        <v>6.6036498174071303E-3</v>
      </c>
      <c r="J112" s="27">
        <v>6.5380288287997298E-3</v>
      </c>
      <c r="K112" s="27">
        <v>6.4647225663065902E-3</v>
      </c>
      <c r="L112" s="27">
        <v>6.4181867055594904E-3</v>
      </c>
      <c r="M112" s="27">
        <v>6.3214651308953797E-3</v>
      </c>
    </row>
    <row r="113" spans="1:13" x14ac:dyDescent="0.35">
      <c r="A113" s="62"/>
      <c r="B113" s="2">
        <v>0.3</v>
      </c>
      <c r="C113" s="27">
        <v>3.4852311946451699E-3</v>
      </c>
      <c r="D113" s="27">
        <v>5.5337697267532401E-3</v>
      </c>
      <c r="E113" s="27">
        <v>5.9623974375426804E-3</v>
      </c>
      <c r="F113" s="27">
        <v>6.2441918998956698E-3</v>
      </c>
      <c r="G113" s="27">
        <v>6.4433272927999496E-3</v>
      </c>
      <c r="H113" s="27">
        <v>6.4466716721653904E-3</v>
      </c>
      <c r="I113" s="27">
        <v>6.4479955472052097E-3</v>
      </c>
      <c r="J113" s="27">
        <v>6.3390159048140101E-3</v>
      </c>
      <c r="K113" s="27">
        <v>6.2627489678561696E-3</v>
      </c>
      <c r="L113" s="27">
        <v>6.1684148386120796E-3</v>
      </c>
      <c r="M113" s="27">
        <v>6.0443794354796401E-3</v>
      </c>
    </row>
    <row r="114" spans="1:13" x14ac:dyDescent="0.35">
      <c r="A114" s="62"/>
      <c r="B114" s="2">
        <v>0.35</v>
      </c>
      <c r="C114" s="27">
        <v>3.1730327755212801E-3</v>
      </c>
      <c r="D114" s="27">
        <v>5.3975326009094698E-3</v>
      </c>
      <c r="E114" s="27">
        <v>5.8908760547637896E-3</v>
      </c>
      <c r="F114" s="27">
        <v>6.2387380748987198E-3</v>
      </c>
      <c r="G114" s="27">
        <v>6.3570933416485804E-3</v>
      </c>
      <c r="H114" s="27">
        <v>6.3528814353048801E-3</v>
      </c>
      <c r="I114" s="27">
        <v>6.2963720411062197E-3</v>
      </c>
      <c r="J114" s="27">
        <v>6.1920741572976104E-3</v>
      </c>
      <c r="K114" s="27">
        <v>6.0682124458253401E-3</v>
      </c>
      <c r="L114" s="27">
        <v>5.9399725869297999E-3</v>
      </c>
      <c r="M114" s="27">
        <v>5.83428703248501E-3</v>
      </c>
    </row>
    <row r="115" spans="1:13" x14ac:dyDescent="0.35">
      <c r="A115" s="62"/>
      <c r="B115" s="2">
        <v>0.4</v>
      </c>
      <c r="C115" s="27">
        <v>2.8021337930113099E-3</v>
      </c>
      <c r="D115" s="27">
        <v>5.2907885983586303E-3</v>
      </c>
      <c r="E115" s="27">
        <v>5.8643287047743797E-3</v>
      </c>
      <c r="F115" s="27">
        <v>6.21487479656935E-3</v>
      </c>
      <c r="G115" s="27">
        <v>6.2663345597684401E-3</v>
      </c>
      <c r="H115" s="27">
        <v>6.23878045007587E-3</v>
      </c>
      <c r="I115" s="27">
        <v>6.1347736045718202E-3</v>
      </c>
      <c r="J115" s="27">
        <v>5.9903445653617399E-3</v>
      </c>
      <c r="K115" s="27">
        <v>5.8826231397688397E-3</v>
      </c>
      <c r="L115" s="27">
        <v>5.75791066512466E-3</v>
      </c>
      <c r="M115" s="27">
        <v>5.6144054979085896E-3</v>
      </c>
    </row>
    <row r="116" spans="1:13" x14ac:dyDescent="0.35">
      <c r="A116" s="62"/>
      <c r="B116" s="2">
        <v>0.45</v>
      </c>
      <c r="C116" s="27">
        <v>2.5466096121817801E-3</v>
      </c>
      <c r="D116" s="27">
        <v>5.2074776031076899E-3</v>
      </c>
      <c r="E116" s="27">
        <v>5.8448817580938296E-3</v>
      </c>
      <c r="F116" s="27">
        <v>6.1316494829952699E-3</v>
      </c>
      <c r="G116" s="27">
        <v>6.1774533241987202E-3</v>
      </c>
      <c r="H116" s="27">
        <v>6.0889744199812404E-3</v>
      </c>
      <c r="I116" s="27">
        <v>5.9742061421275104E-3</v>
      </c>
      <c r="J116" s="27">
        <v>5.8285836130380596E-3</v>
      </c>
      <c r="K116" s="27">
        <v>5.6897979229688601E-3</v>
      </c>
      <c r="L116" s="27">
        <v>5.5228737182915202E-3</v>
      </c>
      <c r="M116" s="27">
        <v>5.39555680006743E-3</v>
      </c>
    </row>
    <row r="117" spans="1:13" x14ac:dyDescent="0.35">
      <c r="A117" s="62"/>
      <c r="B117" s="2">
        <v>0.5</v>
      </c>
      <c r="C117" s="27">
        <v>2.3743479978293202E-3</v>
      </c>
      <c r="D117" s="27">
        <v>5.1150200888514501E-3</v>
      </c>
      <c r="E117" s="27">
        <v>5.8368444442748997E-3</v>
      </c>
      <c r="F117" s="27">
        <v>6.0759773477912001E-3</v>
      </c>
      <c r="G117" s="27">
        <v>6.0819266363978403E-3</v>
      </c>
      <c r="H117" s="27">
        <v>5.9576854109764099E-3</v>
      </c>
      <c r="I117" s="27">
        <v>5.8247712440788798E-3</v>
      </c>
      <c r="J117" s="27">
        <v>5.6675462983548598E-3</v>
      </c>
      <c r="K117" s="27">
        <v>5.51071017980576E-3</v>
      </c>
      <c r="L117" s="27">
        <v>5.3552919998765E-3</v>
      </c>
      <c r="M117" s="27">
        <v>5.2256491035222999E-3</v>
      </c>
    </row>
    <row r="118" spans="1:13" x14ac:dyDescent="0.35">
      <c r="A118" s="62"/>
      <c r="B118" s="2">
        <v>0.55000000000000004</v>
      </c>
      <c r="C118" s="27">
        <v>2.17957072891295E-3</v>
      </c>
      <c r="D118" s="27">
        <v>5.0476794131100204E-3</v>
      </c>
      <c r="E118" s="27">
        <v>5.8497982099652299E-3</v>
      </c>
      <c r="F118" s="27">
        <v>6.0248197987675702E-3</v>
      </c>
      <c r="G118" s="27">
        <v>5.97068574279547E-3</v>
      </c>
      <c r="H118" s="27">
        <v>5.8406875468790496E-3</v>
      </c>
      <c r="I118" s="27">
        <v>5.6674792431294901E-3</v>
      </c>
      <c r="J118" s="27">
        <v>5.5004074238240701E-3</v>
      </c>
      <c r="K118" s="27">
        <v>5.3385584615170999E-3</v>
      </c>
      <c r="L118" s="27">
        <v>5.1846830174326897E-3</v>
      </c>
      <c r="M118" s="27">
        <v>5.0533674657344801E-3</v>
      </c>
    </row>
    <row r="119" spans="1:13" x14ac:dyDescent="0.35">
      <c r="A119" s="62"/>
      <c r="B119" s="2">
        <v>0.6</v>
      </c>
      <c r="C119" s="27">
        <v>1.96191598661244E-3</v>
      </c>
      <c r="D119" s="27">
        <v>5.0451545976102404E-3</v>
      </c>
      <c r="E119" s="27">
        <v>5.7890880852937698E-3</v>
      </c>
      <c r="F119" s="27">
        <v>5.9393714182078804E-3</v>
      </c>
      <c r="G119" s="27">
        <v>5.8697415515780501E-3</v>
      </c>
      <c r="H119" s="27">
        <v>5.6867375969886797E-3</v>
      </c>
      <c r="I119" s="27">
        <v>5.5330456234514696E-3</v>
      </c>
      <c r="J119" s="27">
        <v>5.3645931184291796E-3</v>
      </c>
      <c r="K119" s="27">
        <v>5.1821242086589302E-3</v>
      </c>
      <c r="L119" s="27">
        <v>5.03977620974183E-3</v>
      </c>
      <c r="M119" s="27">
        <v>4.89293271675706E-3</v>
      </c>
    </row>
    <row r="120" spans="1:13" x14ac:dyDescent="0.35">
      <c r="A120" s="62"/>
      <c r="B120" s="2">
        <v>0.65</v>
      </c>
      <c r="C120" s="27">
        <v>1.86725030653179E-3</v>
      </c>
      <c r="D120" s="27">
        <v>5.0153960473835503E-3</v>
      </c>
      <c r="E120" s="27">
        <v>5.7630133815109704E-3</v>
      </c>
      <c r="F120" s="27">
        <v>5.8644446544349202E-3</v>
      </c>
      <c r="G120" s="27">
        <v>5.7307230308651898E-3</v>
      </c>
      <c r="H120" s="27">
        <v>5.5694417096674399E-3</v>
      </c>
      <c r="I120" s="27">
        <v>5.37753850221634E-3</v>
      </c>
      <c r="J120" s="27">
        <v>5.1887198351323596E-3</v>
      </c>
      <c r="K120" s="27">
        <v>5.0519639626145398E-3</v>
      </c>
      <c r="L120" s="27">
        <v>4.8766774125397197E-3</v>
      </c>
      <c r="M120" s="27">
        <v>4.7263912856578801E-3</v>
      </c>
    </row>
    <row r="121" spans="1:13" x14ac:dyDescent="0.35">
      <c r="A121" s="62"/>
      <c r="B121" s="2">
        <v>0.7</v>
      </c>
      <c r="C121" s="27">
        <v>1.7419588984921601E-3</v>
      </c>
      <c r="D121" s="27">
        <v>5.0036194734275298E-3</v>
      </c>
      <c r="E121" s="27">
        <v>5.7348217815160803E-3</v>
      </c>
      <c r="F121" s="27">
        <v>5.7861008681356898E-3</v>
      </c>
      <c r="G121" s="27">
        <v>5.6544286198914103E-3</v>
      </c>
      <c r="H121" s="27">
        <v>5.45372581109405E-3</v>
      </c>
      <c r="I121" s="27">
        <v>5.2607390098273797E-3</v>
      </c>
      <c r="J121" s="27">
        <v>5.0777359865605796E-3</v>
      </c>
      <c r="K121" s="27">
        <v>4.89973090589047E-3</v>
      </c>
      <c r="L121" s="27">
        <v>4.7481427900493102E-3</v>
      </c>
      <c r="M121" s="27">
        <v>4.60146507248282E-3</v>
      </c>
    </row>
    <row r="122" spans="1:13" x14ac:dyDescent="0.35">
      <c r="A122" s="62"/>
      <c r="B122" s="2">
        <v>0.75</v>
      </c>
      <c r="C122" s="27">
        <v>1.62318348884583E-3</v>
      </c>
      <c r="D122" s="27">
        <v>4.9844742752611602E-3</v>
      </c>
      <c r="E122" s="27">
        <v>5.6891455315053498E-3</v>
      </c>
      <c r="F122" s="27">
        <v>5.70231443271041E-3</v>
      </c>
      <c r="G122" s="27">
        <v>5.5278916843235501E-3</v>
      </c>
      <c r="H122" s="27">
        <v>5.3339428268373004E-3</v>
      </c>
      <c r="I122" s="27">
        <v>5.1257698796689502E-3</v>
      </c>
      <c r="J122" s="27">
        <v>4.9490551464259598E-3</v>
      </c>
      <c r="K122" s="27">
        <v>4.7865333035588299E-3</v>
      </c>
      <c r="L122" s="27">
        <v>4.6041607856750497E-3</v>
      </c>
      <c r="M122" s="27">
        <v>4.4616898521781002E-3</v>
      </c>
    </row>
    <row r="123" spans="1:13" x14ac:dyDescent="0.35">
      <c r="A123" s="62"/>
      <c r="B123" s="2">
        <v>0.8</v>
      </c>
      <c r="C123" s="27">
        <v>1.5272235032171E-3</v>
      </c>
      <c r="D123" s="27">
        <v>5.0032995641231502E-3</v>
      </c>
      <c r="E123" s="27">
        <v>5.6454860605299499E-3</v>
      </c>
      <c r="F123" s="27">
        <v>5.6199673563242002E-3</v>
      </c>
      <c r="G123" s="27">
        <v>5.4378169588744597E-3</v>
      </c>
      <c r="H123" s="27">
        <v>5.2135274745523904E-3</v>
      </c>
      <c r="I123" s="27">
        <v>5.0069740973412999E-3</v>
      </c>
      <c r="J123" s="27">
        <v>4.8258830793201897E-3</v>
      </c>
      <c r="K123" s="27">
        <v>4.6385335735976696E-3</v>
      </c>
      <c r="L123" s="27">
        <v>4.4924444518983399E-3</v>
      </c>
      <c r="M123" s="27">
        <v>4.3655536137521302E-3</v>
      </c>
    </row>
    <row r="124" spans="1:13" x14ac:dyDescent="0.35">
      <c r="A124" s="62"/>
      <c r="B124" s="2">
        <v>0.85</v>
      </c>
      <c r="C124" s="27">
        <v>1.42523378599435E-3</v>
      </c>
      <c r="D124" s="27">
        <v>4.9970587715506597E-3</v>
      </c>
      <c r="E124" s="27">
        <v>5.6174700148403601E-3</v>
      </c>
      <c r="F124" s="27">
        <v>5.5412217043340197E-3</v>
      </c>
      <c r="G124" s="27">
        <v>5.3441985510289704E-3</v>
      </c>
      <c r="H124" s="27">
        <v>5.0950422883033796E-3</v>
      </c>
      <c r="I124" s="27">
        <v>4.8858476802706701E-3</v>
      </c>
      <c r="J124" s="27">
        <v>4.7309896908700501E-3</v>
      </c>
      <c r="K124" s="27">
        <v>4.5088063925504702E-3</v>
      </c>
      <c r="L124" s="27">
        <v>4.3834084644913699E-3</v>
      </c>
      <c r="M124" s="27">
        <v>4.2590866796672301E-3</v>
      </c>
    </row>
    <row r="125" spans="1:13" x14ac:dyDescent="0.35">
      <c r="A125" s="62"/>
      <c r="B125" s="2">
        <v>0.9</v>
      </c>
      <c r="C125" s="27">
        <v>1.3517026090994499E-3</v>
      </c>
      <c r="D125" s="27">
        <v>5.0052101723849799E-3</v>
      </c>
      <c r="E125" s="27">
        <v>5.5571803823113398E-3</v>
      </c>
      <c r="F125" s="27">
        <v>5.4440507665276501E-3</v>
      </c>
      <c r="G125" s="27">
        <v>5.22050214931369E-3</v>
      </c>
      <c r="H125" s="27">
        <v>5.0025647506117803E-3</v>
      </c>
      <c r="I125" s="27">
        <v>4.8028836026787801E-3</v>
      </c>
      <c r="J125" s="27">
        <v>4.6051447279751301E-3</v>
      </c>
      <c r="K125" s="27">
        <v>4.4452520087361301E-3</v>
      </c>
      <c r="L125" s="27">
        <v>4.2868419550359301E-3</v>
      </c>
      <c r="M125" s="27">
        <v>4.1537000797688996E-3</v>
      </c>
    </row>
    <row r="126" spans="1:13" x14ac:dyDescent="0.35">
      <c r="A126" s="62"/>
      <c r="B126" s="2">
        <v>0.95</v>
      </c>
      <c r="C126" s="27">
        <v>1.31147413048893E-3</v>
      </c>
      <c r="D126" s="27">
        <v>5.0290245562791798E-3</v>
      </c>
      <c r="E126" s="27">
        <v>5.5010337382554999E-3</v>
      </c>
      <c r="F126" s="27">
        <v>5.3901388309896001E-3</v>
      </c>
      <c r="G126" s="27">
        <v>5.1358826458454097E-3</v>
      </c>
      <c r="H126" s="27">
        <v>4.9007101915776704E-3</v>
      </c>
      <c r="I126" s="27">
        <v>4.68142703175545E-3</v>
      </c>
      <c r="J126" s="27">
        <v>4.4927583076059801E-3</v>
      </c>
      <c r="K126" s="27">
        <v>4.3498631566762898E-3</v>
      </c>
      <c r="L126" s="27">
        <v>4.2006997391581501E-3</v>
      </c>
      <c r="M126" s="27">
        <v>4.0497132577002101E-3</v>
      </c>
    </row>
    <row r="127" spans="1:13" x14ac:dyDescent="0.35">
      <c r="A127" s="62"/>
      <c r="B127" s="2">
        <v>1</v>
      </c>
      <c r="C127" s="27">
        <v>1.2048899661749599E-3</v>
      </c>
      <c r="D127" s="27">
        <v>5.0099538639187804E-3</v>
      </c>
      <c r="E127" s="27">
        <v>5.4438002407550803E-3</v>
      </c>
      <c r="F127" s="27">
        <v>5.3054634481668498E-3</v>
      </c>
      <c r="G127" s="27">
        <v>5.0284801982343197E-3</v>
      </c>
      <c r="H127" s="27">
        <v>4.7818198800087001E-3</v>
      </c>
      <c r="I127" s="27">
        <v>4.5901234261691596E-3</v>
      </c>
      <c r="J127" s="27">
        <v>4.4065667316317602E-3</v>
      </c>
      <c r="K127" s="27">
        <v>4.2479243129491797E-3</v>
      </c>
      <c r="L127" s="27">
        <v>4.1043534874916103E-3</v>
      </c>
      <c r="M127" s="27">
        <v>3.9771934971213297E-3</v>
      </c>
    </row>
    <row r="138" spans="1:13" x14ac:dyDescent="0.35">
      <c r="A138" s="63" t="s">
        <v>1</v>
      </c>
      <c r="B138" s="63"/>
      <c r="C138" s="63"/>
      <c r="D138" s="63"/>
      <c r="E138" s="63"/>
      <c r="F138" s="63"/>
      <c r="G138" s="63"/>
      <c r="H138" s="63"/>
      <c r="I138" s="63"/>
      <c r="J138" s="63"/>
      <c r="K138" s="63"/>
      <c r="L138" s="63"/>
      <c r="M138" s="63"/>
    </row>
    <row r="139" spans="1:13" x14ac:dyDescent="0.35">
      <c r="A139" s="62" t="s">
        <v>0</v>
      </c>
      <c r="B139" s="1"/>
      <c r="C139" s="1">
        <v>0</v>
      </c>
      <c r="D139" s="1">
        <v>0.1</v>
      </c>
      <c r="E139" s="1">
        <v>0.2</v>
      </c>
      <c r="F139" s="1">
        <v>0.3</v>
      </c>
      <c r="G139" s="1">
        <v>0.4</v>
      </c>
      <c r="H139" s="1">
        <v>0.5</v>
      </c>
      <c r="I139" s="1">
        <v>0.6</v>
      </c>
      <c r="J139" s="1">
        <v>0.7</v>
      </c>
      <c r="K139" s="1">
        <v>0.8</v>
      </c>
      <c r="L139" s="1">
        <v>0.9</v>
      </c>
      <c r="M139" s="1">
        <v>1</v>
      </c>
    </row>
    <row r="140" spans="1:13" x14ac:dyDescent="0.35">
      <c r="A140" s="62"/>
      <c r="B140" s="2">
        <v>0</v>
      </c>
      <c r="C140" s="22">
        <v>1</v>
      </c>
      <c r="D140" s="23">
        <v>1</v>
      </c>
      <c r="E140" s="23">
        <v>1</v>
      </c>
      <c r="F140" s="23">
        <v>1</v>
      </c>
      <c r="G140" s="23">
        <v>1</v>
      </c>
      <c r="H140" s="23">
        <v>1</v>
      </c>
      <c r="I140" s="23">
        <v>1</v>
      </c>
      <c r="J140" s="23">
        <v>1</v>
      </c>
      <c r="K140" s="23">
        <v>1</v>
      </c>
      <c r="L140" s="23">
        <v>1</v>
      </c>
      <c r="M140" s="23">
        <v>1</v>
      </c>
    </row>
    <row r="141" spans="1:13" x14ac:dyDescent="0.35">
      <c r="A141" s="62"/>
      <c r="B141" s="2">
        <v>0.05</v>
      </c>
      <c r="C141" s="23">
        <v>1.4331805706024201</v>
      </c>
      <c r="D141" s="23">
        <v>1.6301560401916499</v>
      </c>
      <c r="E141" s="23">
        <v>1.7872996330261199</v>
      </c>
      <c r="F141" s="23">
        <v>1.9175102710723899</v>
      </c>
      <c r="G141" s="23">
        <v>2.0252006053924601</v>
      </c>
      <c r="H141" s="23">
        <v>2.1148254871368399</v>
      </c>
      <c r="I141" s="23">
        <v>2.1927044391632098</v>
      </c>
      <c r="J141" s="23">
        <v>2.2461671829223602</v>
      </c>
      <c r="K141" s="23">
        <v>2.2993819713592498</v>
      </c>
      <c r="L141" s="23">
        <v>2.34475946426392</v>
      </c>
      <c r="M141" s="23">
        <v>2.3830823898315399</v>
      </c>
    </row>
    <row r="142" spans="1:13" x14ac:dyDescent="0.35">
      <c r="A142" s="62"/>
      <c r="B142" s="2">
        <v>0.1</v>
      </c>
      <c r="C142" s="23">
        <v>1.4480271339416499</v>
      </c>
      <c r="D142" s="23">
        <v>1.90438008308411</v>
      </c>
      <c r="E142" s="23">
        <v>2.24359107017517</v>
      </c>
      <c r="F142" s="23">
        <v>2.5043585300445601</v>
      </c>
      <c r="G142" s="23">
        <v>2.7089586257934601</v>
      </c>
      <c r="H142" s="23">
        <v>2.8707649707794198</v>
      </c>
      <c r="I142" s="23">
        <v>3.0073070526122998</v>
      </c>
      <c r="J142" s="23">
        <v>3.0974891185760498</v>
      </c>
      <c r="K142" s="23">
        <v>3.1828758716583301</v>
      </c>
      <c r="L142" s="23">
        <v>3.2650203704834002</v>
      </c>
      <c r="M142" s="23">
        <v>3.3082408905029301</v>
      </c>
    </row>
    <row r="143" spans="1:13" x14ac:dyDescent="0.35">
      <c r="A143" s="62"/>
      <c r="B143" s="2">
        <v>0.15</v>
      </c>
      <c r="C143" s="23">
        <v>1.3966541290283201</v>
      </c>
      <c r="D143" s="23">
        <v>2.1058728694915798</v>
      </c>
      <c r="E143" s="23">
        <v>2.6167125701904301</v>
      </c>
      <c r="F143" s="23">
        <v>2.9814307689666801</v>
      </c>
      <c r="G143" s="23">
        <v>3.2791314125061</v>
      </c>
      <c r="H143" s="23">
        <v>3.5115323066711399</v>
      </c>
      <c r="I143" s="23">
        <v>3.6782493591308598</v>
      </c>
      <c r="J143" s="23">
        <v>3.7897267341613801</v>
      </c>
      <c r="K143" s="23">
        <v>3.90057277679443</v>
      </c>
      <c r="L143" s="23">
        <v>3.9846768379211399</v>
      </c>
      <c r="M143" s="23">
        <v>4.05169677734375</v>
      </c>
    </row>
    <row r="144" spans="1:13" x14ac:dyDescent="0.35">
      <c r="A144" s="62"/>
      <c r="B144" s="2">
        <v>0.2</v>
      </c>
      <c r="C144" s="23">
        <v>1.3503520488739</v>
      </c>
      <c r="D144" s="23">
        <v>2.2882964611053498</v>
      </c>
      <c r="E144" s="23">
        <v>2.9286680221557599</v>
      </c>
      <c r="F144" s="23">
        <v>3.40136814117432</v>
      </c>
      <c r="G144" s="23">
        <v>3.7397689819335902</v>
      </c>
      <c r="H144" s="23">
        <v>4.0277915000915501</v>
      </c>
      <c r="I144" s="23">
        <v>4.2062802314758301</v>
      </c>
      <c r="J144" s="23">
        <v>4.3899111747741699</v>
      </c>
      <c r="K144" s="23">
        <v>4.5149250030517596</v>
      </c>
      <c r="L144" s="23">
        <v>4.6120243072509801</v>
      </c>
      <c r="M144" s="23">
        <v>4.6857967376709002</v>
      </c>
    </row>
    <row r="145" spans="1:13" x14ac:dyDescent="0.35">
      <c r="A145" s="62"/>
      <c r="B145" s="2">
        <v>0.25</v>
      </c>
      <c r="C145" s="23">
        <v>1.3039190769195601</v>
      </c>
      <c r="D145" s="23">
        <v>2.4557042121887198</v>
      </c>
      <c r="E145" s="23">
        <v>3.2243394851684601</v>
      </c>
      <c r="F145" s="23">
        <v>3.7867050170898402</v>
      </c>
      <c r="G145" s="23">
        <v>4.2004065513610804</v>
      </c>
      <c r="H145" s="23">
        <v>4.5063524246215803</v>
      </c>
      <c r="I145" s="23">
        <v>4.7343111038207999</v>
      </c>
      <c r="J145" s="23">
        <v>4.9137411117553702</v>
      </c>
      <c r="K145" s="23">
        <v>5.0563821792602504</v>
      </c>
      <c r="L145" s="23">
        <v>5.16326999664307</v>
      </c>
      <c r="M145" s="23">
        <v>5.2855606079101598</v>
      </c>
    </row>
    <row r="146" spans="1:13" x14ac:dyDescent="0.35">
      <c r="A146" s="62"/>
      <c r="B146" s="2">
        <v>0.3</v>
      </c>
      <c r="C146" s="23">
        <v>1.26661157608032</v>
      </c>
      <c r="D146" s="23">
        <v>2.6103813648223899</v>
      </c>
      <c r="E146" s="23">
        <v>3.5356979370117201</v>
      </c>
      <c r="F146" s="23">
        <v>4.1371750831604004</v>
      </c>
      <c r="G146" s="23">
        <v>4.5964951515197798</v>
      </c>
      <c r="H146" s="23">
        <v>4.9399352073669398</v>
      </c>
      <c r="I146" s="23">
        <v>5.1864695549011204</v>
      </c>
      <c r="J146" s="23">
        <v>5.3868522644043004</v>
      </c>
      <c r="K146" s="23">
        <v>5.4440565109252903</v>
      </c>
      <c r="L146" s="23">
        <v>5.6470174789428702</v>
      </c>
      <c r="M146" s="23">
        <v>5.7315373420715297</v>
      </c>
    </row>
    <row r="147" spans="1:13" x14ac:dyDescent="0.35">
      <c r="A147" s="62"/>
      <c r="B147" s="2">
        <v>0.35</v>
      </c>
      <c r="C147" s="23">
        <v>1.2444584369659399</v>
      </c>
      <c r="D147" s="23">
        <v>2.8021163940429701</v>
      </c>
      <c r="E147" s="23">
        <v>3.8644533157348602</v>
      </c>
      <c r="F147" s="23">
        <v>4.4615335464477504</v>
      </c>
      <c r="G147" s="23">
        <v>4.9606790542602504</v>
      </c>
      <c r="H147" s="23">
        <v>5.3214468955993697</v>
      </c>
      <c r="I147" s="23">
        <v>5.5883831977844203</v>
      </c>
      <c r="J147" s="23">
        <v>5.8201227188110396</v>
      </c>
      <c r="K147" s="23">
        <v>5.9799904823303196</v>
      </c>
      <c r="L147" s="23">
        <v>6.0938673019409197</v>
      </c>
      <c r="M147" s="23">
        <v>6.1951584815979004</v>
      </c>
    </row>
    <row r="148" spans="1:13" x14ac:dyDescent="0.35">
      <c r="A148" s="62"/>
      <c r="B148" s="2">
        <v>0.4</v>
      </c>
      <c r="C148" s="23">
        <v>1.21943783760071</v>
      </c>
      <c r="D148" s="23">
        <v>2.9269948005676301</v>
      </c>
      <c r="E148" s="23">
        <v>3.9679648876190199</v>
      </c>
      <c r="F148" s="23">
        <v>4.7963275909423801</v>
      </c>
      <c r="G148" s="23">
        <v>5.2965564727783203</v>
      </c>
      <c r="H148" s="23">
        <v>5.6923079490661603</v>
      </c>
      <c r="I148" s="23">
        <v>5.9857358932495099</v>
      </c>
      <c r="J148" s="23">
        <v>6.2139053344726598</v>
      </c>
      <c r="K148" s="23">
        <v>6.3769898414611799</v>
      </c>
      <c r="L148" s="23">
        <v>6.5173463821411097</v>
      </c>
      <c r="M148" s="23">
        <v>6.6237549781799299</v>
      </c>
    </row>
    <row r="149" spans="1:13" x14ac:dyDescent="0.35">
      <c r="A149" s="62"/>
      <c r="B149" s="2">
        <v>0.45</v>
      </c>
      <c r="C149" s="23">
        <v>1.19959139823914</v>
      </c>
      <c r="D149" s="23">
        <v>3.07867383956909</v>
      </c>
      <c r="E149" s="23">
        <v>4.1359004974365199</v>
      </c>
      <c r="F149" s="23">
        <v>5.0367474555969203</v>
      </c>
      <c r="G149" s="23">
        <v>5.6092820167541504</v>
      </c>
      <c r="H149" s="23">
        <v>6.0298151969909703</v>
      </c>
      <c r="I149" s="23">
        <v>6.33750200271606</v>
      </c>
      <c r="J149" s="23">
        <v>6.5889348983764702</v>
      </c>
      <c r="K149" s="23">
        <v>6.76849460601807</v>
      </c>
      <c r="L149" s="23">
        <v>6.9055609703064</v>
      </c>
      <c r="M149" s="23">
        <v>7.0098328590393102</v>
      </c>
    </row>
    <row r="150" spans="1:13" x14ac:dyDescent="0.35">
      <c r="A150" s="62"/>
      <c r="B150" s="2">
        <v>0.5</v>
      </c>
      <c r="C150" s="23">
        <v>1.17951607704163</v>
      </c>
      <c r="D150" s="23">
        <v>3.20114326477051</v>
      </c>
      <c r="E150" s="23">
        <v>4.4438972473144496</v>
      </c>
      <c r="F150" s="23">
        <v>5.2754926681518599</v>
      </c>
      <c r="G150" s="23">
        <v>5.8871173858642596</v>
      </c>
      <c r="H150" s="23">
        <v>6.3492536544799796</v>
      </c>
      <c r="I150" s="23">
        <v>6.6813888549804696</v>
      </c>
      <c r="J150" s="23">
        <v>6.93713283538818</v>
      </c>
      <c r="K150" s="23">
        <v>7.1251335144043004</v>
      </c>
      <c r="L150" s="23">
        <v>7.2779264450073198</v>
      </c>
      <c r="M150" s="23">
        <v>7.3929529190063503</v>
      </c>
    </row>
    <row r="151" spans="1:13" x14ac:dyDescent="0.35">
      <c r="A151" s="62"/>
      <c r="B151" s="2">
        <v>0.55000000000000004</v>
      </c>
      <c r="C151" s="23">
        <v>1.17318391799927</v>
      </c>
      <c r="D151" s="23">
        <v>3.3681592941284202</v>
      </c>
      <c r="E151" s="23">
        <v>4.6612644195556596</v>
      </c>
      <c r="F151" s="23">
        <v>5.47440528869629</v>
      </c>
      <c r="G151" s="23">
        <v>6.1802120208740199</v>
      </c>
      <c r="H151" s="23">
        <v>6.64912986755371</v>
      </c>
      <c r="I151" s="23">
        <v>7.0042190551757804</v>
      </c>
      <c r="J151" s="23">
        <v>7.2712173461914098</v>
      </c>
      <c r="K151" s="23">
        <v>7.4763765335082999</v>
      </c>
      <c r="L151" s="23">
        <v>7.6236276626586896</v>
      </c>
      <c r="M151" s="23">
        <v>7.7463445663452202</v>
      </c>
    </row>
    <row r="152" spans="1:13" x14ac:dyDescent="0.35">
      <c r="A152" s="62"/>
      <c r="B152" s="2">
        <v>0.6</v>
      </c>
      <c r="C152" s="23">
        <v>1.1594147682189899</v>
      </c>
      <c r="D152" s="23">
        <v>3.48769187927246</v>
      </c>
      <c r="E152" s="23">
        <v>4.8560433387756401</v>
      </c>
      <c r="F152" s="23">
        <v>5.7905244827270499</v>
      </c>
      <c r="G152" s="23">
        <v>6.4363541603088397</v>
      </c>
      <c r="H152" s="23">
        <v>6.9374628067016602</v>
      </c>
      <c r="I152" s="23">
        <v>7.3065166473388699</v>
      </c>
      <c r="J152" s="23">
        <v>7.5862779617309597</v>
      </c>
      <c r="K152" s="23">
        <v>7.8009490966796902</v>
      </c>
      <c r="L152" s="23">
        <v>7.9674129486084002</v>
      </c>
      <c r="M152" s="23">
        <v>8.0881481170654297</v>
      </c>
    </row>
    <row r="153" spans="1:13" x14ac:dyDescent="0.35">
      <c r="A153" s="62"/>
      <c r="B153" s="2">
        <v>0.65</v>
      </c>
      <c r="C153" s="23">
        <v>1.1475367546081501</v>
      </c>
      <c r="D153" s="23">
        <v>3.6072244644164999</v>
      </c>
      <c r="E153" s="23">
        <v>5.0498709678649902</v>
      </c>
      <c r="F153" s="23">
        <v>6.0094938278198198</v>
      </c>
      <c r="G153" s="23">
        <v>6.6986379623413104</v>
      </c>
      <c r="H153" s="23">
        <v>7.2109098434448198</v>
      </c>
      <c r="I153" s="23">
        <v>7.59320163726807</v>
      </c>
      <c r="J153" s="23">
        <v>7.8827943801879901</v>
      </c>
      <c r="K153" s="23">
        <v>8.1163978576660192</v>
      </c>
      <c r="L153" s="23">
        <v>8.2832822799682599</v>
      </c>
      <c r="M153" s="23">
        <v>8.4177265167236293</v>
      </c>
    </row>
    <row r="154" spans="1:13" x14ac:dyDescent="0.35">
      <c r="A154" s="62"/>
      <c r="B154" s="2">
        <v>0.7</v>
      </c>
      <c r="C154" s="23">
        <v>1.14405918121338</v>
      </c>
      <c r="D154" s="23">
        <v>3.6572291851043701</v>
      </c>
      <c r="E154" s="23">
        <v>5.2273850440979004</v>
      </c>
      <c r="F154" s="23">
        <v>6.2270975112915004</v>
      </c>
      <c r="G154" s="23">
        <v>6.9466114044189498</v>
      </c>
      <c r="H154" s="23">
        <v>7.47784328460693</v>
      </c>
      <c r="I154" s="23">
        <v>7.8776617050170898</v>
      </c>
      <c r="J154" s="23">
        <v>8.1793107986450195</v>
      </c>
      <c r="K154" s="23">
        <v>8.4246788024902308</v>
      </c>
      <c r="L154" s="23">
        <v>8.5970335006713903</v>
      </c>
      <c r="M154" s="23">
        <v>8.7251081466674805</v>
      </c>
    </row>
    <row r="155" spans="1:13" x14ac:dyDescent="0.35">
      <c r="A155" s="62"/>
      <c r="B155" s="2">
        <v>0.75</v>
      </c>
      <c r="C155" s="23">
        <v>1.13491988182068</v>
      </c>
      <c r="D155" s="23">
        <v>3.8509259223938002</v>
      </c>
      <c r="E155" s="23">
        <v>5.39331102371216</v>
      </c>
      <c r="F155" s="23">
        <v>6.4373531341552699</v>
      </c>
      <c r="G155" s="23">
        <v>7.1760673522949201</v>
      </c>
      <c r="H155" s="23">
        <v>7.7310371398925799</v>
      </c>
      <c r="I155" s="23">
        <v>8.1496315002441406</v>
      </c>
      <c r="J155" s="23">
        <v>8.4612350463867205</v>
      </c>
      <c r="K155" s="23">
        <v>8.7156600952148402</v>
      </c>
      <c r="L155" s="23">
        <v>8.8937959671020508</v>
      </c>
      <c r="M155" s="23">
        <v>9.0305318832397496</v>
      </c>
    </row>
    <row r="156" spans="1:13" x14ac:dyDescent="0.35">
      <c r="A156" s="62"/>
      <c r="B156" s="2">
        <v>0.8</v>
      </c>
      <c r="C156" s="23">
        <v>1.1259250640869101</v>
      </c>
      <c r="D156" s="23">
        <v>3.96876096725464</v>
      </c>
      <c r="E156" s="23">
        <v>5.5786314010620099</v>
      </c>
      <c r="F156" s="23">
        <v>6.6286897659301802</v>
      </c>
      <c r="G156" s="23">
        <v>7.4066476821899396</v>
      </c>
      <c r="H156" s="23">
        <v>7.9798641204834002</v>
      </c>
      <c r="I156" s="23">
        <v>8.4076271057128906</v>
      </c>
      <c r="J156" s="23">
        <v>8.7345046997070295</v>
      </c>
      <c r="K156" s="23">
        <v>8.9857282638549805</v>
      </c>
      <c r="L156" s="23">
        <v>9.17997550964356</v>
      </c>
      <c r="M156" s="23">
        <v>9.3316240310668999</v>
      </c>
    </row>
    <row r="157" spans="1:13" x14ac:dyDescent="0.35">
      <c r="A157" s="62"/>
      <c r="B157" s="2">
        <v>0.85</v>
      </c>
      <c r="C157" s="23">
        <v>1.1258070468902599</v>
      </c>
      <c r="D157" s="23">
        <v>4.0905418395996103</v>
      </c>
      <c r="E157" s="23">
        <v>5.7405900955200204</v>
      </c>
      <c r="F157" s="23">
        <v>6.8317165374755904</v>
      </c>
      <c r="G157" s="23">
        <v>7.6233692169189498</v>
      </c>
      <c r="H157" s="23">
        <v>8.2141466140747106</v>
      </c>
      <c r="I157" s="23">
        <v>8.6582746505737305</v>
      </c>
      <c r="J157" s="23">
        <v>9.0023841857910192</v>
      </c>
      <c r="K157" s="23">
        <v>9.2584047317504901</v>
      </c>
      <c r="L157" s="23">
        <v>9.4633846282959002</v>
      </c>
      <c r="M157" s="23">
        <v>9.6178350448608398</v>
      </c>
    </row>
    <row r="158" spans="1:13" x14ac:dyDescent="0.35">
      <c r="A158" s="62"/>
      <c r="B158" s="2">
        <v>0.9</v>
      </c>
      <c r="C158" s="23">
        <v>1.1186249256134</v>
      </c>
      <c r="D158" s="23">
        <v>4.2004923820495597</v>
      </c>
      <c r="E158" s="23">
        <v>5.89015913009644</v>
      </c>
      <c r="F158" s="23">
        <v>7.01473188400269</v>
      </c>
      <c r="G158" s="23">
        <v>7.8384218215942401</v>
      </c>
      <c r="H158" s="23">
        <v>8.4476356506347692</v>
      </c>
      <c r="I158" s="23">
        <v>8.9090480804443395</v>
      </c>
      <c r="J158" s="23">
        <v>9.2626819610595703</v>
      </c>
      <c r="K158" s="23">
        <v>9.5249147415161097</v>
      </c>
      <c r="L158" s="23">
        <v>9.7333745956420898</v>
      </c>
      <c r="M158" s="23">
        <v>9.8899488449096697</v>
      </c>
    </row>
    <row r="159" spans="1:13" x14ac:dyDescent="0.35">
      <c r="A159" s="62"/>
      <c r="B159" s="2">
        <v>0.95</v>
      </c>
      <c r="C159" s="23">
        <v>1.11097979545593</v>
      </c>
      <c r="D159" s="23">
        <v>4.2812190055847203</v>
      </c>
      <c r="E159" s="23">
        <v>6.0442566871643102</v>
      </c>
      <c r="F159" s="23">
        <v>7.19661521911621</v>
      </c>
      <c r="G159" s="23">
        <v>8.0385084152221697</v>
      </c>
      <c r="H159" s="23">
        <v>8.6697940826415998</v>
      </c>
      <c r="I159" s="23">
        <v>9.1515827178955096</v>
      </c>
      <c r="J159" s="23">
        <v>9.5100908279418999</v>
      </c>
      <c r="K159" s="23">
        <v>9.7847871780395508</v>
      </c>
      <c r="L159" s="23">
        <v>9.9986505508422905</v>
      </c>
      <c r="M159" s="23">
        <v>10.167077064514199</v>
      </c>
    </row>
    <row r="160" spans="1:13" x14ac:dyDescent="0.35">
      <c r="A160" s="62"/>
      <c r="B160" s="2">
        <v>1</v>
      </c>
      <c r="C160" s="23">
        <v>1.1054711341857899</v>
      </c>
      <c r="D160" s="23">
        <v>4.4104561805725098</v>
      </c>
      <c r="E160" s="23">
        <v>6.1909031867981001</v>
      </c>
      <c r="F160" s="23">
        <v>7.3787336349487296</v>
      </c>
      <c r="G160" s="23">
        <v>8.2355976104736293</v>
      </c>
      <c r="H160" s="23">
        <v>8.8923311233520508</v>
      </c>
      <c r="I160" s="23">
        <v>9.3839540481567401</v>
      </c>
      <c r="J160" s="23">
        <v>9.7508287429809606</v>
      </c>
      <c r="K160" s="23">
        <v>10.0399160385132</v>
      </c>
      <c r="L160" s="23">
        <v>10.256981849670399</v>
      </c>
      <c r="M160" s="23">
        <v>10.429080009460501</v>
      </c>
    </row>
    <row r="171" spans="1:13" x14ac:dyDescent="0.35">
      <c r="A171" s="63" t="s">
        <v>1</v>
      </c>
      <c r="B171" s="63"/>
      <c r="C171" s="63"/>
      <c r="D171" s="63"/>
      <c r="E171" s="63"/>
      <c r="F171" s="63"/>
      <c r="G171" s="63"/>
      <c r="H171" s="63"/>
      <c r="I171" s="63"/>
      <c r="J171" s="63"/>
      <c r="K171" s="63"/>
      <c r="L171" s="63"/>
      <c r="M171" s="63"/>
    </row>
    <row r="172" spans="1:13" x14ac:dyDescent="0.35">
      <c r="A172" s="62" t="s">
        <v>0</v>
      </c>
      <c r="B172" s="29"/>
      <c r="C172" s="29">
        <v>0</v>
      </c>
      <c r="D172" s="29">
        <v>0.1</v>
      </c>
      <c r="E172" s="29">
        <v>0.2</v>
      </c>
      <c r="F172" s="29">
        <v>0.3</v>
      </c>
      <c r="G172" s="29">
        <v>0.4</v>
      </c>
      <c r="H172" s="29">
        <v>0.5</v>
      </c>
      <c r="I172" s="29">
        <v>0.6</v>
      </c>
      <c r="J172" s="29">
        <v>0.7</v>
      </c>
      <c r="K172" s="29">
        <v>0.8</v>
      </c>
      <c r="L172" s="29">
        <v>0.9</v>
      </c>
      <c r="M172" s="29">
        <v>1</v>
      </c>
    </row>
    <row r="173" spans="1:13" x14ac:dyDescent="0.35">
      <c r="A173" s="62"/>
      <c r="B173" s="30">
        <v>0</v>
      </c>
      <c r="C173" s="31">
        <v>0</v>
      </c>
      <c r="D173" s="32">
        <v>0</v>
      </c>
      <c r="E173" s="32">
        <v>0</v>
      </c>
      <c r="F173" s="32">
        <v>0</v>
      </c>
      <c r="G173" s="32">
        <v>0</v>
      </c>
      <c r="H173" s="32">
        <v>0</v>
      </c>
      <c r="I173" s="32">
        <v>0</v>
      </c>
      <c r="J173" s="32">
        <v>0</v>
      </c>
      <c r="K173" s="32">
        <v>0</v>
      </c>
      <c r="L173" s="32">
        <v>0</v>
      </c>
      <c r="M173" s="32">
        <v>0</v>
      </c>
    </row>
    <row r="174" spans="1:13" x14ac:dyDescent="0.35">
      <c r="A174" s="62"/>
      <c r="B174" s="30">
        <v>0.05</v>
      </c>
      <c r="C174" s="32">
        <v>2.8631160967052E-3</v>
      </c>
      <c r="D174" s="32">
        <v>4.4894623570144203E-3</v>
      </c>
      <c r="E174" s="32">
        <v>7.1654184721410301E-3</v>
      </c>
      <c r="F174" s="32">
        <v>9.5546161755919509E-3</v>
      </c>
      <c r="G174" s="32">
        <v>1.14937284961343E-2</v>
      </c>
      <c r="H174" s="32">
        <v>1.4052577316760999E-2</v>
      </c>
      <c r="I174" s="32">
        <v>1.40424389392138E-2</v>
      </c>
      <c r="J174" s="32">
        <v>1.6006296500563601E-2</v>
      </c>
      <c r="K174" s="32">
        <v>1.82540509849787E-2</v>
      </c>
      <c r="L174" s="32">
        <v>1.9193857908248901E-2</v>
      </c>
      <c r="M174" s="32">
        <v>2.10490729659796E-2</v>
      </c>
    </row>
    <row r="175" spans="1:13" x14ac:dyDescent="0.35">
      <c r="A175" s="62"/>
      <c r="B175" s="30">
        <v>0.1</v>
      </c>
      <c r="C175" s="32">
        <v>7.8715747222304292E-3</v>
      </c>
      <c r="D175" s="32">
        <v>1.29149314016104E-2</v>
      </c>
      <c r="E175" s="32">
        <v>1.7927363514900201E-2</v>
      </c>
      <c r="F175" s="32">
        <v>2.2701982408761999E-2</v>
      </c>
      <c r="G175" s="32">
        <v>2.5512706488370899E-2</v>
      </c>
      <c r="H175" s="32">
        <v>2.9139410704374299E-2</v>
      </c>
      <c r="I175" s="32">
        <v>2.9060868546366699E-2</v>
      </c>
      <c r="J175" s="32">
        <v>3.4888055175542797E-2</v>
      </c>
      <c r="K175" s="32">
        <v>3.5521756857633598E-2</v>
      </c>
      <c r="L175" s="32">
        <v>4.28316295146942E-2</v>
      </c>
      <c r="M175" s="32">
        <v>4.4056549668312101E-2</v>
      </c>
    </row>
    <row r="176" spans="1:13" x14ac:dyDescent="0.35">
      <c r="A176" s="62"/>
      <c r="B176" s="30">
        <v>0.15</v>
      </c>
      <c r="C176" s="32">
        <v>4.3909107334911797E-3</v>
      </c>
      <c r="D176" s="32">
        <v>1.6493087634444199E-2</v>
      </c>
      <c r="E176" s="32">
        <v>2.5215284898877099E-2</v>
      </c>
      <c r="F176" s="32">
        <v>3.0256612226367E-2</v>
      </c>
      <c r="G176" s="32">
        <v>3.94943132996559E-2</v>
      </c>
      <c r="H176" s="32">
        <v>4.0369857102632502E-2</v>
      </c>
      <c r="I176" s="32">
        <v>4.4112928211689002E-2</v>
      </c>
      <c r="J176" s="32">
        <v>4.76619005203247E-2</v>
      </c>
      <c r="K176" s="32">
        <v>5.3760789334774003E-2</v>
      </c>
      <c r="L176" s="32">
        <v>5.60788884758949E-2</v>
      </c>
      <c r="M176" s="32">
        <v>5.8403443545103101E-2</v>
      </c>
    </row>
    <row r="177" spans="1:13" x14ac:dyDescent="0.35">
      <c r="A177" s="62"/>
      <c r="B177" s="30">
        <v>0.2</v>
      </c>
      <c r="C177" s="32">
        <v>2.6228870265185798E-3</v>
      </c>
      <c r="D177" s="32">
        <v>1.9579993560910201E-2</v>
      </c>
      <c r="E177" s="32">
        <v>3.1389048633476101E-2</v>
      </c>
      <c r="F177" s="32">
        <v>3.9194155484437901E-2</v>
      </c>
      <c r="G177" s="32">
        <v>5.0924487411975902E-2</v>
      </c>
      <c r="H177" s="32">
        <v>5.2438613027334199E-2</v>
      </c>
      <c r="I177" s="32">
        <v>5.5793844163417802E-2</v>
      </c>
      <c r="J177" s="32">
        <v>6.0435745865106603E-2</v>
      </c>
      <c r="K177" s="32">
        <v>6.5165387094020796E-2</v>
      </c>
      <c r="L177" s="32">
        <v>6.7949451506137903E-2</v>
      </c>
      <c r="M177" s="32">
        <v>6.8772174417972606E-2</v>
      </c>
    </row>
    <row r="178" spans="1:13" x14ac:dyDescent="0.35">
      <c r="A178" s="62"/>
      <c r="B178" s="30">
        <v>0.25</v>
      </c>
      <c r="C178" s="32">
        <v>-6.8726146128028599E-4</v>
      </c>
      <c r="D178" s="32">
        <v>2.2996617481112501E-2</v>
      </c>
      <c r="E178" s="32">
        <v>3.7562812368075099E-2</v>
      </c>
      <c r="F178" s="32">
        <v>5.2217323333024999E-2</v>
      </c>
      <c r="G178" s="32">
        <v>6.23546615242958E-2</v>
      </c>
      <c r="H178" s="32">
        <v>6.4024067483842401E-2</v>
      </c>
      <c r="I178" s="32">
        <v>6.7474760115146595E-2</v>
      </c>
      <c r="J178" s="32">
        <v>7.32095912098885E-2</v>
      </c>
      <c r="K178" s="32">
        <v>7.65699848532677E-2</v>
      </c>
      <c r="L178" s="32">
        <v>7.9820014536380796E-2</v>
      </c>
      <c r="M178" s="32">
        <v>8.7815485894679995E-2</v>
      </c>
    </row>
    <row r="179" spans="1:13" x14ac:dyDescent="0.35">
      <c r="A179" s="62"/>
      <c r="B179" s="30">
        <v>0.3</v>
      </c>
      <c r="C179" s="32">
        <v>-4.2261560447514101E-3</v>
      </c>
      <c r="D179" s="32">
        <v>2.51404382288456E-2</v>
      </c>
      <c r="E179" s="32">
        <v>4.3736576102674E-2</v>
      </c>
      <c r="F179" s="32">
        <v>6.0543081164360003E-2</v>
      </c>
      <c r="G179" s="32">
        <v>7.3784835636615795E-2</v>
      </c>
      <c r="H179" s="32">
        <v>7.5609521940350505E-2</v>
      </c>
      <c r="I179" s="32">
        <v>7.9155676066875499E-2</v>
      </c>
      <c r="J179" s="32">
        <v>8.5983436554670306E-2</v>
      </c>
      <c r="K179" s="32">
        <v>8.7974582612514493E-2</v>
      </c>
      <c r="L179" s="32">
        <v>9.4999715685844394E-2</v>
      </c>
      <c r="M179" s="32">
        <v>9.7506895661354107E-2</v>
      </c>
    </row>
    <row r="180" spans="1:13" x14ac:dyDescent="0.35">
      <c r="A180" s="62"/>
      <c r="B180" s="30">
        <v>0.35</v>
      </c>
      <c r="C180" s="32">
        <v>-6.5501155331730799E-3</v>
      </c>
      <c r="D180" s="32">
        <v>2.7767153456807098E-2</v>
      </c>
      <c r="E180" s="32">
        <v>4.9910339837272999E-2</v>
      </c>
      <c r="F180" s="32">
        <v>6.8868838995695097E-2</v>
      </c>
      <c r="G180" s="32">
        <v>8.5215009748935699E-2</v>
      </c>
      <c r="H180" s="32">
        <v>8.7194976396858706E-2</v>
      </c>
      <c r="I180" s="32">
        <v>9.0836592018604306E-2</v>
      </c>
      <c r="J180" s="32">
        <v>9.8757281899452196E-2</v>
      </c>
      <c r="K180" s="32">
        <v>9.93791803717613E-2</v>
      </c>
      <c r="L180" s="32">
        <v>0.103007979691029</v>
      </c>
      <c r="M180" s="32">
        <v>0.111957803368568</v>
      </c>
    </row>
    <row r="181" spans="1:13" x14ac:dyDescent="0.35">
      <c r="A181" s="62"/>
      <c r="B181" s="30">
        <v>0.4</v>
      </c>
      <c r="C181" s="32">
        <v>-9.0186111629009299E-3</v>
      </c>
      <c r="D181" s="32">
        <v>3.11299236491323E-2</v>
      </c>
      <c r="E181" s="32">
        <v>5.60841035718719E-2</v>
      </c>
      <c r="F181" s="32">
        <v>7.7194596827030199E-2</v>
      </c>
      <c r="G181" s="32">
        <v>9.4264641404151903E-2</v>
      </c>
      <c r="H181" s="32">
        <v>9.8780430853366893E-2</v>
      </c>
      <c r="I181" s="32">
        <v>0.102517507970333</v>
      </c>
      <c r="J181" s="32">
        <v>0.11018633097410201</v>
      </c>
      <c r="K181" s="32">
        <v>0.110783778131008</v>
      </c>
      <c r="L181" s="32">
        <v>0.115862384438515</v>
      </c>
      <c r="M181" s="32">
        <v>0.118077054619789</v>
      </c>
    </row>
    <row r="182" spans="1:13" x14ac:dyDescent="0.35">
      <c r="A182" s="62"/>
      <c r="B182" s="30">
        <v>0.45</v>
      </c>
      <c r="C182" s="32">
        <v>-1.12530682235956E-2</v>
      </c>
      <c r="D182" s="32">
        <v>3.4492693841457402E-2</v>
      </c>
      <c r="E182" s="32">
        <v>6.2257867306470899E-2</v>
      </c>
      <c r="F182" s="32">
        <v>8.5520354658365202E-2</v>
      </c>
      <c r="G182" s="32">
        <v>9.9950671195983901E-2</v>
      </c>
      <c r="H182" s="32">
        <v>0.108537919819355</v>
      </c>
      <c r="I182" s="32">
        <v>0.111844412982464</v>
      </c>
      <c r="J182" s="32">
        <v>0.117018848657608</v>
      </c>
      <c r="K182" s="32">
        <v>0.11891596019268</v>
      </c>
      <c r="L182" s="32">
        <v>0.123026512563229</v>
      </c>
      <c r="M182" s="32">
        <v>0.123884119093418</v>
      </c>
    </row>
    <row r="183" spans="1:13" x14ac:dyDescent="0.35">
      <c r="A183" s="62"/>
      <c r="B183" s="30">
        <v>0.5</v>
      </c>
      <c r="C183" s="32">
        <v>-1.12694250419736E-2</v>
      </c>
      <c r="D183" s="32">
        <v>3.7855464033782503E-2</v>
      </c>
      <c r="E183" s="32">
        <v>6.9043035618960899E-2</v>
      </c>
      <c r="F183" s="32">
        <v>9.3846112489700304E-2</v>
      </c>
      <c r="G183" s="32">
        <v>0.10725274682045</v>
      </c>
      <c r="H183" s="32">
        <v>0.11510518193244899</v>
      </c>
      <c r="I183" s="32">
        <v>0.12027137726545301</v>
      </c>
      <c r="J183" s="32">
        <v>0.124722257256508</v>
      </c>
      <c r="K183" s="32">
        <v>0.126669526100159</v>
      </c>
      <c r="L183" s="32">
        <v>0.13100063800811801</v>
      </c>
      <c r="M183" s="32">
        <v>0.13316331803798701</v>
      </c>
    </row>
    <row r="184" spans="1:13" x14ac:dyDescent="0.35">
      <c r="A184" s="62"/>
      <c r="B184" s="30">
        <v>0.55000000000000004</v>
      </c>
      <c r="C184" s="32">
        <v>-1.4043376781046399E-2</v>
      </c>
      <c r="D184" s="32">
        <v>4.1218234226107597E-2</v>
      </c>
      <c r="E184" s="32">
        <v>7.5828203931450802E-2</v>
      </c>
      <c r="F184" s="32">
        <v>0.100231751799583</v>
      </c>
      <c r="G184" s="32">
        <v>0.11308997124433499</v>
      </c>
      <c r="H184" s="32">
        <v>0.121103689074516</v>
      </c>
      <c r="I184" s="32">
        <v>0.12610687315464</v>
      </c>
      <c r="J184" s="32">
        <v>0.13133005797863001</v>
      </c>
      <c r="K184" s="32">
        <v>0.134524196386337</v>
      </c>
      <c r="L184" s="32">
        <v>0.137014180421829</v>
      </c>
      <c r="M184" s="32">
        <v>0.14402161538600899</v>
      </c>
    </row>
    <row r="185" spans="1:13" x14ac:dyDescent="0.35">
      <c r="A185" s="62"/>
      <c r="B185" s="30">
        <v>0.6</v>
      </c>
      <c r="C185" s="32">
        <v>-1.50645701214671E-2</v>
      </c>
      <c r="D185" s="32">
        <v>4.4581004418432699E-2</v>
      </c>
      <c r="E185" s="32">
        <v>8.2613372243940802E-2</v>
      </c>
      <c r="F185" s="32">
        <v>0.104959227144718</v>
      </c>
      <c r="G185" s="32">
        <v>0.118340238928795</v>
      </c>
      <c r="H185" s="32">
        <v>0.127102196216583</v>
      </c>
      <c r="I185" s="32">
        <v>0.13330650329589799</v>
      </c>
      <c r="J185" s="32">
        <v>0.136949822306633</v>
      </c>
      <c r="K185" s="32">
        <v>0.14323882758617401</v>
      </c>
      <c r="L185" s="32">
        <v>0.145519554615021</v>
      </c>
      <c r="M185" s="32">
        <v>0.14868116378784199</v>
      </c>
    </row>
    <row r="186" spans="1:13" x14ac:dyDescent="0.35">
      <c r="A186" s="62"/>
      <c r="B186" s="30">
        <v>0.65</v>
      </c>
      <c r="C186" s="32">
        <v>-1.4658401720225801E-2</v>
      </c>
      <c r="D186" s="32">
        <v>4.79437746107578E-2</v>
      </c>
      <c r="E186" s="32">
        <v>8.9398540556430803E-2</v>
      </c>
      <c r="F186" s="32">
        <v>0.109570600092411</v>
      </c>
      <c r="G186" s="32">
        <v>0.12359050661325501</v>
      </c>
      <c r="H186" s="32">
        <v>0.13403494656086001</v>
      </c>
      <c r="I186" s="32">
        <v>0.13916651904582999</v>
      </c>
      <c r="J186" s="32">
        <v>0.143128171563149</v>
      </c>
      <c r="K186" s="32">
        <v>0.150244250893593</v>
      </c>
      <c r="L186" s="32">
        <v>0.15313601493835499</v>
      </c>
      <c r="M186" s="32">
        <v>0.15654042363166801</v>
      </c>
    </row>
    <row r="187" spans="1:13" x14ac:dyDescent="0.35">
      <c r="A187" s="62"/>
      <c r="B187" s="30">
        <v>0.7</v>
      </c>
      <c r="C187" s="32">
        <v>-1.5352915972471201E-2</v>
      </c>
      <c r="D187" s="32">
        <v>4.7988850623369203E-2</v>
      </c>
      <c r="E187" s="32">
        <v>9.4637379050254794E-2</v>
      </c>
      <c r="F187" s="32">
        <v>0.116594783961773</v>
      </c>
      <c r="G187" s="32">
        <v>0.12884077429771401</v>
      </c>
      <c r="H187" s="32">
        <v>0.139142096042633</v>
      </c>
      <c r="I187" s="32">
        <v>0.14625716209411599</v>
      </c>
      <c r="J187" s="32">
        <v>0.150515556335449</v>
      </c>
      <c r="K187" s="32">
        <v>0.156265333294868</v>
      </c>
      <c r="L187" s="32">
        <v>0.160652801394463</v>
      </c>
      <c r="M187" s="32">
        <v>0.16350312530994399</v>
      </c>
    </row>
    <row r="188" spans="1:13" x14ac:dyDescent="0.35">
      <c r="A188" s="62"/>
      <c r="B188" s="30">
        <v>0.75</v>
      </c>
      <c r="C188" s="32">
        <v>-1.8330760300159499E-2</v>
      </c>
      <c r="D188" s="32">
        <v>5.4976601153612102E-2</v>
      </c>
      <c r="E188" s="32">
        <v>0.10009156167507199</v>
      </c>
      <c r="F188" s="32">
        <v>0.119193583726883</v>
      </c>
      <c r="G188" s="32">
        <v>0.134091041982174</v>
      </c>
      <c r="H188" s="32">
        <v>0.143737018108368</v>
      </c>
      <c r="I188" s="32">
        <v>0.15154309570789301</v>
      </c>
      <c r="J188" s="32">
        <v>0.15628363192081501</v>
      </c>
      <c r="K188" s="32">
        <v>0.16122055053710899</v>
      </c>
      <c r="L188" s="32">
        <v>0.16642901301384</v>
      </c>
      <c r="M188" s="32">
        <v>0.16972516477107999</v>
      </c>
    </row>
    <row r="189" spans="1:13" x14ac:dyDescent="0.35">
      <c r="A189" s="62"/>
      <c r="B189" s="30">
        <v>0.8</v>
      </c>
      <c r="C189" s="32">
        <v>-1.7701525241136599E-2</v>
      </c>
      <c r="D189" s="32">
        <v>6.0017842799425097E-2</v>
      </c>
      <c r="E189" s="32">
        <v>0.100662164390087</v>
      </c>
      <c r="F189" s="32">
        <v>0.122696988284588</v>
      </c>
      <c r="G189" s="32">
        <v>0.13934130966663399</v>
      </c>
      <c r="H189" s="32">
        <v>0.149121999740601</v>
      </c>
      <c r="I189" s="32">
        <v>0.156289502978325</v>
      </c>
      <c r="J189" s="32">
        <v>0.161313876509666</v>
      </c>
      <c r="K189" s="32">
        <v>0.16704803705215501</v>
      </c>
      <c r="L189" s="32">
        <v>0.17089372873306299</v>
      </c>
      <c r="M189" s="32">
        <v>0.175890818238258</v>
      </c>
    </row>
    <row r="190" spans="1:13" x14ac:dyDescent="0.35">
      <c r="A190" s="62"/>
      <c r="B190" s="30">
        <v>0.85</v>
      </c>
      <c r="C190" s="32">
        <v>-1.7681142315268499E-2</v>
      </c>
      <c r="D190" s="32">
        <v>6.2248099595308297E-2</v>
      </c>
      <c r="E190" s="32">
        <v>0.10331467539072001</v>
      </c>
      <c r="F190" s="32">
        <v>0.12784521281719199</v>
      </c>
      <c r="G190" s="32">
        <v>0.14285546541214</v>
      </c>
      <c r="H190" s="32">
        <v>0.15456406772136699</v>
      </c>
      <c r="I190" s="32">
        <v>0.16223198175430301</v>
      </c>
      <c r="J190" s="32">
        <v>0.16951434314250899</v>
      </c>
      <c r="K190" s="32">
        <v>0.17330206930637401</v>
      </c>
      <c r="L190" s="32">
        <v>0.17812946438789401</v>
      </c>
      <c r="M190" s="32">
        <v>0.18280802667141</v>
      </c>
    </row>
    <row r="191" spans="1:13" x14ac:dyDescent="0.35">
      <c r="A191" s="62"/>
      <c r="B191" s="30">
        <v>0.9</v>
      </c>
      <c r="C191" s="32">
        <v>-1.84607487171888E-2</v>
      </c>
      <c r="D191" s="32">
        <v>6.3756950199604007E-2</v>
      </c>
      <c r="E191" s="32">
        <v>0.108561329543591</v>
      </c>
      <c r="F191" s="32">
        <v>0.131374135613441</v>
      </c>
      <c r="G191" s="32">
        <v>0.14613573253154799</v>
      </c>
      <c r="H191" s="32">
        <v>0.15908928215503701</v>
      </c>
      <c r="I191" s="32">
        <v>0.16858343780040699</v>
      </c>
      <c r="J191" s="32">
        <v>0.17347069084644301</v>
      </c>
      <c r="K191" s="32">
        <v>0.178634002804756</v>
      </c>
      <c r="L191" s="32">
        <v>0.18333451449871099</v>
      </c>
      <c r="M191" s="32">
        <v>0.187291160225868</v>
      </c>
    </row>
    <row r="192" spans="1:13" x14ac:dyDescent="0.35">
      <c r="A192" s="62"/>
      <c r="B192" s="30">
        <v>0.95</v>
      </c>
      <c r="C192" s="32">
        <v>-1.8624829128384601E-2</v>
      </c>
      <c r="D192" s="32">
        <v>6.8737469613552094E-2</v>
      </c>
      <c r="E192" s="32">
        <v>0.107428714632988</v>
      </c>
      <c r="F192" s="32">
        <v>0.13489644229412101</v>
      </c>
      <c r="G192" s="32">
        <v>0.15065318346023601</v>
      </c>
      <c r="H192" s="32">
        <v>0.161904871463776</v>
      </c>
      <c r="I192" s="32">
        <v>0.17230744659900701</v>
      </c>
      <c r="J192" s="32">
        <v>0.17960096895694699</v>
      </c>
      <c r="K192" s="32">
        <v>0.18684270977973899</v>
      </c>
      <c r="L192" s="32">
        <v>0.19158366322517401</v>
      </c>
      <c r="M192" s="32">
        <v>0.192740753293037</v>
      </c>
    </row>
    <row r="193" spans="1:13" x14ac:dyDescent="0.35">
      <c r="A193" s="62"/>
      <c r="B193" s="30">
        <v>1</v>
      </c>
      <c r="C193" s="32">
        <v>-1.97524055838585E-2</v>
      </c>
      <c r="D193" s="32">
        <v>7.3717989027500194E-2</v>
      </c>
      <c r="E193" s="32">
        <v>0.11634495854377699</v>
      </c>
      <c r="F193" s="32">
        <v>0.13712497055530501</v>
      </c>
      <c r="G193" s="32">
        <v>0.15426479279995001</v>
      </c>
      <c r="H193" s="32">
        <v>0.16787123680114699</v>
      </c>
      <c r="I193" s="32">
        <v>0.17637440562248199</v>
      </c>
      <c r="J193" s="32">
        <v>0.18504916131496399</v>
      </c>
      <c r="K193" s="32">
        <v>0.190531522035599</v>
      </c>
      <c r="L193" s="32">
        <v>0.194646716117859</v>
      </c>
      <c r="M193" s="32">
        <v>0.19962078332901001</v>
      </c>
    </row>
    <row r="204" spans="1:13" x14ac:dyDescent="0.35">
      <c r="A204" s="63" t="s">
        <v>1</v>
      </c>
      <c r="B204" s="63"/>
      <c r="C204" s="63"/>
      <c r="D204" s="63"/>
      <c r="E204" s="63"/>
      <c r="F204" s="63"/>
      <c r="G204" s="63"/>
      <c r="H204" s="63"/>
      <c r="I204" s="63"/>
      <c r="J204" s="63"/>
      <c r="K204" s="63"/>
      <c r="L204" s="63"/>
      <c r="M204" s="63"/>
    </row>
    <row r="205" spans="1:13" x14ac:dyDescent="0.35">
      <c r="A205" s="62" t="s">
        <v>0</v>
      </c>
      <c r="B205" s="1"/>
      <c r="C205" s="1">
        <v>0</v>
      </c>
      <c r="D205" s="1">
        <v>0.1</v>
      </c>
      <c r="E205" s="1">
        <v>0.2</v>
      </c>
      <c r="F205" s="1">
        <v>0.3</v>
      </c>
      <c r="G205" s="1">
        <v>0.4</v>
      </c>
      <c r="H205" s="1">
        <v>0.5</v>
      </c>
      <c r="I205" s="1">
        <v>0.6</v>
      </c>
      <c r="J205" s="1">
        <v>0.7</v>
      </c>
      <c r="K205" s="1">
        <v>0.8</v>
      </c>
      <c r="L205" s="1">
        <v>0.9</v>
      </c>
      <c r="M205" s="1">
        <v>1</v>
      </c>
    </row>
    <row r="206" spans="1:13" x14ac:dyDescent="0.35">
      <c r="A206" s="62"/>
      <c r="B206" s="2">
        <v>0</v>
      </c>
      <c r="C206" s="26">
        <v>0</v>
      </c>
      <c r="D206" s="27">
        <v>0</v>
      </c>
      <c r="E206" s="27">
        <v>0</v>
      </c>
      <c r="F206" s="27">
        <v>0</v>
      </c>
      <c r="G206" s="27">
        <v>0</v>
      </c>
      <c r="H206" s="27">
        <v>0</v>
      </c>
      <c r="I206" s="27">
        <v>0</v>
      </c>
      <c r="J206" s="27">
        <v>0</v>
      </c>
      <c r="K206" s="27">
        <v>0</v>
      </c>
      <c r="L206" s="27">
        <v>0</v>
      </c>
      <c r="M206" s="27">
        <v>0</v>
      </c>
    </row>
    <row r="207" spans="1:13" x14ac:dyDescent="0.35">
      <c r="A207" s="62"/>
      <c r="B207" s="2">
        <v>0.05</v>
      </c>
      <c r="C207" s="27">
        <v>-1.4350356068462101E-3</v>
      </c>
      <c r="D207" s="27">
        <v>-3.5248810891062E-3</v>
      </c>
      <c r="E207" s="27">
        <v>-5.0362534821033504E-3</v>
      </c>
      <c r="F207" s="27">
        <v>-6.1890352517366401E-3</v>
      </c>
      <c r="G207" s="27">
        <v>-7.0237396284937902E-3</v>
      </c>
      <c r="H207" s="27">
        <v>-7.6682800427079201E-3</v>
      </c>
      <c r="I207" s="27">
        <v>-8.3587057888507808E-3</v>
      </c>
      <c r="J207" s="27">
        <v>-8.7522612884640694E-3</v>
      </c>
      <c r="K207" s="27">
        <v>-9.0916715562343597E-3</v>
      </c>
      <c r="L207" s="27">
        <v>-9.2114927247166599E-3</v>
      </c>
      <c r="M207" s="27">
        <v>-9.4222575426101702E-3</v>
      </c>
    </row>
    <row r="208" spans="1:13" x14ac:dyDescent="0.35">
      <c r="A208" s="62"/>
      <c r="B208" s="2">
        <v>0.1</v>
      </c>
      <c r="C208" s="27">
        <v>-8.46152470330708E-5</v>
      </c>
      <c r="D208" s="27">
        <v>-4.4702999293804203E-3</v>
      </c>
      <c r="E208" s="27">
        <v>-7.3308288119733299E-3</v>
      </c>
      <c r="F208" s="27">
        <v>-9.3827163800597208E-3</v>
      </c>
      <c r="G208" s="27">
        <v>-1.0847090743482101E-2</v>
      </c>
      <c r="H208" s="27">
        <v>-1.1685675010085101E-2</v>
      </c>
      <c r="I208" s="27">
        <v>-1.3041723519563699E-2</v>
      </c>
      <c r="J208" s="27">
        <v>-1.30001315847039E-2</v>
      </c>
      <c r="K208" s="27">
        <v>-1.4074660837650301E-2</v>
      </c>
      <c r="L208" s="27">
        <v>-1.44535647705197E-2</v>
      </c>
      <c r="M208" s="27">
        <v>-1.44581440836191E-2</v>
      </c>
    </row>
    <row r="209" spans="1:13" x14ac:dyDescent="0.35">
      <c r="A209" s="62"/>
      <c r="B209" s="2">
        <v>0.15</v>
      </c>
      <c r="C209" s="27">
        <v>5.3957750787958503E-4</v>
      </c>
      <c r="D209" s="27">
        <v>-5.4237418808043003E-3</v>
      </c>
      <c r="E209" s="27">
        <v>-9.5807882025837898E-3</v>
      </c>
      <c r="F209" s="27">
        <v>-1.23155601322651E-2</v>
      </c>
      <c r="G209" s="27">
        <v>-1.3574642129242399E-2</v>
      </c>
      <c r="H209" s="27">
        <v>-1.41458188494047E-2</v>
      </c>
      <c r="I209" s="27">
        <v>-1.5859814360737801E-2</v>
      </c>
      <c r="J209" s="27">
        <v>-1.76063701510429E-2</v>
      </c>
      <c r="K209" s="27">
        <v>-1.6188388690352402E-2</v>
      </c>
      <c r="L209" s="27">
        <v>-1.7778528854250901E-2</v>
      </c>
      <c r="M209" s="27">
        <v>-1.8160508945584301E-2</v>
      </c>
    </row>
    <row r="210" spans="1:13" x14ac:dyDescent="0.35">
      <c r="A210" s="62"/>
      <c r="B210" s="2">
        <v>0.2</v>
      </c>
      <c r="C210" s="27">
        <v>9.4463833374902595E-4</v>
      </c>
      <c r="D210" s="27">
        <v>-6.5170046873390701E-3</v>
      </c>
      <c r="E210" s="27">
        <v>-1.20086874812841E-2</v>
      </c>
      <c r="F210" s="27">
        <v>-1.38206924311817E-2</v>
      </c>
      <c r="G210" s="27">
        <v>-1.6540886834263802E-2</v>
      </c>
      <c r="H210" s="27">
        <v>-1.6605962688724201E-2</v>
      </c>
      <c r="I210" s="27">
        <v>-1.8677905201911899E-2</v>
      </c>
      <c r="J210" s="27">
        <v>-1.9964643754064999E-2</v>
      </c>
      <c r="K210" s="27">
        <v>-1.9118145108223E-2</v>
      </c>
      <c r="L210" s="27">
        <v>-1.9839021377265498E-2</v>
      </c>
      <c r="M210" s="27">
        <v>-2.1735997870564499E-2</v>
      </c>
    </row>
    <row r="211" spans="1:13" x14ac:dyDescent="0.35">
      <c r="A211" s="62"/>
      <c r="B211" s="2">
        <v>0.25</v>
      </c>
      <c r="C211" s="27">
        <v>6.5823242766782598E-4</v>
      </c>
      <c r="D211" s="27">
        <v>-7.5647938065230898E-3</v>
      </c>
      <c r="E211" s="27">
        <v>-1.2859173119068101E-2</v>
      </c>
      <c r="F211" s="27">
        <v>-1.5325824730098201E-2</v>
      </c>
      <c r="G211" s="27">
        <v>-1.8235141411423701E-2</v>
      </c>
      <c r="H211" s="27">
        <v>-1.9066106528043698E-2</v>
      </c>
      <c r="I211" s="27">
        <v>-2.0679010078311001E-2</v>
      </c>
      <c r="J211" s="27">
        <v>-2.2322917357087101E-2</v>
      </c>
      <c r="K211" s="27">
        <v>-2.28629447519779E-2</v>
      </c>
      <c r="L211" s="27">
        <v>-2.1899513900279999E-2</v>
      </c>
      <c r="M211" s="27">
        <v>-2.3431967323025101E-2</v>
      </c>
    </row>
    <row r="212" spans="1:13" x14ac:dyDescent="0.35">
      <c r="A212" s="62"/>
      <c r="B212" s="2">
        <v>0.3</v>
      </c>
      <c r="C212" s="27">
        <v>6.9723703199997501E-4</v>
      </c>
      <c r="D212" s="27">
        <v>-9.0191420167684607E-3</v>
      </c>
      <c r="E212" s="27">
        <v>-1.37096587568522E-2</v>
      </c>
      <c r="F212" s="27">
        <v>-1.7676724120974499E-2</v>
      </c>
      <c r="G212" s="27">
        <v>-1.8750749528408099E-2</v>
      </c>
      <c r="H212" s="27">
        <v>-2.1237319335341499E-2</v>
      </c>
      <c r="I212" s="27">
        <v>-2.2126134485006301E-2</v>
      </c>
      <c r="J212" s="27">
        <v>-2.3128177970647801E-2</v>
      </c>
      <c r="K212" s="27">
        <v>-2.3864662274718298E-2</v>
      </c>
      <c r="L212" s="27">
        <v>-2.41796597838402E-2</v>
      </c>
      <c r="M212" s="27">
        <v>-2.51279367754857E-2</v>
      </c>
    </row>
    <row r="213" spans="1:13" x14ac:dyDescent="0.35">
      <c r="A213" s="62"/>
      <c r="B213" s="2">
        <v>0.35</v>
      </c>
      <c r="C213" s="27">
        <v>3.4796586260199498E-4</v>
      </c>
      <c r="D213" s="27">
        <v>-9.0663107112050108E-3</v>
      </c>
      <c r="E213" s="27">
        <v>-1.4560144394636199E-2</v>
      </c>
      <c r="F213" s="27">
        <v>-1.8510790541768098E-2</v>
      </c>
      <c r="G213" s="27">
        <v>-2.1240854635834701E-2</v>
      </c>
      <c r="H213" s="27">
        <v>-2.24871039390564E-2</v>
      </c>
      <c r="I213" s="27">
        <v>-2.3791301995515799E-2</v>
      </c>
      <c r="J213" s="27">
        <v>-2.4674687534570701E-2</v>
      </c>
      <c r="K213" s="27">
        <v>-2.55284458398819E-2</v>
      </c>
      <c r="L213" s="27">
        <v>-2.64166165143251E-2</v>
      </c>
      <c r="M213" s="27">
        <v>-2.6823906227946299E-2</v>
      </c>
    </row>
    <row r="214" spans="1:13" x14ac:dyDescent="0.35">
      <c r="A214" s="62"/>
      <c r="B214" s="2">
        <v>0.4</v>
      </c>
      <c r="C214" s="27">
        <v>4.66275232611224E-4</v>
      </c>
      <c r="D214" s="27">
        <v>-1.0581366717815399E-2</v>
      </c>
      <c r="E214" s="27">
        <v>-1.54106300324202E-2</v>
      </c>
      <c r="F214" s="27">
        <v>-1.96868237107992E-2</v>
      </c>
      <c r="G214" s="27">
        <v>-2.2025203332305E-2</v>
      </c>
      <c r="H214" s="27">
        <v>-2.37896554172039E-2</v>
      </c>
      <c r="I214" s="27">
        <v>-2.54564695060253E-2</v>
      </c>
      <c r="J214" s="27">
        <v>-2.6356937363743799E-2</v>
      </c>
      <c r="K214" s="27">
        <v>-2.7001418173313099E-2</v>
      </c>
      <c r="L214" s="27">
        <v>-2.8027331456542001E-2</v>
      </c>
      <c r="M214" s="27">
        <v>-2.8522318229079201E-2</v>
      </c>
    </row>
    <row r="215" spans="1:13" x14ac:dyDescent="0.35">
      <c r="A215" s="62"/>
      <c r="B215" s="2">
        <v>0.45</v>
      </c>
      <c r="C215" s="27">
        <v>3.8892679731361601E-4</v>
      </c>
      <c r="D215" s="27">
        <v>-1.12410886213183E-2</v>
      </c>
      <c r="E215" s="27">
        <v>-1.6261115670204201E-2</v>
      </c>
      <c r="F215" s="27">
        <v>-2.1334635093808198E-2</v>
      </c>
      <c r="G215" s="27">
        <v>-2.3541014641523399E-2</v>
      </c>
      <c r="H215" s="27">
        <v>-2.5123961269855499E-2</v>
      </c>
      <c r="I215" s="27">
        <v>-2.68975868821144E-2</v>
      </c>
      <c r="J215" s="27">
        <v>-2.7825681492686299E-2</v>
      </c>
      <c r="K215" s="27">
        <v>-2.89645716547966E-2</v>
      </c>
      <c r="L215" s="27">
        <v>-2.9638046398758899E-2</v>
      </c>
      <c r="M215" s="27">
        <v>-2.98365000635386E-2</v>
      </c>
    </row>
    <row r="216" spans="1:13" x14ac:dyDescent="0.35">
      <c r="A216" s="62"/>
      <c r="B216" s="2">
        <v>0.5</v>
      </c>
      <c r="C216" s="27">
        <v>7.1138092607725398E-5</v>
      </c>
      <c r="D216" s="27">
        <v>-1.18200732395053E-2</v>
      </c>
      <c r="E216" s="27">
        <v>-1.7111601307988202E-2</v>
      </c>
      <c r="F216" s="27">
        <v>-2.20961719751358E-2</v>
      </c>
      <c r="G216" s="27">
        <v>-2.4530505761504201E-2</v>
      </c>
      <c r="H216" s="27">
        <v>-2.6351362466812099E-2</v>
      </c>
      <c r="I216" s="27">
        <v>-2.8214000165462501E-2</v>
      </c>
      <c r="J216" s="27">
        <v>-2.91002988815308E-2</v>
      </c>
      <c r="K216" s="27">
        <v>-3.0501764267683001E-2</v>
      </c>
      <c r="L216" s="27">
        <v>-3.1093480065465001E-2</v>
      </c>
      <c r="M216" s="27">
        <v>-3.1608354300260502E-2</v>
      </c>
    </row>
    <row r="217" spans="1:13" x14ac:dyDescent="0.35">
      <c r="A217" s="62"/>
      <c r="B217" s="2">
        <v>0.55000000000000004</v>
      </c>
      <c r="C217" s="27">
        <v>3.4690790471358902E-6</v>
      </c>
      <c r="D217" s="27">
        <v>-1.25563200563192E-2</v>
      </c>
      <c r="E217" s="27">
        <v>-1.7962086945772199E-2</v>
      </c>
      <c r="F217" s="27">
        <v>-2.3059152066707601E-2</v>
      </c>
      <c r="G217" s="27">
        <v>-2.5774667039513598E-2</v>
      </c>
      <c r="H217" s="27">
        <v>-2.7506617829203599E-2</v>
      </c>
      <c r="I217" s="27">
        <v>-2.97123398631811E-2</v>
      </c>
      <c r="J217" s="27">
        <v>-3.0682144686579701E-2</v>
      </c>
      <c r="K217" s="27">
        <v>-3.18741574883461E-2</v>
      </c>
      <c r="L217" s="27">
        <v>-3.2585024833679199E-2</v>
      </c>
      <c r="M217" s="27">
        <v>-3.32933999598026E-2</v>
      </c>
    </row>
    <row r="218" spans="1:13" x14ac:dyDescent="0.35">
      <c r="A218" s="62"/>
      <c r="B218" s="2">
        <v>0.6</v>
      </c>
      <c r="C218" s="27">
        <v>2.2567535052076001E-4</v>
      </c>
      <c r="D218" s="27">
        <v>-1.3439013622701199E-2</v>
      </c>
      <c r="E218" s="27">
        <v>-1.88125725835562E-2</v>
      </c>
      <c r="F218" s="27">
        <v>-2.4218313395976999E-2</v>
      </c>
      <c r="G218" s="27">
        <v>-2.67118867486715E-2</v>
      </c>
      <c r="H218" s="27">
        <v>-2.87985131144524E-2</v>
      </c>
      <c r="I218" s="27">
        <v>-3.06693930178881E-2</v>
      </c>
      <c r="J218" s="27">
        <v>-3.1875055283308001E-2</v>
      </c>
      <c r="K218" s="27">
        <v>-3.3338323235511801E-2</v>
      </c>
      <c r="L218" s="27">
        <v>-3.3621583133935901E-2</v>
      </c>
      <c r="M218" s="27">
        <v>-3.4773968160152401E-2</v>
      </c>
    </row>
    <row r="219" spans="1:13" x14ac:dyDescent="0.35">
      <c r="A219" s="62"/>
      <c r="B219" s="2">
        <v>0.65</v>
      </c>
      <c r="C219" s="27">
        <v>-8.7082320533227203E-5</v>
      </c>
      <c r="D219" s="27">
        <v>-1.4321707189083099E-2</v>
      </c>
      <c r="E219" s="27">
        <v>-1.96630582213402E-2</v>
      </c>
      <c r="F219" s="27">
        <v>-2.4789424613118199E-2</v>
      </c>
      <c r="G219" s="27">
        <v>-2.7855651453137401E-2</v>
      </c>
      <c r="H219" s="27">
        <v>-2.9908085241913799E-2</v>
      </c>
      <c r="I219" s="27">
        <v>-3.2164715230464901E-2</v>
      </c>
      <c r="J219" s="27">
        <v>-3.3353839069604901E-2</v>
      </c>
      <c r="K219" s="27">
        <v>-3.4528754651546499E-2</v>
      </c>
      <c r="L219" s="27">
        <v>-3.55372354388237E-2</v>
      </c>
      <c r="M219" s="27">
        <v>-3.6098506301641499E-2</v>
      </c>
    </row>
    <row r="220" spans="1:13" x14ac:dyDescent="0.35">
      <c r="A220" s="62"/>
      <c r="B220" s="2">
        <v>0.7</v>
      </c>
      <c r="C220" s="27">
        <v>-1.3007507368456599E-4</v>
      </c>
      <c r="D220" s="27">
        <v>-1.41023667529225E-2</v>
      </c>
      <c r="E220" s="27">
        <v>-2.0513543859124201E-2</v>
      </c>
      <c r="F220" s="27">
        <v>-2.57343892008066E-2</v>
      </c>
      <c r="G220" s="27">
        <v>-2.8583860024809799E-2</v>
      </c>
      <c r="H220" s="27">
        <v>-3.0904645100235901E-2</v>
      </c>
      <c r="I220" s="27">
        <v>-3.3314615488052403E-2</v>
      </c>
      <c r="J220" s="27">
        <v>-3.45110893249512E-2</v>
      </c>
      <c r="K220" s="27">
        <v>-3.6010857671499301E-2</v>
      </c>
      <c r="L220" s="27">
        <v>-3.6806806921958903E-2</v>
      </c>
      <c r="M220" s="27">
        <v>-3.7376999855041497E-2</v>
      </c>
    </row>
    <row r="221" spans="1:13" x14ac:dyDescent="0.35">
      <c r="A221" s="62"/>
      <c r="B221" s="2">
        <v>0.75</v>
      </c>
      <c r="C221" s="27">
        <v>-1.43626049975865E-4</v>
      </c>
      <c r="D221" s="27">
        <v>-1.5161327086389099E-2</v>
      </c>
      <c r="E221" s="27">
        <v>-2.1364029496908198E-2</v>
      </c>
      <c r="F221" s="27">
        <v>-2.6203924790024799E-2</v>
      </c>
      <c r="G221" s="27">
        <v>-2.95191463083029E-2</v>
      </c>
      <c r="H221" s="27">
        <v>-3.2377075403928798E-2</v>
      </c>
      <c r="I221" s="27">
        <v>-3.4446276724338497E-2</v>
      </c>
      <c r="J221" s="27">
        <v>-3.614841401577E-2</v>
      </c>
      <c r="K221" s="27">
        <v>-3.7008509039878797E-2</v>
      </c>
      <c r="L221" s="27">
        <v>-3.8417540490627303E-2</v>
      </c>
      <c r="M221" s="27">
        <v>-3.9032142609357799E-2</v>
      </c>
    </row>
    <row r="222" spans="1:13" x14ac:dyDescent="0.35">
      <c r="A222" s="62"/>
      <c r="B222" s="2">
        <v>0.8</v>
      </c>
      <c r="C222" s="27">
        <v>-2.20510366489179E-4</v>
      </c>
      <c r="D222" s="27">
        <v>-1.6059063374996199E-2</v>
      </c>
      <c r="E222" s="27">
        <v>-2.2214515134692199E-2</v>
      </c>
      <c r="F222" s="27">
        <v>-2.7280446141958199E-2</v>
      </c>
      <c r="G222" s="27">
        <v>-3.0563907697796801E-2</v>
      </c>
      <c r="H222" s="27">
        <v>-3.3394210040569298E-2</v>
      </c>
      <c r="I222" s="27">
        <v>-3.5601448267698302E-2</v>
      </c>
      <c r="J222" s="27">
        <v>-3.7125840783119202E-2</v>
      </c>
      <c r="K222" s="27">
        <v>-3.8274820894002901E-2</v>
      </c>
      <c r="L222" s="27">
        <v>-3.9291996508836698E-2</v>
      </c>
      <c r="M222" s="27">
        <v>-3.99051569402218E-2</v>
      </c>
    </row>
    <row r="223" spans="1:13" x14ac:dyDescent="0.35">
      <c r="A223" s="62"/>
      <c r="B223" s="2">
        <v>0.85</v>
      </c>
      <c r="C223" s="27">
        <v>-2.0385687821544699E-4</v>
      </c>
      <c r="D223" s="27">
        <v>-1.61770936101675E-2</v>
      </c>
      <c r="E223" s="27">
        <v>-2.30650007724762E-2</v>
      </c>
      <c r="F223" s="27">
        <v>-2.7855113148689301E-2</v>
      </c>
      <c r="G223" s="27">
        <v>-3.14824134111404E-2</v>
      </c>
      <c r="H223" s="27">
        <v>-3.4448672086000401E-2</v>
      </c>
      <c r="I223" s="27">
        <v>-3.64775843918324E-2</v>
      </c>
      <c r="J223" s="27">
        <v>-3.8130607455968898E-2</v>
      </c>
      <c r="K223" s="27">
        <v>-3.9747655391693101E-2</v>
      </c>
      <c r="L223" s="27">
        <v>-4.0490146726369899E-2</v>
      </c>
      <c r="M223" s="27">
        <v>-4.1197456419467898E-2</v>
      </c>
    </row>
    <row r="224" spans="1:13" x14ac:dyDescent="0.35">
      <c r="A224" s="62"/>
      <c r="B224" s="2">
        <v>0.9</v>
      </c>
      <c r="C224" s="27">
        <v>-2.6190269272774501E-4</v>
      </c>
      <c r="D224" s="27">
        <v>-1.77880972623825E-2</v>
      </c>
      <c r="E224" s="27">
        <v>-2.39377040416002E-2</v>
      </c>
      <c r="F224" s="27">
        <v>-2.85333506762981E-2</v>
      </c>
      <c r="G224" s="27">
        <v>-3.2809108495712301E-2</v>
      </c>
      <c r="H224" s="27">
        <v>-3.54653857648373E-2</v>
      </c>
      <c r="I224" s="27">
        <v>-3.7327628582716002E-2</v>
      </c>
      <c r="J224" s="27">
        <v>-3.9411317557096502E-2</v>
      </c>
      <c r="K224" s="27">
        <v>-4.0782377123832703E-2</v>
      </c>
      <c r="L224" s="27">
        <v>-4.17074970901012E-2</v>
      </c>
      <c r="M224" s="27">
        <v>-4.2516384273767499E-2</v>
      </c>
    </row>
    <row r="225" spans="1:13" x14ac:dyDescent="0.35">
      <c r="A225" s="62"/>
      <c r="B225" s="2">
        <v>0.95</v>
      </c>
      <c r="C225" s="27">
        <v>-4.4485033140517798E-4</v>
      </c>
      <c r="D225" s="27">
        <v>-1.7951689660549199E-2</v>
      </c>
      <c r="E225" s="27">
        <v>-2.4016451090574299E-2</v>
      </c>
      <c r="F225" s="27">
        <v>-2.9070217162370699E-2</v>
      </c>
      <c r="G225" s="27">
        <v>-3.3299259841442101E-2</v>
      </c>
      <c r="H225" s="27">
        <v>-3.6296952515840503E-2</v>
      </c>
      <c r="I225" s="27">
        <v>-3.87057512998581E-2</v>
      </c>
      <c r="J225" s="27">
        <v>-4.0656901895999902E-2</v>
      </c>
      <c r="K225" s="27">
        <v>-4.1916016489267398E-2</v>
      </c>
      <c r="L225" s="27">
        <v>-4.3039951473474503E-2</v>
      </c>
      <c r="M225" s="27">
        <v>-4.3672267347574199E-2</v>
      </c>
    </row>
    <row r="226" spans="1:13" x14ac:dyDescent="0.35">
      <c r="A226" s="62"/>
      <c r="B226" s="2">
        <v>1</v>
      </c>
      <c r="C226" s="27">
        <v>-2.30020261369646E-4</v>
      </c>
      <c r="D226" s="27">
        <v>-1.8188796937465699E-2</v>
      </c>
      <c r="E226" s="27">
        <v>-2.4787621572613699E-2</v>
      </c>
      <c r="F226" s="27">
        <v>-2.99257524311543E-2</v>
      </c>
      <c r="G226" s="27">
        <v>-3.43558862805367E-2</v>
      </c>
      <c r="H226" s="27">
        <v>-3.7491574883460999E-2</v>
      </c>
      <c r="I226" s="27">
        <v>-3.9635401219129597E-2</v>
      </c>
      <c r="J226" s="27">
        <v>-4.1579879820346798E-2</v>
      </c>
      <c r="K226" s="27">
        <v>-4.3138008564710603E-2</v>
      </c>
      <c r="L226" s="27">
        <v>-4.39883731305599E-2</v>
      </c>
      <c r="M226" s="27">
        <v>-4.4826954603195197E-2</v>
      </c>
    </row>
  </sheetData>
  <mergeCells count="14">
    <mergeCell ref="A204:M204"/>
    <mergeCell ref="A205:A226"/>
    <mergeCell ref="A105:M105"/>
    <mergeCell ref="A106:A127"/>
    <mergeCell ref="A138:M138"/>
    <mergeCell ref="A139:A160"/>
    <mergeCell ref="A171:M171"/>
    <mergeCell ref="A172:A193"/>
    <mergeCell ref="A73:A94"/>
    <mergeCell ref="A6:M6"/>
    <mergeCell ref="A7:A28"/>
    <mergeCell ref="A39:M39"/>
    <mergeCell ref="A40:A61"/>
    <mergeCell ref="A72:M7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9C814-BF19-4CEA-B0B3-E898055967AA}">
  <dimension ref="A6:M226"/>
  <sheetViews>
    <sheetView topLeftCell="A196" zoomScale="70" zoomScaleNormal="70" workbookViewId="0">
      <selection activeCell="M210" sqref="M210"/>
    </sheetView>
  </sheetViews>
  <sheetFormatPr defaultRowHeight="14.5" x14ac:dyDescent="0.35"/>
  <cols>
    <col min="3" max="3" width="10.36328125" bestFit="1" customWidth="1"/>
    <col min="4" max="13" width="9.54296875" bestFit="1" customWidth="1"/>
  </cols>
  <sheetData>
    <row r="6" spans="1:13" x14ac:dyDescent="0.35">
      <c r="A6" s="63" t="s">
        <v>1</v>
      </c>
      <c r="B6" s="63"/>
      <c r="C6" s="63"/>
      <c r="D6" s="63"/>
      <c r="E6" s="63"/>
      <c r="F6" s="63"/>
      <c r="G6" s="63"/>
      <c r="H6" s="63"/>
      <c r="I6" s="63"/>
      <c r="J6" s="63"/>
      <c r="K6" s="63"/>
      <c r="L6" s="63"/>
      <c r="M6" s="63"/>
    </row>
    <row r="7" spans="1:13" x14ac:dyDescent="0.35">
      <c r="A7" s="62" t="s">
        <v>0</v>
      </c>
      <c r="B7" s="1"/>
      <c r="C7" s="1">
        <v>0</v>
      </c>
      <c r="D7" s="1">
        <v>0.1</v>
      </c>
      <c r="E7" s="1">
        <v>0.2</v>
      </c>
      <c r="F7" s="1">
        <v>0.3</v>
      </c>
      <c r="G7" s="1">
        <v>0.4</v>
      </c>
      <c r="H7" s="1">
        <v>0.5</v>
      </c>
      <c r="I7" s="1">
        <v>0.6</v>
      </c>
      <c r="J7" s="1">
        <v>0.7</v>
      </c>
      <c r="K7" s="1">
        <v>0.8</v>
      </c>
      <c r="L7" s="1">
        <v>0.9</v>
      </c>
      <c r="M7" s="1">
        <v>1</v>
      </c>
    </row>
    <row r="8" spans="1:13" x14ac:dyDescent="0.35">
      <c r="A8" s="62"/>
      <c r="B8" s="2">
        <v>0</v>
      </c>
      <c r="C8" s="22">
        <v>2.6</v>
      </c>
      <c r="D8" s="23">
        <v>2.6</v>
      </c>
      <c r="E8" s="23">
        <v>2.6</v>
      </c>
      <c r="F8" s="23">
        <v>2.6</v>
      </c>
      <c r="G8" s="23">
        <v>2.6</v>
      </c>
      <c r="H8" s="23">
        <v>2.6</v>
      </c>
      <c r="I8" s="23">
        <v>2.6</v>
      </c>
      <c r="J8" s="23">
        <v>2.6</v>
      </c>
      <c r="K8" s="23">
        <v>2.6</v>
      </c>
      <c r="L8" s="23">
        <v>2.6</v>
      </c>
      <c r="M8" s="23">
        <v>2.6</v>
      </c>
    </row>
    <row r="9" spans="1:13" x14ac:dyDescent="0.35">
      <c r="A9" s="62"/>
      <c r="B9" s="2">
        <v>0.05</v>
      </c>
      <c r="C9" s="23">
        <v>2.8581678867340101</v>
      </c>
      <c r="D9" s="23">
        <v>2.8771932125091602</v>
      </c>
      <c r="E9" s="23">
        <v>2.89061832427979</v>
      </c>
      <c r="F9" s="23">
        <v>2.8990097045898402</v>
      </c>
      <c r="G9" s="23">
        <v>2.9030239582061799</v>
      </c>
      <c r="H9" s="23">
        <v>2.90331029891968</v>
      </c>
      <c r="I9" s="23">
        <v>2.9004657268524201</v>
      </c>
      <c r="J9" s="23">
        <v>2.8950140476226802</v>
      </c>
      <c r="K9" s="23">
        <v>2.8874168395996098</v>
      </c>
      <c r="L9" s="23">
        <v>2.8780684471130402</v>
      </c>
      <c r="M9" s="23">
        <v>2.86731028556824</v>
      </c>
    </row>
    <row r="10" spans="1:13" x14ac:dyDescent="0.35">
      <c r="A10" s="62"/>
      <c r="B10" s="2">
        <v>0.1</v>
      </c>
      <c r="C10" s="23">
        <v>2.9194910526275599</v>
      </c>
      <c r="D10" s="23">
        <v>2.97684574127197</v>
      </c>
      <c r="E10" s="23">
        <v>3.02211618423462</v>
      </c>
      <c r="F10" s="23">
        <v>3.0512106418609601</v>
      </c>
      <c r="G10" s="23">
        <v>3.0670208930969198</v>
      </c>
      <c r="H10" s="23">
        <v>3.07240557670593</v>
      </c>
      <c r="I10" s="23">
        <v>3.06976294517517</v>
      </c>
      <c r="J10" s="23">
        <v>3.0609900951385498</v>
      </c>
      <c r="K10" s="23">
        <v>3.0475633144378702</v>
      </c>
      <c r="L10" s="23">
        <v>3.0306208133697501</v>
      </c>
      <c r="M10" s="23">
        <v>3.0110418796539302</v>
      </c>
    </row>
    <row r="11" spans="1:13" x14ac:dyDescent="0.35">
      <c r="A11" s="62"/>
      <c r="B11" s="2">
        <v>0.15</v>
      </c>
      <c r="C11" s="23">
        <v>2.9506089687347399</v>
      </c>
      <c r="D11" s="23">
        <v>3.0239326953887899</v>
      </c>
      <c r="E11" s="23">
        <v>3.0917656421661399</v>
      </c>
      <c r="F11" s="23">
        <v>3.1346023082733199</v>
      </c>
      <c r="G11" s="23">
        <v>3.15634369850159</v>
      </c>
      <c r="H11" s="23">
        <v>3.1620960235595699</v>
      </c>
      <c r="I11" s="23">
        <v>3.1561622619628902</v>
      </c>
      <c r="J11" s="23">
        <v>3.1429705619811998</v>
      </c>
      <c r="K11" s="23">
        <v>3.1256165504455602</v>
      </c>
      <c r="L11" s="23">
        <v>3.1039502620696999</v>
      </c>
      <c r="M11" s="23">
        <v>3.0791995525360099</v>
      </c>
    </row>
    <row r="12" spans="1:13" x14ac:dyDescent="0.35">
      <c r="A12" s="62"/>
      <c r="B12" s="2">
        <v>0.2</v>
      </c>
      <c r="C12" s="23">
        <v>2.95368480682373</v>
      </c>
      <c r="D12" s="23">
        <v>3.04227995872498</v>
      </c>
      <c r="E12" s="23">
        <v>3.1350066661834699</v>
      </c>
      <c r="F12" s="23">
        <v>3.1901764869689901</v>
      </c>
      <c r="G12" s="23">
        <v>3.2163126468658398</v>
      </c>
      <c r="H12" s="23">
        <v>3.2220797538757302</v>
      </c>
      <c r="I12" s="23">
        <v>3.2138693332672101</v>
      </c>
      <c r="J12" s="23">
        <v>3.1960964202880899</v>
      </c>
      <c r="K12" s="23">
        <v>3.1717889308929399</v>
      </c>
      <c r="L12" s="23">
        <v>3.1456606388092001</v>
      </c>
      <c r="M12" s="23">
        <v>3.1179125308990501</v>
      </c>
    </row>
    <row r="13" spans="1:13" x14ac:dyDescent="0.35">
      <c r="A13" s="62"/>
      <c r="B13" s="2">
        <v>0.25</v>
      </c>
      <c r="C13" s="23">
        <v>2.9371240139007599</v>
      </c>
      <c r="D13" s="23">
        <v>3.0529968738555899</v>
      </c>
      <c r="E13" s="23">
        <v>3.1579506397247301</v>
      </c>
      <c r="F13" s="23">
        <v>3.22288250923157</v>
      </c>
      <c r="G13" s="23">
        <v>3.2522451877593999</v>
      </c>
      <c r="H13" s="23">
        <v>3.2581267356872599</v>
      </c>
      <c r="I13" s="23">
        <v>3.2485542297363299</v>
      </c>
      <c r="J13" s="23">
        <v>3.22872710227966</v>
      </c>
      <c r="K13" s="23">
        <v>3.2053091526031499</v>
      </c>
      <c r="L13" s="23">
        <v>3.1804838180542001</v>
      </c>
      <c r="M13" s="23">
        <v>3.15217161178589</v>
      </c>
    </row>
    <row r="14" spans="1:13" x14ac:dyDescent="0.35">
      <c r="A14" s="62"/>
      <c r="B14" s="2">
        <v>0.3</v>
      </c>
      <c r="C14" s="23">
        <v>2.9086687564849898</v>
      </c>
      <c r="D14" s="23">
        <v>3.0539395809173602</v>
      </c>
      <c r="E14" s="23">
        <v>3.1694712638854998</v>
      </c>
      <c r="F14" s="23">
        <v>3.2425196170806898</v>
      </c>
      <c r="G14" s="23">
        <v>3.2747552394866899</v>
      </c>
      <c r="H14" s="23">
        <v>3.28115653991699</v>
      </c>
      <c r="I14" s="23">
        <v>3.2709817886352499</v>
      </c>
      <c r="J14" s="23">
        <v>3.2548031806945801</v>
      </c>
      <c r="K14" s="23">
        <v>3.2326977252960201</v>
      </c>
      <c r="L14" s="23">
        <v>3.2054865360260001</v>
      </c>
      <c r="M14" s="23">
        <v>3.1747863292694101</v>
      </c>
    </row>
    <row r="15" spans="1:13" x14ac:dyDescent="0.35">
      <c r="A15" s="62"/>
      <c r="B15" s="2">
        <v>0.35</v>
      </c>
      <c r="C15" s="23">
        <v>2.8734090328216602</v>
      </c>
      <c r="D15" s="23">
        <v>3.0484704971313499</v>
      </c>
      <c r="E15" s="23">
        <v>3.17449283599854</v>
      </c>
      <c r="F15" s="23">
        <v>3.2545197010040301</v>
      </c>
      <c r="G15" s="23">
        <v>3.28946757316589</v>
      </c>
      <c r="H15" s="23">
        <v>3.29667019844055</v>
      </c>
      <c r="I15" s="23">
        <v>3.2916245460510298</v>
      </c>
      <c r="J15" s="23">
        <v>3.2755575180053702</v>
      </c>
      <c r="K15" s="23">
        <v>3.2518482208252002</v>
      </c>
      <c r="L15" s="23">
        <v>3.22296118736267</v>
      </c>
      <c r="M15" s="23">
        <v>3.1905937194824201</v>
      </c>
    </row>
    <row r="16" spans="1:13" x14ac:dyDescent="0.35">
      <c r="A16" s="62"/>
      <c r="B16" s="2">
        <v>0.4</v>
      </c>
      <c r="C16" s="23">
        <v>2.8346796035766602</v>
      </c>
      <c r="D16" s="23">
        <v>3.0394206047058101</v>
      </c>
      <c r="E16" s="23">
        <v>3.1802711486816402</v>
      </c>
      <c r="F16" s="23">
        <v>3.2618870735168501</v>
      </c>
      <c r="G16" s="23">
        <v>3.3005557060241699</v>
      </c>
      <c r="H16" s="23">
        <v>3.3129353523254399</v>
      </c>
      <c r="I16" s="23">
        <v>3.3076481819152801</v>
      </c>
      <c r="J16" s="23">
        <v>3.29066061973572</v>
      </c>
      <c r="K16" s="23">
        <v>3.2658545970916801</v>
      </c>
      <c r="L16" s="23">
        <v>3.2358100414276101</v>
      </c>
      <c r="M16" s="23">
        <v>3.2022860050201398</v>
      </c>
    </row>
    <row r="17" spans="1:13" x14ac:dyDescent="0.35">
      <c r="A17" s="62"/>
      <c r="B17" s="2">
        <v>0.45</v>
      </c>
      <c r="C17" s="23">
        <v>2.7946321964263898</v>
      </c>
      <c r="D17" s="23">
        <v>3.0285220146179199</v>
      </c>
      <c r="E17" s="23">
        <v>3.18399286270142</v>
      </c>
      <c r="F17" s="23">
        <v>3.2707223892211901</v>
      </c>
      <c r="G17" s="23">
        <v>3.3122496604919398</v>
      </c>
      <c r="H17" s="23">
        <v>3.32514476776123</v>
      </c>
      <c r="I17" s="23">
        <v>3.3196399211883501</v>
      </c>
      <c r="J17" s="23">
        <v>3.30209541320801</v>
      </c>
      <c r="K17" s="23">
        <v>3.2765767574310298</v>
      </c>
      <c r="L17" s="23">
        <v>3.2457571029663099</v>
      </c>
      <c r="M17" s="23">
        <v>3.2114403247833301</v>
      </c>
    </row>
    <row r="18" spans="1:13" x14ac:dyDescent="0.35">
      <c r="A18" s="62"/>
      <c r="B18" s="2">
        <v>0.5</v>
      </c>
      <c r="C18" s="23">
        <v>2.754638671875</v>
      </c>
      <c r="D18" s="23">
        <v>3.0168333053588898</v>
      </c>
      <c r="E18" s="23">
        <v>3.1854956150054901</v>
      </c>
      <c r="F18" s="23">
        <v>3.27736496925354</v>
      </c>
      <c r="G18" s="23">
        <v>3.3208696842193599</v>
      </c>
      <c r="H18" s="23">
        <v>3.3344078063964799</v>
      </c>
      <c r="I18" s="23">
        <v>3.3289334774017298</v>
      </c>
      <c r="J18" s="23">
        <v>3.3111207485199001</v>
      </c>
      <c r="K18" s="23">
        <v>3.2851812839508101</v>
      </c>
      <c r="L18" s="23">
        <v>3.2538616657257098</v>
      </c>
      <c r="M18" s="23">
        <v>3.2190022468566899</v>
      </c>
    </row>
    <row r="19" spans="1:13" x14ac:dyDescent="0.35">
      <c r="A19" s="62"/>
      <c r="B19" s="2">
        <v>0.55000000000000004</v>
      </c>
      <c r="C19" s="23">
        <v>2.7155530452728298</v>
      </c>
      <c r="D19" s="23">
        <v>3.0049896240234402</v>
      </c>
      <c r="E19" s="23">
        <v>3.1854932308196999</v>
      </c>
      <c r="F19" s="23">
        <v>3.2819375991821298</v>
      </c>
      <c r="G19" s="23">
        <v>3.3273382186889702</v>
      </c>
      <c r="H19" s="23">
        <v>3.3416495323181201</v>
      </c>
      <c r="I19" s="23">
        <v>3.33641481399536</v>
      </c>
      <c r="J19" s="23">
        <v>3.3185570240020801</v>
      </c>
      <c r="K19" s="23">
        <v>3.29240775108337</v>
      </c>
      <c r="L19" s="23">
        <v>3.26077461242676</v>
      </c>
      <c r="M19" s="23">
        <v>3.2255334854125999</v>
      </c>
    </row>
    <row r="20" spans="1:13" x14ac:dyDescent="0.35">
      <c r="A20" s="62"/>
      <c r="B20" s="2">
        <v>0.6</v>
      </c>
      <c r="C20" s="23">
        <v>2.6778934001922599</v>
      </c>
      <c r="D20" s="23">
        <v>2.9933657646179199</v>
      </c>
      <c r="E20" s="23">
        <v>3.1844654083252002</v>
      </c>
      <c r="F20" s="23">
        <v>3.2850368022918701</v>
      </c>
      <c r="G20" s="23">
        <v>3.3322985172271702</v>
      </c>
      <c r="H20" s="23">
        <v>3.3475084304809601</v>
      </c>
      <c r="I20" s="23">
        <v>3.3426814079284699</v>
      </c>
      <c r="J20" s="23">
        <v>3.32494115829468</v>
      </c>
      <c r="K20" s="23">
        <v>3.2987198829650901</v>
      </c>
      <c r="L20" s="23">
        <v>3.26688528060913</v>
      </c>
      <c r="M20" s="23">
        <v>3.2313523292541499</v>
      </c>
    </row>
    <row r="21" spans="1:13" x14ac:dyDescent="0.35">
      <c r="A21" s="62"/>
      <c r="B21" s="2">
        <v>0.65</v>
      </c>
      <c r="C21" s="23">
        <v>2.6419491767883301</v>
      </c>
      <c r="D21" s="23">
        <v>2.9821724891662602</v>
      </c>
      <c r="E21" s="23">
        <v>3.18274021148682</v>
      </c>
      <c r="F21" s="23">
        <v>3.2870888710021999</v>
      </c>
      <c r="G21" s="23">
        <v>3.3362109661102299</v>
      </c>
      <c r="H21" s="23">
        <v>3.3524310588836701</v>
      </c>
      <c r="I21" s="23">
        <v>3.3481352329254199</v>
      </c>
      <c r="J21" s="23">
        <v>3.3306145668029798</v>
      </c>
      <c r="K21" s="23">
        <v>3.3043966293335001</v>
      </c>
      <c r="L21" s="23">
        <v>3.2724139690399201</v>
      </c>
      <c r="M21" s="23">
        <v>3.2366278171539302</v>
      </c>
    </row>
    <row r="22" spans="1:13" x14ac:dyDescent="0.35">
      <c r="A22" s="62"/>
      <c r="B22" s="2">
        <v>0.7</v>
      </c>
      <c r="C22" s="23">
        <v>2.60786032676697</v>
      </c>
      <c r="D22" s="23">
        <v>2.9715211391449001</v>
      </c>
      <c r="E22" s="23">
        <v>3.1805465221404998</v>
      </c>
      <c r="F22" s="23">
        <v>3.2884051799774201</v>
      </c>
      <c r="G22" s="23">
        <v>3.3394091129303001</v>
      </c>
      <c r="H22" s="23">
        <v>3.35672855377197</v>
      </c>
      <c r="I22" s="23">
        <v>3.3530397415161102</v>
      </c>
      <c r="J22" s="23">
        <v>3.33578681945801</v>
      </c>
      <c r="K22" s="23">
        <v>3.3095963001251198</v>
      </c>
      <c r="L22" s="23">
        <v>3.2774753570556601</v>
      </c>
      <c r="M22" s="23">
        <v>3.2414419651031499</v>
      </c>
    </row>
    <row r="23" spans="1:13" x14ac:dyDescent="0.35">
      <c r="A23" s="62"/>
      <c r="B23" s="2">
        <v>0.75</v>
      </c>
      <c r="C23" s="23">
        <v>2.5756721496582</v>
      </c>
      <c r="D23" s="23">
        <v>2.9614572525024401</v>
      </c>
      <c r="E23" s="23">
        <v>3.1780476570129399</v>
      </c>
      <c r="F23" s="23">
        <v>3.2892189025878902</v>
      </c>
      <c r="G23" s="23">
        <v>3.34213447570801</v>
      </c>
      <c r="H23" s="23">
        <v>3.3606107234954798</v>
      </c>
      <c r="I23" s="23">
        <v>3.3575603961944598</v>
      </c>
      <c r="J23" s="23">
        <v>3.34057593345642</v>
      </c>
      <c r="K23" s="23">
        <v>3.3143999576568599</v>
      </c>
      <c r="L23" s="23">
        <v>3.28212690353394</v>
      </c>
      <c r="M23" s="23">
        <v>3.2458364963531499</v>
      </c>
    </row>
    <row r="24" spans="1:13" x14ac:dyDescent="0.35">
      <c r="A24" s="62"/>
      <c r="B24" s="2">
        <v>0.8</v>
      </c>
      <c r="C24" s="23">
        <v>2.5453627109527601</v>
      </c>
      <c r="D24" s="23">
        <v>2.9519889354705802</v>
      </c>
      <c r="E24" s="23">
        <v>3.1753628253936799</v>
      </c>
      <c r="F24" s="23">
        <v>3.2897031307220499</v>
      </c>
      <c r="G24" s="23">
        <v>3.3445591926574698</v>
      </c>
      <c r="H24" s="23">
        <v>3.3642163276672399</v>
      </c>
      <c r="I24" s="23">
        <v>3.3617908954620401</v>
      </c>
      <c r="J24" s="23">
        <v>3.34504342079163</v>
      </c>
      <c r="K24" s="23">
        <v>3.31884813308716</v>
      </c>
      <c r="L24" s="23">
        <v>3.2863967418670699</v>
      </c>
      <c r="M24" s="23">
        <v>3.2498359680175799</v>
      </c>
    </row>
    <row r="25" spans="1:13" x14ac:dyDescent="0.35">
      <c r="A25" s="62"/>
      <c r="B25" s="2">
        <v>0.85</v>
      </c>
      <c r="C25" s="23">
        <v>2.5168721675872798</v>
      </c>
      <c r="D25" s="23">
        <v>2.9431016445159899</v>
      </c>
      <c r="E25" s="23">
        <v>3.1725804805755602</v>
      </c>
      <c r="F25" s="23">
        <v>3.2899904251098602</v>
      </c>
      <c r="G25" s="23">
        <v>3.3468046188354501</v>
      </c>
      <c r="H25" s="23">
        <v>3.3676278591156001</v>
      </c>
      <c r="I25" s="23">
        <v>3.3657822608947798</v>
      </c>
      <c r="J25" s="23">
        <v>3.3492164611816402</v>
      </c>
      <c r="K25" s="23">
        <v>3.32295894622803</v>
      </c>
      <c r="L25" s="23">
        <v>3.2903032302856401</v>
      </c>
      <c r="M25" s="23">
        <v>3.2534601688385001</v>
      </c>
    </row>
    <row r="26" spans="1:13" x14ac:dyDescent="0.35">
      <c r="A26" s="62"/>
      <c r="B26" s="2">
        <v>0.9</v>
      </c>
      <c r="C26" s="23">
        <v>2.4901165962219198</v>
      </c>
      <c r="D26" s="23">
        <v>2.9347660541534402</v>
      </c>
      <c r="E26" s="23">
        <v>3.1697680950164799</v>
      </c>
      <c r="F26" s="23">
        <v>3.2901792526245099</v>
      </c>
      <c r="G26" s="23">
        <v>3.34894824028015</v>
      </c>
      <c r="H26" s="23">
        <v>3.3708910942077601</v>
      </c>
      <c r="I26" s="23">
        <v>3.3695540428161599</v>
      </c>
      <c r="J26" s="23">
        <v>3.3531074523925799</v>
      </c>
      <c r="K26" s="23">
        <v>3.3267438411712602</v>
      </c>
      <c r="L26" s="23">
        <v>3.2938611507415798</v>
      </c>
      <c r="M26" s="23">
        <v>3.2567322254180899</v>
      </c>
    </row>
    <row r="27" spans="1:13" x14ac:dyDescent="0.35">
      <c r="A27" s="62"/>
      <c r="B27" s="2">
        <v>0.95</v>
      </c>
      <c r="C27" s="23">
        <v>2.4650013446807901</v>
      </c>
      <c r="D27" s="23">
        <v>2.9269506931304901</v>
      </c>
      <c r="E27" s="23">
        <v>3.1669766902923602</v>
      </c>
      <c r="F27" s="23">
        <v>3.2903428077697798</v>
      </c>
      <c r="G27" s="23">
        <v>3.3510398864746098</v>
      </c>
      <c r="H27" s="23">
        <v>3.3740267753601101</v>
      </c>
      <c r="I27" s="23">
        <v>3.3731124401092498</v>
      </c>
      <c r="J27" s="23">
        <v>3.3567214012146001</v>
      </c>
      <c r="K27" s="23">
        <v>3.3302154541015598</v>
      </c>
      <c r="L27" s="23">
        <v>3.2970917224884002</v>
      </c>
      <c r="M27" s="23">
        <v>3.2596778869628902</v>
      </c>
    </row>
    <row r="28" spans="1:13" x14ac:dyDescent="0.35">
      <c r="A28" s="62"/>
      <c r="B28" s="2">
        <v>1</v>
      </c>
      <c r="C28" s="23">
        <v>2.4414229393005402</v>
      </c>
      <c r="D28" s="23">
        <v>2.91961765289307</v>
      </c>
      <c r="E28" s="23">
        <v>3.16424536705017</v>
      </c>
      <c r="F28" s="23">
        <v>3.2905311584472701</v>
      </c>
      <c r="G28" s="23">
        <v>3.3531036376953098</v>
      </c>
      <c r="H28" s="23">
        <v>3.37703633308411</v>
      </c>
      <c r="I28" s="23">
        <v>3.3764572143554701</v>
      </c>
      <c r="J28" s="23">
        <v>3.3600640296936</v>
      </c>
      <c r="K28" s="23">
        <v>3.3333868980407702</v>
      </c>
      <c r="L28" s="23">
        <v>3.3000156879425102</v>
      </c>
      <c r="M28" s="23">
        <v>3.2623260021209699</v>
      </c>
    </row>
    <row r="39" spans="1:13" x14ac:dyDescent="0.35">
      <c r="A39" s="63" t="s">
        <v>1</v>
      </c>
      <c r="B39" s="63"/>
      <c r="C39" s="63"/>
      <c r="D39" s="63"/>
      <c r="E39" s="63"/>
      <c r="F39" s="63"/>
      <c r="G39" s="63"/>
      <c r="H39" s="63"/>
      <c r="I39" s="63"/>
      <c r="J39" s="63"/>
      <c r="K39" s="63"/>
      <c r="L39" s="63"/>
      <c r="M39" s="63"/>
    </row>
    <row r="40" spans="1:13" x14ac:dyDescent="0.35">
      <c r="A40" s="62" t="s">
        <v>0</v>
      </c>
      <c r="B40" s="1"/>
      <c r="C40" s="1">
        <v>0</v>
      </c>
      <c r="D40" s="1">
        <v>0.1</v>
      </c>
      <c r="E40" s="1">
        <v>0.2</v>
      </c>
      <c r="F40" s="1">
        <v>0.3</v>
      </c>
      <c r="G40" s="1">
        <v>0.4</v>
      </c>
      <c r="H40" s="1">
        <v>0.5</v>
      </c>
      <c r="I40" s="1">
        <v>0.6</v>
      </c>
      <c r="J40" s="1">
        <v>0.7</v>
      </c>
      <c r="K40" s="1">
        <v>0.8</v>
      </c>
      <c r="L40" s="1">
        <v>0.9</v>
      </c>
      <c r="M40" s="1">
        <v>1</v>
      </c>
    </row>
    <row r="41" spans="1:13" x14ac:dyDescent="0.35">
      <c r="A41" s="62"/>
      <c r="B41" s="2">
        <v>0</v>
      </c>
      <c r="C41" s="24">
        <v>4.7</v>
      </c>
      <c r="D41" s="25">
        <v>4.7</v>
      </c>
      <c r="E41" s="25">
        <v>4.7</v>
      </c>
      <c r="F41" s="25">
        <v>4.7</v>
      </c>
      <c r="G41" s="25">
        <v>4.7</v>
      </c>
      <c r="H41" s="25">
        <v>4.7</v>
      </c>
      <c r="I41" s="25">
        <v>4.7</v>
      </c>
      <c r="J41" s="25">
        <v>4.7</v>
      </c>
      <c r="K41" s="25">
        <v>4.7</v>
      </c>
      <c r="L41" s="25">
        <v>4.7</v>
      </c>
      <c r="M41" s="25">
        <v>4.7</v>
      </c>
    </row>
    <row r="42" spans="1:13" x14ac:dyDescent="0.35">
      <c r="A42" s="62"/>
      <c r="B42" s="2">
        <v>0.05</v>
      </c>
      <c r="C42" s="25">
        <v>3.72296118736267</v>
      </c>
      <c r="D42" s="25">
        <v>3.6703178882598899</v>
      </c>
      <c r="E42" s="25">
        <v>3.6168594360351598</v>
      </c>
      <c r="F42" s="25">
        <v>3.5641248226165798</v>
      </c>
      <c r="G42" s="25">
        <v>3.5123815536499001</v>
      </c>
      <c r="H42" s="25">
        <v>3.4610574245452899</v>
      </c>
      <c r="I42" s="25">
        <v>3.4130847454071001</v>
      </c>
      <c r="J42" s="25">
        <v>3.3642344474792498</v>
      </c>
      <c r="K42" s="25">
        <v>3.31695652008057</v>
      </c>
      <c r="L42" s="25">
        <v>3.2710735797882098</v>
      </c>
      <c r="M42" s="25">
        <v>3.2267205715179399</v>
      </c>
    </row>
    <row r="43" spans="1:13" x14ac:dyDescent="0.35">
      <c r="A43" s="62"/>
      <c r="B43" s="2">
        <v>0.1</v>
      </c>
      <c r="C43" s="25">
        <v>3.3408019542694101</v>
      </c>
      <c r="D43" s="25">
        <v>3.2674906253814702</v>
      </c>
      <c r="E43" s="25">
        <v>3.1937835216522199</v>
      </c>
      <c r="F43" s="25">
        <v>3.1206803321838401</v>
      </c>
      <c r="G43" s="25">
        <v>3.0493588447570801</v>
      </c>
      <c r="H43" s="25">
        <v>2.9806997776031499</v>
      </c>
      <c r="I43" s="25">
        <v>2.9167273044586199</v>
      </c>
      <c r="J43" s="25">
        <v>2.85418653488159</v>
      </c>
      <c r="K43" s="25">
        <v>2.7950632572174099</v>
      </c>
      <c r="L43" s="25">
        <v>2.7390763759613002</v>
      </c>
      <c r="M43" s="25">
        <v>2.6856729984283398</v>
      </c>
    </row>
    <row r="44" spans="1:13" x14ac:dyDescent="0.35">
      <c r="A44" s="62"/>
      <c r="B44" s="2">
        <v>0.15</v>
      </c>
      <c r="C44" s="25">
        <v>3.0916559696197501</v>
      </c>
      <c r="D44" s="25">
        <v>3.0025913715362602</v>
      </c>
      <c r="E44" s="25">
        <v>2.9150447845459002</v>
      </c>
      <c r="F44" s="25">
        <v>2.83032321929932</v>
      </c>
      <c r="G44" s="25">
        <v>2.7498297691345202</v>
      </c>
      <c r="H44" s="25">
        <v>2.6736285686492902</v>
      </c>
      <c r="I44" s="25">
        <v>2.6035063266754199</v>
      </c>
      <c r="J44" s="25">
        <v>2.5361416339874299</v>
      </c>
      <c r="K44" s="25">
        <v>2.4737992286682098</v>
      </c>
      <c r="L44" s="25">
        <v>2.4155750274658199</v>
      </c>
      <c r="M44" s="25">
        <v>2.3601047992706299</v>
      </c>
    </row>
    <row r="45" spans="1:13" x14ac:dyDescent="0.35">
      <c r="A45" s="62"/>
      <c r="B45" s="2">
        <v>0.2</v>
      </c>
      <c r="C45" s="25">
        <v>2.9141192436218302</v>
      </c>
      <c r="D45" s="25">
        <v>2.8102362155914302</v>
      </c>
      <c r="E45" s="25">
        <v>2.7113113403320299</v>
      </c>
      <c r="F45" s="25">
        <v>2.61850190162659</v>
      </c>
      <c r="G45" s="25">
        <v>2.5330002307891801</v>
      </c>
      <c r="H45" s="25">
        <v>2.4543511867523198</v>
      </c>
      <c r="I45" s="25">
        <v>2.38157391548157</v>
      </c>
      <c r="J45" s="25">
        <v>2.31231641769409</v>
      </c>
      <c r="K45" s="25">
        <v>2.2496855258941699</v>
      </c>
      <c r="L45" s="25">
        <v>2.1906599998474099</v>
      </c>
      <c r="M45" s="25">
        <v>2.1360292434692401</v>
      </c>
    </row>
    <row r="46" spans="1:13" x14ac:dyDescent="0.35">
      <c r="A46" s="62"/>
      <c r="B46" s="2">
        <v>0.25</v>
      </c>
      <c r="C46" s="25">
        <v>2.7845642566680899</v>
      </c>
      <c r="D46" s="25">
        <v>2.6608688831329301</v>
      </c>
      <c r="E46" s="25">
        <v>2.5537302494049099</v>
      </c>
      <c r="F46" s="25">
        <v>2.4562139511108398</v>
      </c>
      <c r="G46" s="25">
        <v>2.3680665493011501</v>
      </c>
      <c r="H46" s="25">
        <v>2.2867889404296902</v>
      </c>
      <c r="I46" s="25">
        <v>2.2131228446960498</v>
      </c>
      <c r="J46" s="25">
        <v>2.1439907550811799</v>
      </c>
      <c r="K46" s="25">
        <v>2.0806260108947798</v>
      </c>
      <c r="L46" s="25">
        <v>2.0223925113678001</v>
      </c>
      <c r="M46" s="25">
        <v>1.9693839550018299</v>
      </c>
    </row>
    <row r="47" spans="1:13" x14ac:dyDescent="0.35">
      <c r="A47" s="62"/>
      <c r="B47" s="2">
        <v>0.3</v>
      </c>
      <c r="C47" s="25">
        <v>2.6864700317382799</v>
      </c>
      <c r="D47" s="25">
        <v>2.5417122840881299</v>
      </c>
      <c r="E47" s="25">
        <v>2.4272711277008101</v>
      </c>
      <c r="F47" s="25">
        <v>2.32678318023682</v>
      </c>
      <c r="G47" s="25">
        <v>2.23582887649536</v>
      </c>
      <c r="H47" s="25">
        <v>2.1534056663513201</v>
      </c>
      <c r="I47" s="25">
        <v>2.0791177749633798</v>
      </c>
      <c r="J47" s="25">
        <v>2.0101892948150599</v>
      </c>
      <c r="K47" s="25">
        <v>1.9473623037338299</v>
      </c>
      <c r="L47" s="25">
        <v>1.88955497741699</v>
      </c>
      <c r="M47" s="25">
        <v>1.8369723558425901</v>
      </c>
    </row>
    <row r="48" spans="1:13" x14ac:dyDescent="0.35">
      <c r="A48" s="62"/>
      <c r="B48" s="2">
        <v>0.35</v>
      </c>
      <c r="C48" s="25">
        <v>2.6099822521209699</v>
      </c>
      <c r="D48" s="25">
        <v>2.4438438415527299</v>
      </c>
      <c r="E48" s="25">
        <v>2.32168841362</v>
      </c>
      <c r="F48" s="25">
        <v>2.2189421653747599</v>
      </c>
      <c r="G48" s="25">
        <v>2.1271538734436</v>
      </c>
      <c r="H48" s="25">
        <v>2.0428314208984402</v>
      </c>
      <c r="I48" s="25">
        <v>1.9678692817687999</v>
      </c>
      <c r="J48" s="25">
        <v>1.89907658100128</v>
      </c>
      <c r="K48" s="25">
        <v>1.8372611999511701</v>
      </c>
      <c r="L48" s="25">
        <v>1.78047931194305</v>
      </c>
      <c r="M48" s="25">
        <v>1.7285298109054601</v>
      </c>
    </row>
    <row r="49" spans="1:13" x14ac:dyDescent="0.35">
      <c r="A49" s="62"/>
      <c r="B49" s="2">
        <v>0.4</v>
      </c>
      <c r="C49" s="25">
        <v>2.5471172332763699</v>
      </c>
      <c r="D49" s="25">
        <v>2.3603060245513898</v>
      </c>
      <c r="E49" s="25">
        <v>2.23272728919983</v>
      </c>
      <c r="F49" s="25">
        <v>2.1278445720672599</v>
      </c>
      <c r="G49" s="25">
        <v>2.0342066287994398</v>
      </c>
      <c r="H49" s="25">
        <v>1.94866454601288</v>
      </c>
      <c r="I49" s="25">
        <v>1.87386810779572</v>
      </c>
      <c r="J49" s="25">
        <v>1.80499768257141</v>
      </c>
      <c r="K49" s="25">
        <v>1.7440584897995</v>
      </c>
      <c r="L49" s="25">
        <v>1.68879377841949</v>
      </c>
      <c r="M49" s="25">
        <v>1.6378014087677</v>
      </c>
    </row>
    <row r="50" spans="1:13" x14ac:dyDescent="0.35">
      <c r="A50" s="62"/>
      <c r="B50" s="2">
        <v>0.45</v>
      </c>
      <c r="C50" s="25">
        <v>2.4972774982452401</v>
      </c>
      <c r="D50" s="25">
        <v>2.2883577346801798</v>
      </c>
      <c r="E50" s="25">
        <v>2.1564035415649401</v>
      </c>
      <c r="F50" s="25">
        <v>2.0480000972747798</v>
      </c>
      <c r="G50" s="25">
        <v>1.9522665739059399</v>
      </c>
      <c r="H50" s="25">
        <v>1.8675780296325699</v>
      </c>
      <c r="I50" s="25">
        <v>1.7918570041656501</v>
      </c>
      <c r="J50" s="25">
        <v>1.7238848209381099</v>
      </c>
      <c r="K50" s="25">
        <v>1.66398441791534</v>
      </c>
      <c r="L50" s="25">
        <v>1.6091833114623999</v>
      </c>
      <c r="M50" s="25">
        <v>1.5589861869812001</v>
      </c>
    </row>
    <row r="51" spans="1:13" x14ac:dyDescent="0.35">
      <c r="A51" s="62"/>
      <c r="B51" s="2">
        <v>0.5</v>
      </c>
      <c r="C51" s="25">
        <v>2.45559525489807</v>
      </c>
      <c r="D51" s="25">
        <v>2.2240560054779102</v>
      </c>
      <c r="E51" s="25">
        <v>2.0887918472289999</v>
      </c>
      <c r="F51" s="25">
        <v>1.97704041004181</v>
      </c>
      <c r="G51" s="25">
        <v>1.88056457042694</v>
      </c>
      <c r="H51" s="25">
        <v>1.7941818237304701</v>
      </c>
      <c r="I51" s="25">
        <v>1.71902239322662</v>
      </c>
      <c r="J51" s="25">
        <v>1.65306448936462</v>
      </c>
      <c r="K51" s="25">
        <v>1.59337270259857</v>
      </c>
      <c r="L51" s="25">
        <v>1.53984022140503</v>
      </c>
      <c r="M51" s="25">
        <v>1.4922240972518901</v>
      </c>
    </row>
    <row r="52" spans="1:13" x14ac:dyDescent="0.35">
      <c r="A52" s="62"/>
      <c r="B52" s="2">
        <v>0.55000000000000004</v>
      </c>
      <c r="C52" s="25">
        <v>2.4212620258331299</v>
      </c>
      <c r="D52" s="25">
        <v>2.1681094169616699</v>
      </c>
      <c r="E52" s="25">
        <v>2.0289988517761199</v>
      </c>
      <c r="F52" s="25">
        <v>1.91404700279236</v>
      </c>
      <c r="G52" s="25">
        <v>1.81566798686981</v>
      </c>
      <c r="H52" s="25">
        <v>1.73016822338104</v>
      </c>
      <c r="I52" s="25">
        <v>1.6552426815032999</v>
      </c>
      <c r="J52" s="25">
        <v>1.58920121192932</v>
      </c>
      <c r="K52" s="25">
        <v>1.53075695037842</v>
      </c>
      <c r="L52" s="25">
        <v>1.4789074659347501</v>
      </c>
      <c r="M52" s="25">
        <v>1.4317589998245199</v>
      </c>
    </row>
    <row r="53" spans="1:13" x14ac:dyDescent="0.35">
      <c r="A53" s="62"/>
      <c r="B53" s="2">
        <v>0.6</v>
      </c>
      <c r="C53" s="25">
        <v>2.3900001049041801</v>
      </c>
      <c r="D53" s="25">
        <v>2.11772632598877</v>
      </c>
      <c r="E53" s="25">
        <v>1.9744735956192001</v>
      </c>
      <c r="F53" s="25">
        <v>1.8570088148117101</v>
      </c>
      <c r="G53" s="25">
        <v>1.75710844993591</v>
      </c>
      <c r="H53" s="25">
        <v>1.6714779138565099</v>
      </c>
      <c r="I53" s="25">
        <v>1.59769511222839</v>
      </c>
      <c r="J53" s="25">
        <v>1.53200483322144</v>
      </c>
      <c r="K53" s="25">
        <v>1.47563636302948</v>
      </c>
      <c r="L53" s="25">
        <v>1.4244772195816</v>
      </c>
      <c r="M53" s="25">
        <v>1.37805271148682</v>
      </c>
    </row>
    <row r="54" spans="1:13" x14ac:dyDescent="0.35">
      <c r="A54" s="62"/>
      <c r="B54" s="2">
        <v>0.65</v>
      </c>
      <c r="C54" s="25">
        <v>2.3648872375488299</v>
      </c>
      <c r="D54" s="25">
        <v>2.0727801322936998</v>
      </c>
      <c r="E54" s="25">
        <v>1.9241708517074601</v>
      </c>
      <c r="F54" s="25">
        <v>1.8044396638870199</v>
      </c>
      <c r="G54" s="25">
        <v>1.7037380933761599</v>
      </c>
      <c r="H54" s="25">
        <v>1.6188367605209399</v>
      </c>
      <c r="I54" s="25">
        <v>1.5454581975936901</v>
      </c>
      <c r="J54" s="25">
        <v>1.48178386688232</v>
      </c>
      <c r="K54" s="25">
        <v>1.42575466632843</v>
      </c>
      <c r="L54" s="25">
        <v>1.3754106760025</v>
      </c>
      <c r="M54" s="25">
        <v>1.33055031299591</v>
      </c>
    </row>
    <row r="55" spans="1:13" x14ac:dyDescent="0.35">
      <c r="A55" s="62"/>
      <c r="B55" s="2">
        <v>0.7</v>
      </c>
      <c r="C55" s="25">
        <v>2.34275126457214</v>
      </c>
      <c r="D55" s="25">
        <v>2.0309631824493399</v>
      </c>
      <c r="E55" s="25">
        <v>1.8773952722549401</v>
      </c>
      <c r="F55" s="25">
        <v>1.7564003467559799</v>
      </c>
      <c r="G55" s="25">
        <v>1.65549039840698</v>
      </c>
      <c r="H55" s="25">
        <v>1.5707471370696999</v>
      </c>
      <c r="I55" s="25">
        <v>1.4988416433334399</v>
      </c>
      <c r="J55" s="25">
        <v>1.4360995292663601</v>
      </c>
      <c r="K55" s="25">
        <v>1.38004314899445</v>
      </c>
      <c r="L55" s="25">
        <v>1.33114409446716</v>
      </c>
      <c r="M55" s="25">
        <v>1.2882095575332599</v>
      </c>
    </row>
    <row r="56" spans="1:13" x14ac:dyDescent="0.35">
      <c r="A56" s="62"/>
      <c r="B56" s="2">
        <v>0.75</v>
      </c>
      <c r="C56" s="25">
        <v>2.3234293460845898</v>
      </c>
      <c r="D56" s="25">
        <v>1.9920120239257799</v>
      </c>
      <c r="E56" s="25">
        <v>1.8354966640472401</v>
      </c>
      <c r="F56" s="25">
        <v>1.7117569446563701</v>
      </c>
      <c r="G56" s="25">
        <v>1.61079072952271</v>
      </c>
      <c r="H56" s="25">
        <v>1.52599048614502</v>
      </c>
      <c r="I56" s="25">
        <v>1.45454549789429</v>
      </c>
      <c r="J56" s="25">
        <v>1.3931406736373899</v>
      </c>
      <c r="K56" s="25">
        <v>1.3384040594101001</v>
      </c>
      <c r="L56" s="25">
        <v>1.2910069227218599</v>
      </c>
      <c r="M56" s="25">
        <v>1.24817383289337</v>
      </c>
    </row>
    <row r="57" spans="1:13" x14ac:dyDescent="0.35">
      <c r="A57" s="62"/>
      <c r="B57" s="2">
        <v>0.8</v>
      </c>
      <c r="C57" s="25">
        <v>2.3049509525299099</v>
      </c>
      <c r="D57" s="25">
        <v>1.9567462205886801</v>
      </c>
      <c r="E57" s="25">
        <v>1.79620397090912</v>
      </c>
      <c r="F57" s="25">
        <v>1.67001044750214</v>
      </c>
      <c r="G57" s="25">
        <v>1.5685667991638199</v>
      </c>
      <c r="H57" s="25">
        <v>1.4858181476593</v>
      </c>
      <c r="I57" s="25">
        <v>1.41519916057587</v>
      </c>
      <c r="J57" s="25">
        <v>1.35418176651001</v>
      </c>
      <c r="K57" s="25">
        <v>1.30127608776093</v>
      </c>
      <c r="L57" s="25">
        <v>1.2548092603683501</v>
      </c>
      <c r="M57" s="25">
        <v>1.21258544921875</v>
      </c>
    </row>
    <row r="58" spans="1:13" x14ac:dyDescent="0.35">
      <c r="A58" s="62"/>
      <c r="B58" s="2">
        <v>0.85</v>
      </c>
      <c r="C58" s="25">
        <v>2.28963398933411</v>
      </c>
      <c r="D58" s="25">
        <v>1.9240075349807699</v>
      </c>
      <c r="E58" s="25">
        <v>1.7584651708602901</v>
      </c>
      <c r="F58" s="25">
        <v>1.63170886039734</v>
      </c>
      <c r="G58" s="25">
        <v>1.52998065948486</v>
      </c>
      <c r="H58" s="25">
        <v>1.4475557804107699</v>
      </c>
      <c r="I58" s="25">
        <v>1.37829637527466</v>
      </c>
      <c r="J58" s="25">
        <v>1.3186380863189699</v>
      </c>
      <c r="K58" s="25">
        <v>1.2663310766220099</v>
      </c>
      <c r="L58" s="25">
        <v>1.22060263156891</v>
      </c>
      <c r="M58" s="25">
        <v>1.1796845197677599</v>
      </c>
    </row>
    <row r="59" spans="1:13" x14ac:dyDescent="0.35">
      <c r="A59" s="62"/>
      <c r="B59" s="2">
        <v>0.9</v>
      </c>
      <c r="C59" s="25">
        <v>2.2763147354125999</v>
      </c>
      <c r="D59" s="25">
        <v>1.8934227228164699</v>
      </c>
      <c r="E59" s="25">
        <v>1.7239016294479399</v>
      </c>
      <c r="F59" s="25">
        <v>1.59511578083038</v>
      </c>
      <c r="G59" s="25">
        <v>1.49506759643555</v>
      </c>
      <c r="H59" s="25">
        <v>1.4129173755645801</v>
      </c>
      <c r="I59" s="25">
        <v>1.34425032138824</v>
      </c>
      <c r="J59" s="25">
        <v>1.2853741645812999</v>
      </c>
      <c r="K59" s="25">
        <v>1.23435246944428</v>
      </c>
      <c r="L59" s="25">
        <v>1.1891742944717401</v>
      </c>
      <c r="M59" s="25">
        <v>1.1484512090682999</v>
      </c>
    </row>
    <row r="60" spans="1:13" x14ac:dyDescent="0.35">
      <c r="A60" s="62"/>
      <c r="B60" s="2">
        <v>0.95</v>
      </c>
      <c r="C60" s="25">
        <v>2.2641460895538299</v>
      </c>
      <c r="D60" s="25">
        <v>1.86393046379089</v>
      </c>
      <c r="E60" s="25">
        <v>1.6904380321502701</v>
      </c>
      <c r="F60" s="25">
        <v>1.56113541126251</v>
      </c>
      <c r="G60" s="25">
        <v>1.4612400531768801</v>
      </c>
      <c r="H60" s="25">
        <v>1.38058865070343</v>
      </c>
      <c r="I60" s="25">
        <v>1.31216585636139</v>
      </c>
      <c r="J60" s="25">
        <v>1.25484883785248</v>
      </c>
      <c r="K60" s="25">
        <v>1.2044432163238501</v>
      </c>
      <c r="L60" s="25">
        <v>1.1607513427734399</v>
      </c>
      <c r="M60" s="25">
        <v>1.12074911594391</v>
      </c>
    </row>
    <row r="61" spans="1:13" x14ac:dyDescent="0.35">
      <c r="A61" s="62"/>
      <c r="B61" s="2">
        <v>1</v>
      </c>
      <c r="C61" s="25">
        <v>2.2517533302307098</v>
      </c>
      <c r="D61" s="25">
        <v>1.83698749542236</v>
      </c>
      <c r="E61" s="25">
        <v>1.6594043970107999</v>
      </c>
      <c r="F61" s="25">
        <v>1.52982413768768</v>
      </c>
      <c r="G61" s="25">
        <v>1.4298181533813501</v>
      </c>
      <c r="H61" s="25">
        <v>1.3490909337997401</v>
      </c>
      <c r="I61" s="25">
        <v>1.2830445766448999</v>
      </c>
      <c r="J61" s="25">
        <v>1.2263892889022801</v>
      </c>
      <c r="K61" s="25">
        <v>1.1767727136611901</v>
      </c>
      <c r="L61" s="25">
        <v>1.1330908536911</v>
      </c>
      <c r="M61" s="25">
        <v>1.0946142673492401</v>
      </c>
    </row>
    <row r="72" spans="1:13" x14ac:dyDescent="0.35">
      <c r="A72" s="63" t="s">
        <v>1</v>
      </c>
      <c r="B72" s="63"/>
      <c r="C72" s="63"/>
      <c r="D72" s="63"/>
      <c r="E72" s="63"/>
      <c r="F72" s="63"/>
      <c r="G72" s="63"/>
      <c r="H72" s="63"/>
      <c r="I72" s="63"/>
      <c r="J72" s="63"/>
      <c r="K72" s="63"/>
      <c r="L72" s="63"/>
      <c r="M72" s="63"/>
    </row>
    <row r="73" spans="1:13" x14ac:dyDescent="0.35">
      <c r="A73" s="62" t="s">
        <v>0</v>
      </c>
      <c r="B73" s="1"/>
      <c r="C73" s="1">
        <v>0</v>
      </c>
      <c r="D73" s="1">
        <v>0.1</v>
      </c>
      <c r="E73" s="1">
        <v>0.2</v>
      </c>
      <c r="F73" s="1">
        <v>0.3</v>
      </c>
      <c r="G73" s="1">
        <v>0.4</v>
      </c>
      <c r="H73" s="1">
        <v>0.5</v>
      </c>
      <c r="I73" s="1">
        <v>0.6</v>
      </c>
      <c r="J73" s="1">
        <v>0.7</v>
      </c>
      <c r="K73" s="1">
        <v>0.8</v>
      </c>
      <c r="L73" s="1">
        <v>0.9</v>
      </c>
      <c r="M73" s="1">
        <v>1</v>
      </c>
    </row>
    <row r="74" spans="1:13" x14ac:dyDescent="0.35">
      <c r="A74" s="62"/>
      <c r="B74" s="2">
        <v>0</v>
      </c>
      <c r="C74" s="26">
        <v>0</v>
      </c>
      <c r="D74" s="27">
        <v>0</v>
      </c>
      <c r="E74" s="27">
        <v>0</v>
      </c>
      <c r="F74" s="27">
        <v>0</v>
      </c>
      <c r="G74" s="27">
        <v>0</v>
      </c>
      <c r="H74" s="27">
        <v>0</v>
      </c>
      <c r="I74" s="27">
        <v>0</v>
      </c>
      <c r="J74" s="27">
        <v>0</v>
      </c>
      <c r="K74" s="27">
        <v>0</v>
      </c>
      <c r="L74" s="27">
        <v>0</v>
      </c>
      <c r="M74" s="27">
        <v>0</v>
      </c>
    </row>
    <row r="75" spans="1:13" x14ac:dyDescent="0.35">
      <c r="A75" s="62"/>
      <c r="B75" s="2">
        <v>0.05</v>
      </c>
      <c r="C75" s="27">
        <v>-1.0661396197974699E-2</v>
      </c>
      <c r="D75" s="27">
        <v>-6.67267013341188E-3</v>
      </c>
      <c r="E75" s="27">
        <v>-2.9551216866821098E-3</v>
      </c>
      <c r="F75" s="27">
        <v>5.41421002708376E-4</v>
      </c>
      <c r="G75" s="27">
        <v>3.7525198422372302E-3</v>
      </c>
      <c r="H75" s="27">
        <v>6.7127109505236201E-3</v>
      </c>
      <c r="I75" s="27">
        <v>9.3375071883201599E-3</v>
      </c>
      <c r="J75" s="27">
        <v>1.16923348978162E-2</v>
      </c>
      <c r="K75" s="27">
        <v>1.3843026012182199E-2</v>
      </c>
      <c r="L75" s="27">
        <v>1.5806186944246299E-2</v>
      </c>
      <c r="M75" s="27">
        <v>1.7522828653454801E-2</v>
      </c>
    </row>
    <row r="76" spans="1:13" x14ac:dyDescent="0.35">
      <c r="A76" s="62"/>
      <c r="B76" s="2">
        <v>0.1</v>
      </c>
      <c r="C76" s="27">
        <v>-4.8871613107621696E-3</v>
      </c>
      <c r="D76" s="27">
        <v>6.8430189276114095E-4</v>
      </c>
      <c r="E76" s="27">
        <v>5.4591926746070402E-3</v>
      </c>
      <c r="F76" s="27">
        <v>9.5273507758974994E-3</v>
      </c>
      <c r="G76" s="27">
        <v>1.2815269641578199E-2</v>
      </c>
      <c r="H76" s="27">
        <v>1.57105810940266E-2</v>
      </c>
      <c r="I76" s="27">
        <v>1.8057418987154999E-2</v>
      </c>
      <c r="J76" s="27">
        <v>1.9956583157181702E-2</v>
      </c>
      <c r="K76" s="27">
        <v>2.1589430049061799E-2</v>
      </c>
      <c r="L76" s="27">
        <v>2.3013047873973801E-2</v>
      </c>
      <c r="M76" s="27">
        <v>2.4162469431757899E-2</v>
      </c>
    </row>
    <row r="77" spans="1:13" x14ac:dyDescent="0.35">
      <c r="A77" s="62"/>
      <c r="B77" s="2">
        <v>0.15</v>
      </c>
      <c r="C77" s="27">
        <v>-3.74270137399435E-3</v>
      </c>
      <c r="D77" s="27">
        <v>4.0365592576563402E-3</v>
      </c>
      <c r="E77" s="27">
        <v>9.5835234969854407E-3</v>
      </c>
      <c r="F77" s="27">
        <v>1.37354657053947E-2</v>
      </c>
      <c r="G77" s="27">
        <v>1.6875186935067201E-2</v>
      </c>
      <c r="H77" s="27">
        <v>1.9492959603667301E-2</v>
      </c>
      <c r="I77" s="27">
        <v>2.1369006484746898E-2</v>
      </c>
      <c r="J77" s="27">
        <v>2.2818835452199E-2</v>
      </c>
      <c r="K77" s="27">
        <v>2.4166159331798599E-2</v>
      </c>
      <c r="L77" s="27">
        <v>2.52883788198233E-2</v>
      </c>
      <c r="M77" s="27">
        <v>2.5893360376358001E-2</v>
      </c>
    </row>
    <row r="78" spans="1:13" x14ac:dyDescent="0.35">
      <c r="A78" s="62"/>
      <c r="B78" s="2">
        <v>0.2</v>
      </c>
      <c r="C78" s="27">
        <v>-5.2639958448708101E-3</v>
      </c>
      <c r="D78" s="27">
        <v>5.6799286976456599E-3</v>
      </c>
      <c r="E78" s="27">
        <v>1.1661940254270999E-2</v>
      </c>
      <c r="F78" s="27">
        <v>1.5645964071154601E-2</v>
      </c>
      <c r="G78" s="27">
        <v>1.87777671962976E-2</v>
      </c>
      <c r="H78" s="27">
        <v>2.1133048459887501E-2</v>
      </c>
      <c r="I78" s="27">
        <v>2.2836739197373401E-2</v>
      </c>
      <c r="J78" s="27">
        <v>2.4031128734350201E-2</v>
      </c>
      <c r="K78" s="27">
        <v>2.5076569989323599E-2</v>
      </c>
      <c r="L78" s="27">
        <v>2.5855911895632699E-2</v>
      </c>
      <c r="M78" s="27">
        <v>2.6365356519818299E-2</v>
      </c>
    </row>
    <row r="79" spans="1:13" x14ac:dyDescent="0.35">
      <c r="A79" s="62"/>
      <c r="B79" s="2">
        <v>0.25</v>
      </c>
      <c r="C79" s="27">
        <v>-6.8702911958098403E-3</v>
      </c>
      <c r="D79" s="27">
        <v>6.2040444463491396E-3</v>
      </c>
      <c r="E79" s="27">
        <v>1.28727052360773E-2</v>
      </c>
      <c r="F79" s="27">
        <v>1.7033278942108199E-2</v>
      </c>
      <c r="G79" s="27">
        <v>1.9950864836573601E-2</v>
      </c>
      <c r="H79" s="27">
        <v>2.2274667397141502E-2</v>
      </c>
      <c r="I79" s="27">
        <v>2.36727967858315E-2</v>
      </c>
      <c r="J79" s="27">
        <v>2.5148816406726799E-2</v>
      </c>
      <c r="K79" s="27">
        <v>2.5785829871892901E-2</v>
      </c>
      <c r="L79" s="27">
        <v>2.6506282389163999E-2</v>
      </c>
      <c r="M79" s="27">
        <v>2.6754215359687802E-2</v>
      </c>
    </row>
    <row r="80" spans="1:13" x14ac:dyDescent="0.35">
      <c r="A80" s="62"/>
      <c r="B80" s="2">
        <v>0.3</v>
      </c>
      <c r="C80" s="27">
        <v>-8.8631222024559992E-3</v>
      </c>
      <c r="D80" s="27">
        <v>6.9534718059003396E-3</v>
      </c>
      <c r="E80" s="27">
        <v>1.33232232183218E-2</v>
      </c>
      <c r="F80" s="27">
        <v>1.7977992072701499E-2</v>
      </c>
      <c r="G80" s="27">
        <v>2.1072234958410301E-2</v>
      </c>
      <c r="H80" s="27">
        <v>2.32284441590309E-2</v>
      </c>
      <c r="I80" s="27">
        <v>2.4832900613546399E-2</v>
      </c>
      <c r="J80" s="27">
        <v>2.5534626096487E-2</v>
      </c>
      <c r="K80" s="27">
        <v>2.6310306042432799E-2</v>
      </c>
      <c r="L80" s="27">
        <v>2.6785051450133299E-2</v>
      </c>
      <c r="M80" s="27">
        <v>2.6741955429315602E-2</v>
      </c>
    </row>
    <row r="81" spans="1:13" x14ac:dyDescent="0.35">
      <c r="A81" s="62"/>
      <c r="B81" s="2">
        <v>0.35</v>
      </c>
      <c r="C81" s="27">
        <v>-1.1309576220810399E-2</v>
      </c>
      <c r="D81" s="27">
        <v>7.22815468907356E-3</v>
      </c>
      <c r="E81" s="27">
        <v>1.4269563369453E-2</v>
      </c>
      <c r="F81" s="27">
        <v>1.8989369273185699E-2</v>
      </c>
      <c r="G81" s="27">
        <v>2.22228690981865E-2</v>
      </c>
      <c r="H81" s="27">
        <v>2.4290885776281398E-2</v>
      </c>
      <c r="I81" s="27">
        <v>2.5467932224273699E-2</v>
      </c>
      <c r="J81" s="27">
        <v>2.6017555966973301E-2</v>
      </c>
      <c r="K81" s="27">
        <v>2.64933202415705E-2</v>
      </c>
      <c r="L81" s="27">
        <v>2.6824887841939898E-2</v>
      </c>
      <c r="M81" s="27">
        <v>2.6597267016768501E-2</v>
      </c>
    </row>
    <row r="82" spans="1:13" x14ac:dyDescent="0.35">
      <c r="A82" s="62"/>
      <c r="B82" s="2">
        <v>0.4</v>
      </c>
      <c r="C82" s="27">
        <v>-1.31833413615823E-2</v>
      </c>
      <c r="D82" s="27">
        <v>7.5196330435574098E-3</v>
      </c>
      <c r="E82" s="27">
        <v>1.5121589414775399E-2</v>
      </c>
      <c r="F82" s="27">
        <v>1.99207291007042E-2</v>
      </c>
      <c r="G82" s="27">
        <v>2.3177135735750198E-2</v>
      </c>
      <c r="H82" s="27">
        <v>2.4966927245259299E-2</v>
      </c>
      <c r="I82" s="27">
        <v>2.59706135839224E-2</v>
      </c>
      <c r="J82" s="27">
        <v>2.6347365230321902E-2</v>
      </c>
      <c r="K82" s="27">
        <v>2.6455467566847801E-2</v>
      </c>
      <c r="L82" s="27">
        <v>2.6566646993160199E-2</v>
      </c>
      <c r="M82" s="27">
        <v>2.6350444182753601E-2</v>
      </c>
    </row>
    <row r="83" spans="1:13" x14ac:dyDescent="0.35">
      <c r="A83" s="62"/>
      <c r="B83" s="2">
        <v>0.45</v>
      </c>
      <c r="C83" s="27">
        <v>-1.4387079514563099E-2</v>
      </c>
      <c r="D83" s="27">
        <v>7.60840345174074E-3</v>
      </c>
      <c r="E83" s="27">
        <v>1.5973372384905801E-2</v>
      </c>
      <c r="F83" s="27">
        <v>2.0776348188519499E-2</v>
      </c>
      <c r="G83" s="27">
        <v>2.39430367946625E-2</v>
      </c>
      <c r="H83" s="27">
        <v>2.5447694584727301E-2</v>
      </c>
      <c r="I83" s="27">
        <v>2.61090602725744E-2</v>
      </c>
      <c r="J83" s="27">
        <v>2.6504149660468102E-2</v>
      </c>
      <c r="K83" s="27">
        <v>2.65969838947058E-2</v>
      </c>
      <c r="L83" s="27">
        <v>2.6356782764196399E-2</v>
      </c>
      <c r="M83" s="27">
        <v>2.6115074753761298E-2</v>
      </c>
    </row>
    <row r="84" spans="1:13" x14ac:dyDescent="0.35">
      <c r="A84" s="62"/>
      <c r="B84" s="2">
        <v>0.5</v>
      </c>
      <c r="C84" s="27">
        <v>-1.5818050131201699E-2</v>
      </c>
      <c r="D84" s="27">
        <v>7.9470528289675695E-3</v>
      </c>
      <c r="E84" s="27">
        <v>1.67672298848629E-2</v>
      </c>
      <c r="F84" s="27">
        <v>2.1780084818601601E-2</v>
      </c>
      <c r="G84" s="27">
        <v>2.4403385818004601E-2</v>
      </c>
      <c r="H84" s="27">
        <v>2.5762494653463398E-2</v>
      </c>
      <c r="I84" s="27">
        <v>2.6284376159310299E-2</v>
      </c>
      <c r="J84" s="27">
        <v>2.6503233239054701E-2</v>
      </c>
      <c r="K84" s="27">
        <v>2.60215140879154E-2</v>
      </c>
      <c r="L84" s="27">
        <v>2.5912469252944E-2</v>
      </c>
      <c r="M84" s="27">
        <v>2.56036706268787E-2</v>
      </c>
    </row>
    <row r="85" spans="1:13" x14ac:dyDescent="0.35">
      <c r="A85" s="62"/>
      <c r="B85" s="2">
        <v>0.55000000000000004</v>
      </c>
      <c r="C85" s="27">
        <v>-1.74944344907999E-2</v>
      </c>
      <c r="D85" s="27">
        <v>8.4837954491376894E-3</v>
      </c>
      <c r="E85" s="27">
        <v>1.7319032922387099E-2</v>
      </c>
      <c r="F85" s="27">
        <v>2.2625509649515201E-2</v>
      </c>
      <c r="G85" s="27">
        <v>2.4952204897999802E-2</v>
      </c>
      <c r="H85" s="27">
        <v>2.6155361905694001E-2</v>
      </c>
      <c r="I85" s="27">
        <v>2.6278361678123498E-2</v>
      </c>
      <c r="J85" s="27">
        <v>2.60386299341917E-2</v>
      </c>
      <c r="K85" s="27">
        <v>2.5805909186601601E-2</v>
      </c>
      <c r="L85" s="27">
        <v>2.5355067104101198E-2</v>
      </c>
      <c r="M85" s="27">
        <v>2.5095181539654701E-2</v>
      </c>
    </row>
    <row r="86" spans="1:13" x14ac:dyDescent="0.35">
      <c r="A86" s="62"/>
      <c r="B86" s="2">
        <v>0.6</v>
      </c>
      <c r="C86" s="27">
        <v>-1.8537212163209901E-2</v>
      </c>
      <c r="D86" s="27">
        <v>8.6691100150346808E-3</v>
      </c>
      <c r="E86" s="27">
        <v>1.8110793083906201E-2</v>
      </c>
      <c r="F86" s="27">
        <v>2.3192984983325001E-2</v>
      </c>
      <c r="G86" s="27">
        <v>2.5078205391764599E-2</v>
      </c>
      <c r="H86" s="27">
        <v>2.5957502424717002E-2</v>
      </c>
      <c r="I86" s="27">
        <v>2.6141172274947201E-2</v>
      </c>
      <c r="J86" s="27">
        <v>2.5706449523568198E-2</v>
      </c>
      <c r="K86" s="27">
        <v>2.5463957339525198E-2</v>
      </c>
      <c r="L86" s="27">
        <v>2.51366458833218E-2</v>
      </c>
      <c r="M86" s="27">
        <v>2.4419030174612999E-2</v>
      </c>
    </row>
    <row r="87" spans="1:13" x14ac:dyDescent="0.35">
      <c r="A87" s="62"/>
      <c r="B87" s="2">
        <v>0.65</v>
      </c>
      <c r="C87" s="27">
        <v>-1.91467329859734E-2</v>
      </c>
      <c r="D87" s="27">
        <v>8.9046740904450399E-3</v>
      </c>
      <c r="E87" s="27">
        <v>1.8926985561847701E-2</v>
      </c>
      <c r="F87" s="27">
        <v>2.36196704208851E-2</v>
      </c>
      <c r="G87" s="27">
        <v>2.5261683389544501E-2</v>
      </c>
      <c r="H87" s="27">
        <v>2.6016984134912501E-2</v>
      </c>
      <c r="I87" s="27">
        <v>2.5805743411183399E-2</v>
      </c>
      <c r="J87" s="27">
        <v>2.5717943906784099E-2</v>
      </c>
      <c r="K87" s="27">
        <v>2.5099150836467701E-2</v>
      </c>
      <c r="L87" s="27">
        <v>2.45543178170919E-2</v>
      </c>
      <c r="M87" s="27">
        <v>2.3877661675214799E-2</v>
      </c>
    </row>
    <row r="88" spans="1:13" x14ac:dyDescent="0.35">
      <c r="A88" s="62"/>
      <c r="B88" s="2">
        <v>0.7</v>
      </c>
      <c r="C88" s="27">
        <v>-2.0352398976683599E-2</v>
      </c>
      <c r="D88" s="27">
        <v>9.3081342056393606E-3</v>
      </c>
      <c r="E88" s="27">
        <v>1.9685011357069002E-2</v>
      </c>
      <c r="F88" s="27">
        <v>2.3823438212275502E-2</v>
      </c>
      <c r="G88" s="27">
        <v>2.5463271886110299E-2</v>
      </c>
      <c r="H88" s="27">
        <v>2.5781188160181E-2</v>
      </c>
      <c r="I88" s="27">
        <v>2.5496762245893499E-2</v>
      </c>
      <c r="J88" s="27">
        <v>2.51973662525415E-2</v>
      </c>
      <c r="K88" s="27">
        <v>2.4427242577076E-2</v>
      </c>
      <c r="L88" s="27">
        <v>2.4147704243660001E-2</v>
      </c>
      <c r="M88" s="27">
        <v>2.34845150262117E-2</v>
      </c>
    </row>
    <row r="89" spans="1:13" x14ac:dyDescent="0.35">
      <c r="A89" s="62"/>
      <c r="B89" s="2">
        <v>0.75</v>
      </c>
      <c r="C89" s="27">
        <v>-2.1071409806609199E-2</v>
      </c>
      <c r="D89" s="27">
        <v>9.7767440602183307E-3</v>
      </c>
      <c r="E89" s="27">
        <v>2.02849972993135E-2</v>
      </c>
      <c r="F89" s="27">
        <v>2.4126507341861701E-2</v>
      </c>
      <c r="G89" s="27">
        <v>2.5317067280411699E-2</v>
      </c>
      <c r="H89" s="27">
        <v>2.5517879053950299E-2</v>
      </c>
      <c r="I89" s="27">
        <v>2.52371560782194E-2</v>
      </c>
      <c r="J89" s="27">
        <v>2.47606169432402E-2</v>
      </c>
      <c r="K89" s="27">
        <v>2.39862371236086E-2</v>
      </c>
      <c r="L89" s="27">
        <v>2.3469811305403699E-2</v>
      </c>
      <c r="M89" s="27">
        <v>2.2957541048526799E-2</v>
      </c>
    </row>
    <row r="90" spans="1:13" x14ac:dyDescent="0.35">
      <c r="A90" s="62"/>
      <c r="B90" s="2">
        <v>0.8</v>
      </c>
      <c r="C90" s="27">
        <v>-2.1829061210155501E-2</v>
      </c>
      <c r="D90" s="27">
        <v>1.03876274079084E-2</v>
      </c>
      <c r="E90" s="27">
        <v>2.0822385326027901E-2</v>
      </c>
      <c r="F90" s="27">
        <v>2.4404618889093399E-2</v>
      </c>
      <c r="G90" s="27">
        <v>2.5325607508420899E-2</v>
      </c>
      <c r="H90" s="27">
        <v>2.5340158492326698E-2</v>
      </c>
      <c r="I90" s="27">
        <v>2.4875694885850001E-2</v>
      </c>
      <c r="J90" s="27">
        <v>2.4192091077566098E-2</v>
      </c>
      <c r="K90" s="27">
        <v>2.3803856223821598E-2</v>
      </c>
      <c r="L90" s="27">
        <v>2.2976242005825001E-2</v>
      </c>
      <c r="M90" s="27">
        <v>2.2391028702259098E-2</v>
      </c>
    </row>
    <row r="91" spans="1:13" x14ac:dyDescent="0.35">
      <c r="A91" s="62"/>
      <c r="B91" s="2">
        <v>0.85</v>
      </c>
      <c r="C91" s="27">
        <v>-2.2402180358767499E-2</v>
      </c>
      <c r="D91" s="27">
        <v>1.08040925115347E-2</v>
      </c>
      <c r="E91" s="27">
        <v>2.1203896030783698E-2</v>
      </c>
      <c r="F91" s="27">
        <v>2.46667303144932E-2</v>
      </c>
      <c r="G91" s="27">
        <v>2.5267863646149601E-2</v>
      </c>
      <c r="H91" s="27">
        <v>2.5060787796974199E-2</v>
      </c>
      <c r="I91" s="27">
        <v>2.4568323045968999E-2</v>
      </c>
      <c r="J91" s="27">
        <v>2.3727608844637899E-2</v>
      </c>
      <c r="K91" s="27">
        <v>2.3189749568700801E-2</v>
      </c>
      <c r="L91" s="27">
        <v>2.27175392210484E-2</v>
      </c>
      <c r="M91" s="27">
        <v>2.1931104362011001E-2</v>
      </c>
    </row>
    <row r="92" spans="1:13" x14ac:dyDescent="0.35">
      <c r="A92" s="62"/>
      <c r="B92" s="2">
        <v>0.9</v>
      </c>
      <c r="C92" s="27">
        <v>-2.2925633937120399E-2</v>
      </c>
      <c r="D92" s="27">
        <v>1.1118581518530801E-2</v>
      </c>
      <c r="E92" s="27">
        <v>2.1503377705812499E-2</v>
      </c>
      <c r="F92" s="27">
        <v>2.4536656215786899E-2</v>
      </c>
      <c r="G92" s="27">
        <v>2.5108935311436702E-2</v>
      </c>
      <c r="H92" s="27">
        <v>2.4824973195791199E-2</v>
      </c>
      <c r="I92" s="27">
        <v>2.4061581119894999E-2</v>
      </c>
      <c r="J92" s="27">
        <v>2.3435244336724299E-2</v>
      </c>
      <c r="K92" s="27">
        <v>2.28213518857956E-2</v>
      </c>
      <c r="L92" s="27">
        <v>2.2114507853984802E-2</v>
      </c>
      <c r="M92" s="27">
        <v>2.1659586578607601E-2</v>
      </c>
    </row>
    <row r="93" spans="1:13" x14ac:dyDescent="0.35">
      <c r="A93" s="62"/>
      <c r="B93" s="2">
        <v>0.95</v>
      </c>
      <c r="C93" s="27">
        <v>-2.3313419893384001E-2</v>
      </c>
      <c r="D93" s="27">
        <v>1.1657773517072201E-2</v>
      </c>
      <c r="E93" s="27">
        <v>2.1992092952132201E-2</v>
      </c>
      <c r="F93" s="27">
        <v>2.4666618555784201E-2</v>
      </c>
      <c r="G93" s="27">
        <v>2.4852974340319599E-2</v>
      </c>
      <c r="H93" s="27">
        <v>2.4376055225729901E-2</v>
      </c>
      <c r="I93" s="27">
        <v>2.3703198879957199E-2</v>
      </c>
      <c r="J93" s="27">
        <v>2.28019971400499E-2</v>
      </c>
      <c r="K93" s="27">
        <v>2.23692432045937E-2</v>
      </c>
      <c r="L93" s="27">
        <v>2.16451603919268E-2</v>
      </c>
      <c r="M93" s="27">
        <v>2.1081293001771001E-2</v>
      </c>
    </row>
    <row r="94" spans="1:13" x14ac:dyDescent="0.35">
      <c r="A94" s="62"/>
      <c r="B94" s="2">
        <v>1</v>
      </c>
      <c r="C94" s="27">
        <v>-2.37791389226913E-2</v>
      </c>
      <c r="D94" s="27">
        <v>1.2214954942464801E-2</v>
      </c>
      <c r="E94" s="27">
        <v>2.19750758260489E-2</v>
      </c>
      <c r="F94" s="27">
        <v>2.45906785130501E-2</v>
      </c>
      <c r="G94" s="27">
        <v>2.4681996554136301E-2</v>
      </c>
      <c r="H94" s="27">
        <v>2.39424929022789E-2</v>
      </c>
      <c r="I94" s="27">
        <v>2.3424161598086399E-2</v>
      </c>
      <c r="J94" s="27">
        <v>2.2513957694172901E-2</v>
      </c>
      <c r="K94" s="27">
        <v>2.1876014769077301E-2</v>
      </c>
      <c r="L94" s="27">
        <v>2.10712645202875E-2</v>
      </c>
      <c r="M94" s="27">
        <v>2.05315388739109E-2</v>
      </c>
    </row>
    <row r="105" spans="1:13" x14ac:dyDescent="0.35">
      <c r="A105" s="63" t="s">
        <v>1</v>
      </c>
      <c r="B105" s="63"/>
      <c r="C105" s="63"/>
      <c r="D105" s="63"/>
      <c r="E105" s="63"/>
      <c r="F105" s="63"/>
      <c r="G105" s="63"/>
      <c r="H105" s="63"/>
      <c r="I105" s="63"/>
      <c r="J105" s="63"/>
      <c r="K105" s="63"/>
      <c r="L105" s="63"/>
      <c r="M105" s="63"/>
    </row>
    <row r="106" spans="1:13" x14ac:dyDescent="0.35">
      <c r="A106" s="62" t="s">
        <v>0</v>
      </c>
      <c r="B106" s="1"/>
      <c r="C106" s="1">
        <v>0</v>
      </c>
      <c r="D106" s="1">
        <v>0.1</v>
      </c>
      <c r="E106" s="1">
        <v>0.2</v>
      </c>
      <c r="F106" s="1">
        <v>0.3</v>
      </c>
      <c r="G106" s="1">
        <v>0.4</v>
      </c>
      <c r="H106" s="1">
        <v>0.5</v>
      </c>
      <c r="I106" s="1">
        <v>0.6</v>
      </c>
      <c r="J106" s="1">
        <v>0.7</v>
      </c>
      <c r="K106" s="1">
        <v>0.8</v>
      </c>
      <c r="L106" s="1">
        <v>0.9</v>
      </c>
      <c r="M106" s="1">
        <v>1</v>
      </c>
    </row>
    <row r="107" spans="1:13" x14ac:dyDescent="0.35">
      <c r="A107" s="62"/>
      <c r="B107" s="2">
        <v>0</v>
      </c>
      <c r="C107" s="26">
        <v>0</v>
      </c>
      <c r="D107" s="27">
        <v>0</v>
      </c>
      <c r="E107" s="27">
        <v>0</v>
      </c>
      <c r="F107" s="27">
        <v>0</v>
      </c>
      <c r="G107" s="27">
        <v>0</v>
      </c>
      <c r="H107" s="27">
        <v>0</v>
      </c>
      <c r="I107" s="27">
        <v>0</v>
      </c>
      <c r="J107" s="27">
        <v>0</v>
      </c>
      <c r="K107" s="27">
        <v>0</v>
      </c>
      <c r="L107" s="27">
        <v>0</v>
      </c>
      <c r="M107" s="27">
        <v>0</v>
      </c>
    </row>
    <row r="108" spans="1:13" x14ac:dyDescent="0.35">
      <c r="A108" s="62"/>
      <c r="B108" s="2">
        <v>0.05</v>
      </c>
      <c r="C108" s="27">
        <v>4.16817655786872E-3</v>
      </c>
      <c r="D108" s="27">
        <v>4.3366989120841E-3</v>
      </c>
      <c r="E108" s="27">
        <v>4.5189806260168596E-3</v>
      </c>
      <c r="F108" s="27">
        <v>4.7098672948777702E-3</v>
      </c>
      <c r="G108" s="27">
        <v>4.8212450928986099E-3</v>
      </c>
      <c r="H108" s="27">
        <v>4.9962783232331302E-3</v>
      </c>
      <c r="I108" s="27">
        <v>5.1298420876264598E-3</v>
      </c>
      <c r="J108" s="27">
        <v>5.2803517319262002E-3</v>
      </c>
      <c r="K108" s="27">
        <v>5.4704952053725702E-3</v>
      </c>
      <c r="L108" s="27">
        <v>5.5733020417392297E-3</v>
      </c>
      <c r="M108" s="27">
        <v>5.6721707805991199E-3</v>
      </c>
    </row>
    <row r="109" spans="1:13" x14ac:dyDescent="0.35">
      <c r="A109" s="62"/>
      <c r="B109" s="2">
        <v>0.1</v>
      </c>
      <c r="C109" s="27">
        <v>4.89068636670709E-3</v>
      </c>
      <c r="D109" s="27">
        <v>5.0976676866412197E-3</v>
      </c>
      <c r="E109" s="27">
        <v>5.2971779368817798E-3</v>
      </c>
      <c r="F109" s="27">
        <v>5.4684812203049703E-3</v>
      </c>
      <c r="G109" s="27">
        <v>5.6133363395929302E-3</v>
      </c>
      <c r="H109" s="27">
        <v>5.6894142180681203E-3</v>
      </c>
      <c r="I109" s="27">
        <v>5.7964855805039397E-3</v>
      </c>
      <c r="J109" s="27">
        <v>5.9024090878665499E-3</v>
      </c>
      <c r="K109" s="27">
        <v>5.9607895091175998E-3</v>
      </c>
      <c r="L109" s="27">
        <v>6.0055623762309603E-3</v>
      </c>
      <c r="M109" s="27">
        <v>6.0345767997205301E-3</v>
      </c>
    </row>
    <row r="110" spans="1:13" x14ac:dyDescent="0.35">
      <c r="A110" s="62"/>
      <c r="B110" s="2">
        <v>0.15</v>
      </c>
      <c r="C110" s="27">
        <v>4.95181838050485E-3</v>
      </c>
      <c r="D110" s="27">
        <v>5.2722082473337702E-3</v>
      </c>
      <c r="E110" s="27">
        <v>5.4989843629300603E-3</v>
      </c>
      <c r="F110" s="27">
        <v>5.6293844245374203E-3</v>
      </c>
      <c r="G110" s="27">
        <v>5.7370569556951497E-3</v>
      </c>
      <c r="H110" s="27">
        <v>5.7746917009353603E-3</v>
      </c>
      <c r="I110" s="27">
        <v>5.8417026884853797E-3</v>
      </c>
      <c r="J110" s="27">
        <v>5.8784219436347502E-3</v>
      </c>
      <c r="K110" s="27">
        <v>5.8825793676078302E-3</v>
      </c>
      <c r="L110" s="27">
        <v>5.9001175686716999E-3</v>
      </c>
      <c r="M110" s="27">
        <v>5.8747171424329298E-3</v>
      </c>
    </row>
    <row r="111" spans="1:13" x14ac:dyDescent="0.35">
      <c r="A111" s="62"/>
      <c r="B111" s="2">
        <v>0.2</v>
      </c>
      <c r="C111" s="27">
        <v>4.7886441461741898E-3</v>
      </c>
      <c r="D111" s="27">
        <v>5.2442634478211403E-3</v>
      </c>
      <c r="E111" s="27">
        <v>5.4714791476726497E-3</v>
      </c>
      <c r="F111" s="27">
        <v>5.5971359834075E-3</v>
      </c>
      <c r="G111" s="27">
        <v>5.64602809026837E-3</v>
      </c>
      <c r="H111" s="27">
        <v>5.6802430190146004E-3</v>
      </c>
      <c r="I111" s="27">
        <v>5.7238936424255397E-3</v>
      </c>
      <c r="J111" s="27">
        <v>5.7002250105142602E-3</v>
      </c>
      <c r="K111" s="27">
        <v>5.7023349218070498E-3</v>
      </c>
      <c r="L111" s="27">
        <v>5.6570661254227196E-3</v>
      </c>
      <c r="M111" s="27">
        <v>5.6230276823043797E-3</v>
      </c>
    </row>
    <row r="112" spans="1:13" x14ac:dyDescent="0.35">
      <c r="A112" s="62"/>
      <c r="B112" s="2">
        <v>0.25</v>
      </c>
      <c r="C112" s="27">
        <v>4.4631771743297603E-3</v>
      </c>
      <c r="D112" s="27">
        <v>5.1320912316441501E-3</v>
      </c>
      <c r="E112" s="27">
        <v>5.3788940422236902E-3</v>
      </c>
      <c r="F112" s="27">
        <v>5.4580564610660102E-3</v>
      </c>
      <c r="G112" s="27">
        <v>5.51691232249141E-3</v>
      </c>
      <c r="H112" s="27">
        <v>5.5235130712389998E-3</v>
      </c>
      <c r="I112" s="27">
        <v>5.5542360059916999E-3</v>
      </c>
      <c r="J112" s="27">
        <v>5.5169775150716296E-3</v>
      </c>
      <c r="K112" s="27">
        <v>5.4954891093075301E-3</v>
      </c>
      <c r="L112" s="27">
        <v>5.4340125061571598E-3</v>
      </c>
      <c r="M112" s="27">
        <v>5.3858775645494496E-3</v>
      </c>
    </row>
    <row r="113" spans="1:13" x14ac:dyDescent="0.35">
      <c r="A113" s="62"/>
      <c r="B113" s="2">
        <v>0.3</v>
      </c>
      <c r="C113" s="27">
        <v>4.1511044837534402E-3</v>
      </c>
      <c r="D113" s="27">
        <v>5.0153834745287904E-3</v>
      </c>
      <c r="E113" s="27">
        <v>5.2684741094708399E-3</v>
      </c>
      <c r="F113" s="27">
        <v>5.3473343141376998E-3</v>
      </c>
      <c r="G113" s="27">
        <v>5.35214506089687E-3</v>
      </c>
      <c r="H113" s="27">
        <v>5.3852559067308903E-3</v>
      </c>
      <c r="I113" s="27">
        <v>5.3794328123331096E-3</v>
      </c>
      <c r="J113" s="27">
        <v>5.3676101379096499E-3</v>
      </c>
      <c r="K113" s="27">
        <v>5.3195920772850496E-3</v>
      </c>
      <c r="L113" s="27">
        <v>5.2726063877344097E-3</v>
      </c>
      <c r="M113" s="27">
        <v>5.2226330153644102E-3</v>
      </c>
    </row>
    <row r="114" spans="1:13" x14ac:dyDescent="0.35">
      <c r="A114" s="62"/>
      <c r="B114" s="2">
        <v>0.35</v>
      </c>
      <c r="C114" s="27">
        <v>3.9080088026821596E-3</v>
      </c>
      <c r="D114" s="27">
        <v>4.8938295803964103E-3</v>
      </c>
      <c r="E114" s="27">
        <v>5.1149250939488402E-3</v>
      </c>
      <c r="F114" s="27">
        <v>5.2080457098782097E-3</v>
      </c>
      <c r="G114" s="27">
        <v>5.2767950110137497E-3</v>
      </c>
      <c r="H114" s="27">
        <v>5.2745169959962403E-3</v>
      </c>
      <c r="I114" s="27">
        <v>5.2628056146204498E-3</v>
      </c>
      <c r="J114" s="27">
        <v>5.2344910800457001E-3</v>
      </c>
      <c r="K114" s="27">
        <v>5.1650223322212696E-3</v>
      </c>
      <c r="L114" s="27">
        <v>5.1036262884736096E-3</v>
      </c>
      <c r="M114" s="27">
        <v>5.0650611519813503E-3</v>
      </c>
    </row>
    <row r="115" spans="1:13" x14ac:dyDescent="0.35">
      <c r="A115" s="62"/>
      <c r="B115" s="2">
        <v>0.4</v>
      </c>
      <c r="C115" s="27">
        <v>3.64345754496753E-3</v>
      </c>
      <c r="D115" s="27">
        <v>4.78524900972843E-3</v>
      </c>
      <c r="E115" s="27">
        <v>5.0057615153491497E-3</v>
      </c>
      <c r="F115" s="27">
        <v>5.1156906411051802E-3</v>
      </c>
      <c r="G115" s="27">
        <v>5.1833661273121799E-3</v>
      </c>
      <c r="H115" s="27">
        <v>5.20364427939057E-3</v>
      </c>
      <c r="I115" s="27">
        <v>5.1872194744646601E-3</v>
      </c>
      <c r="J115" s="27">
        <v>5.1121073774993402E-3</v>
      </c>
      <c r="K115" s="27">
        <v>5.0486694090068297E-3</v>
      </c>
      <c r="L115" s="27">
        <v>4.98291291296482E-3</v>
      </c>
      <c r="M115" s="27">
        <v>4.8743123188614802E-3</v>
      </c>
    </row>
    <row r="116" spans="1:13" x14ac:dyDescent="0.35">
      <c r="A116" s="62"/>
      <c r="B116" s="2">
        <v>0.45</v>
      </c>
      <c r="C116" s="27">
        <v>3.3715073950588699E-3</v>
      </c>
      <c r="D116" s="27">
        <v>4.7011775895953196E-3</v>
      </c>
      <c r="E116" s="27">
        <v>4.8960098065435904E-3</v>
      </c>
      <c r="F116" s="27">
        <v>5.06451493129134E-3</v>
      </c>
      <c r="G116" s="27">
        <v>5.1117679104208998E-3</v>
      </c>
      <c r="H116" s="27">
        <v>5.1056086085736804E-3</v>
      </c>
      <c r="I116" s="27">
        <v>5.0664525479078302E-3</v>
      </c>
      <c r="J116" s="27">
        <v>5.0111142918467504E-3</v>
      </c>
      <c r="K116" s="27">
        <v>4.9140821211040003E-3</v>
      </c>
      <c r="L116" s="27">
        <v>4.8225307837128596E-3</v>
      </c>
      <c r="M116" s="27">
        <v>4.7424877993762502E-3</v>
      </c>
    </row>
    <row r="117" spans="1:13" x14ac:dyDescent="0.35">
      <c r="A117" s="62"/>
      <c r="B117" s="2">
        <v>0.5</v>
      </c>
      <c r="C117" s="27">
        <v>3.1706814188510201E-3</v>
      </c>
      <c r="D117" s="27">
        <v>4.6108034439384903E-3</v>
      </c>
      <c r="E117" s="27">
        <v>4.8232786357402802E-3</v>
      </c>
      <c r="F117" s="27">
        <v>4.9643726088106598E-3</v>
      </c>
      <c r="G117" s="27">
        <v>5.0466079264879201E-3</v>
      </c>
      <c r="H117" s="27">
        <v>5.0201038829982298E-3</v>
      </c>
      <c r="I117" s="27">
        <v>4.9786656163632896E-3</v>
      </c>
      <c r="J117" s="27">
        <v>4.8983455635607199E-3</v>
      </c>
      <c r="K117" s="27">
        <v>4.7700274735689198E-3</v>
      </c>
      <c r="L117" s="27">
        <v>4.7044730745255999E-3</v>
      </c>
      <c r="M117" s="27">
        <v>4.6074688434600804E-3</v>
      </c>
    </row>
    <row r="118" spans="1:13" x14ac:dyDescent="0.35">
      <c r="A118" s="62"/>
      <c r="B118" s="2">
        <v>0.55000000000000004</v>
      </c>
      <c r="C118" s="27">
        <v>3.0197710730135402E-3</v>
      </c>
      <c r="D118" s="27">
        <v>4.5013898052275198E-3</v>
      </c>
      <c r="E118" s="27">
        <v>4.79673780500889E-3</v>
      </c>
      <c r="F118" s="27">
        <v>4.9343542195856597E-3</v>
      </c>
      <c r="G118" s="27">
        <v>4.9651702865958196E-3</v>
      </c>
      <c r="H118" s="27">
        <v>4.9514845013618504E-3</v>
      </c>
      <c r="I118" s="27">
        <v>4.89524379372597E-3</v>
      </c>
      <c r="J118" s="27">
        <v>4.7622774727642501E-3</v>
      </c>
      <c r="K118" s="27">
        <v>4.6725072897970702E-3</v>
      </c>
      <c r="L118" s="27">
        <v>4.5766253024339702E-3</v>
      </c>
      <c r="M118" s="27">
        <v>4.4867675751447704E-3</v>
      </c>
    </row>
    <row r="119" spans="1:13" x14ac:dyDescent="0.35">
      <c r="A119" s="62"/>
      <c r="B119" s="2">
        <v>0.6</v>
      </c>
      <c r="C119" s="27">
        <v>2.8644744306802802E-3</v>
      </c>
      <c r="D119" s="27">
        <v>4.4147344306111301E-3</v>
      </c>
      <c r="E119" s="27">
        <v>4.7268909402191604E-3</v>
      </c>
      <c r="F119" s="27">
        <v>4.8975846730172599E-3</v>
      </c>
      <c r="G119" s="27">
        <v>4.9246782436966896E-3</v>
      </c>
      <c r="H119" s="27">
        <v>4.8678712919354404E-3</v>
      </c>
      <c r="I119" s="27">
        <v>4.7802287153899696E-3</v>
      </c>
      <c r="J119" s="27">
        <v>4.6579325571656201E-3</v>
      </c>
      <c r="K119" s="27">
        <v>4.5706303790211704E-3</v>
      </c>
      <c r="L119" s="27">
        <v>4.4487901031971004E-3</v>
      </c>
      <c r="M119" s="27">
        <v>4.3794671073555998E-3</v>
      </c>
    </row>
    <row r="120" spans="1:13" x14ac:dyDescent="0.35">
      <c r="A120" s="62"/>
      <c r="B120" s="2">
        <v>0.65</v>
      </c>
      <c r="C120" s="27">
        <v>2.67975521273911E-3</v>
      </c>
      <c r="D120" s="27">
        <v>4.3672844767570504E-3</v>
      </c>
      <c r="E120" s="27">
        <v>4.6897823922336102E-3</v>
      </c>
      <c r="F120" s="27">
        <v>4.8514860682189499E-3</v>
      </c>
      <c r="G120" s="27">
        <v>4.8393416218459597E-3</v>
      </c>
      <c r="H120" s="27">
        <v>4.7718286514282201E-3</v>
      </c>
      <c r="I120" s="27">
        <v>4.7018090263009097E-3</v>
      </c>
      <c r="J120" s="27">
        <v>4.5654736459255201E-3</v>
      </c>
      <c r="K120" s="27">
        <v>4.479278344661E-3</v>
      </c>
      <c r="L120" s="27">
        <v>4.36285091564059E-3</v>
      </c>
      <c r="M120" s="27">
        <v>4.2325775139033803E-3</v>
      </c>
    </row>
    <row r="121" spans="1:13" x14ac:dyDescent="0.35">
      <c r="A121" s="62"/>
      <c r="B121" s="2">
        <v>0.7</v>
      </c>
      <c r="C121" s="27">
        <v>2.5982798542827398E-3</v>
      </c>
      <c r="D121" s="27">
        <v>4.3037692084908503E-3</v>
      </c>
      <c r="E121" s="27">
        <v>4.6465471386909502E-3</v>
      </c>
      <c r="F121" s="27">
        <v>4.8110871575772797E-3</v>
      </c>
      <c r="G121" s="27">
        <v>4.7790952958166599E-3</v>
      </c>
      <c r="H121" s="27">
        <v>4.6837530098855504E-3</v>
      </c>
      <c r="I121" s="27">
        <v>4.6067913062870502E-3</v>
      </c>
      <c r="J121" s="27">
        <v>4.4557629153132404E-3</v>
      </c>
      <c r="K121" s="27">
        <v>4.3603326193988297E-3</v>
      </c>
      <c r="L121" s="27">
        <v>4.2509161867201302E-3</v>
      </c>
      <c r="M121" s="27">
        <v>4.1641960851848099E-3</v>
      </c>
    </row>
    <row r="122" spans="1:13" x14ac:dyDescent="0.35">
      <c r="A122" s="62"/>
      <c r="B122" s="2">
        <v>0.75</v>
      </c>
      <c r="C122" s="27">
        <v>2.4823562707751998E-3</v>
      </c>
      <c r="D122" s="27">
        <v>4.2514679953455899E-3</v>
      </c>
      <c r="E122" s="27">
        <v>4.6124369837343701E-3</v>
      </c>
      <c r="F122" s="27">
        <v>4.7787586227059399E-3</v>
      </c>
      <c r="G122" s="27">
        <v>4.7440128400921804E-3</v>
      </c>
      <c r="H122" s="27">
        <v>4.6381237916648397E-3</v>
      </c>
      <c r="I122" s="27">
        <v>4.5025954023003604E-3</v>
      </c>
      <c r="J122" s="27">
        <v>4.3879044242203201E-3</v>
      </c>
      <c r="K122" s="27">
        <v>4.2859697714448001E-3</v>
      </c>
      <c r="L122" s="27">
        <v>4.16204892098904E-3</v>
      </c>
      <c r="M122" s="27">
        <v>4.04804199934006E-3</v>
      </c>
    </row>
    <row r="123" spans="1:13" x14ac:dyDescent="0.35">
      <c r="A123" s="62"/>
      <c r="B123" s="2">
        <v>0.8</v>
      </c>
      <c r="C123" s="27">
        <v>2.3835082538425901E-3</v>
      </c>
      <c r="D123" s="27">
        <v>4.1796225123107399E-3</v>
      </c>
      <c r="E123" s="27">
        <v>4.6072634868323803E-3</v>
      </c>
      <c r="F123" s="27">
        <v>4.7019533812999699E-3</v>
      </c>
      <c r="G123" s="27">
        <v>4.6418816782534096E-3</v>
      </c>
      <c r="H123" s="27">
        <v>4.5487615279853301E-3</v>
      </c>
      <c r="I123" s="27">
        <v>4.4346549548208696E-3</v>
      </c>
      <c r="J123" s="27">
        <v>4.3009272776544103E-3</v>
      </c>
      <c r="K123" s="27">
        <v>4.1651660576462798E-3</v>
      </c>
      <c r="L123" s="27">
        <v>4.07259957864881E-3</v>
      </c>
      <c r="M123" s="27">
        <v>3.9275828748941404E-3</v>
      </c>
    </row>
    <row r="124" spans="1:13" x14ac:dyDescent="0.35">
      <c r="A124" s="62"/>
      <c r="B124" s="2">
        <v>0.85</v>
      </c>
      <c r="C124" s="27">
        <v>2.31757084839046E-3</v>
      </c>
      <c r="D124" s="27">
        <v>4.1592549532651901E-3</v>
      </c>
      <c r="E124" s="27">
        <v>4.5704995281994299E-3</v>
      </c>
      <c r="F124" s="27">
        <v>4.6695126220583898E-3</v>
      </c>
      <c r="G124" s="27">
        <v>4.6034120023250597E-3</v>
      </c>
      <c r="H124" s="27">
        <v>4.4746086932718797E-3</v>
      </c>
      <c r="I124" s="27">
        <v>4.3477304279804204E-3</v>
      </c>
      <c r="J124" s="27">
        <v>4.2266882956028002E-3</v>
      </c>
      <c r="K124" s="27">
        <v>4.0918528102338297E-3</v>
      </c>
      <c r="L124" s="27">
        <v>3.9713387377560104E-3</v>
      </c>
      <c r="M124" s="27">
        <v>3.8609898183494802E-3</v>
      </c>
    </row>
    <row r="125" spans="1:13" x14ac:dyDescent="0.35">
      <c r="A125" s="62"/>
      <c r="B125" s="2">
        <v>0.9</v>
      </c>
      <c r="C125" s="27">
        <v>2.198392059654E-3</v>
      </c>
      <c r="D125" s="27">
        <v>4.1212653741240501E-3</v>
      </c>
      <c r="E125" s="27">
        <v>4.5624487102031699E-3</v>
      </c>
      <c r="F125" s="27">
        <v>4.6177455224096801E-3</v>
      </c>
      <c r="G125" s="27">
        <v>4.5110019855201201E-3</v>
      </c>
      <c r="H125" s="27">
        <v>4.3938509188592399E-3</v>
      </c>
      <c r="I125" s="27">
        <v>4.27149422466755E-3</v>
      </c>
      <c r="J125" s="27">
        <v>4.14107227697969E-3</v>
      </c>
      <c r="K125" s="27">
        <v>4.0079667232930704E-3</v>
      </c>
      <c r="L125" s="27">
        <v>3.8889199495315599E-3</v>
      </c>
      <c r="M125" s="27">
        <v>3.7851892411708801E-3</v>
      </c>
    </row>
    <row r="126" spans="1:13" x14ac:dyDescent="0.35">
      <c r="A126" s="62"/>
      <c r="B126" s="2">
        <v>0.95</v>
      </c>
      <c r="C126" s="27">
        <v>2.1261910442262901E-3</v>
      </c>
      <c r="D126" s="27">
        <v>4.0878672152757601E-3</v>
      </c>
      <c r="E126" s="27">
        <v>4.5304521918296797E-3</v>
      </c>
      <c r="F126" s="27">
        <v>4.5583243481814896E-3</v>
      </c>
      <c r="G126" s="27">
        <v>4.4609340839087998E-3</v>
      </c>
      <c r="H126" s="27">
        <v>4.3188356794416896E-3</v>
      </c>
      <c r="I126" s="27">
        <v>4.1861380450427498E-3</v>
      </c>
      <c r="J126" s="27">
        <v>4.0587447583675402E-3</v>
      </c>
      <c r="K126" s="27">
        <v>3.93425021320581E-3</v>
      </c>
      <c r="L126" s="27">
        <v>3.8166956510394799E-3</v>
      </c>
      <c r="M126" s="27">
        <v>3.6818098742514901E-3</v>
      </c>
    </row>
    <row r="127" spans="1:13" x14ac:dyDescent="0.35">
      <c r="A127" s="62"/>
      <c r="B127" s="2">
        <v>1</v>
      </c>
      <c r="C127" s="27">
        <v>2.0446858834475301E-3</v>
      </c>
      <c r="D127" s="27">
        <v>4.0656276978552298E-3</v>
      </c>
      <c r="E127" s="27">
        <v>4.5061297714710201E-3</v>
      </c>
      <c r="F127" s="27">
        <v>4.4979164376854897E-3</v>
      </c>
      <c r="G127" s="27">
        <v>4.4165863655507599E-3</v>
      </c>
      <c r="H127" s="27">
        <v>4.2562894523143803E-3</v>
      </c>
      <c r="I127" s="27">
        <v>4.1476869955658904E-3</v>
      </c>
      <c r="J127" s="27">
        <v>3.96529119461775E-3</v>
      </c>
      <c r="K127" s="27">
        <v>3.8623665459454099E-3</v>
      </c>
      <c r="L127" s="27">
        <v>3.7482541520148498E-3</v>
      </c>
      <c r="M127" s="27">
        <v>3.6227214150130801E-3</v>
      </c>
    </row>
    <row r="138" spans="1:13" x14ac:dyDescent="0.35">
      <c r="A138" s="63" t="s">
        <v>1</v>
      </c>
      <c r="B138" s="63"/>
      <c r="C138" s="63"/>
      <c r="D138" s="63"/>
      <c r="E138" s="63"/>
      <c r="F138" s="63"/>
      <c r="G138" s="63"/>
      <c r="H138" s="63"/>
      <c r="I138" s="63"/>
      <c r="J138" s="63"/>
      <c r="K138" s="63"/>
      <c r="L138" s="63"/>
      <c r="M138" s="63"/>
    </row>
    <row r="139" spans="1:13" x14ac:dyDescent="0.35">
      <c r="A139" s="62" t="s">
        <v>0</v>
      </c>
      <c r="B139" s="1"/>
      <c r="C139" s="1">
        <v>0</v>
      </c>
      <c r="D139" s="1">
        <v>0.1</v>
      </c>
      <c r="E139" s="1">
        <v>0.2</v>
      </c>
      <c r="F139" s="1">
        <v>0.3</v>
      </c>
      <c r="G139" s="1">
        <v>0.4</v>
      </c>
      <c r="H139" s="1">
        <v>0.5</v>
      </c>
      <c r="I139" s="1">
        <v>0.6</v>
      </c>
      <c r="J139" s="1">
        <v>0.7</v>
      </c>
      <c r="K139" s="1">
        <v>0.8</v>
      </c>
      <c r="L139" s="1">
        <v>0.9</v>
      </c>
      <c r="M139" s="1">
        <v>1</v>
      </c>
    </row>
    <row r="140" spans="1:13" x14ac:dyDescent="0.35">
      <c r="A140" s="62"/>
      <c r="B140" s="2">
        <v>0</v>
      </c>
      <c r="C140" s="22">
        <v>1</v>
      </c>
      <c r="D140" s="23">
        <v>1</v>
      </c>
      <c r="E140" s="23">
        <v>1</v>
      </c>
      <c r="F140" s="23">
        <v>1</v>
      </c>
      <c r="G140" s="23">
        <v>1</v>
      </c>
      <c r="H140" s="23">
        <v>1</v>
      </c>
      <c r="I140" s="23">
        <v>1</v>
      </c>
      <c r="J140" s="23">
        <v>1</v>
      </c>
      <c r="K140" s="23">
        <v>1</v>
      </c>
      <c r="L140" s="23">
        <v>1</v>
      </c>
      <c r="M140" s="23">
        <v>1</v>
      </c>
    </row>
    <row r="141" spans="1:13" x14ac:dyDescent="0.35">
      <c r="A141" s="62"/>
      <c r="B141" s="2">
        <v>0.05</v>
      </c>
      <c r="C141" s="23">
        <v>1.4902806282043499</v>
      </c>
      <c r="D141" s="23">
        <v>1.6209037303924601</v>
      </c>
      <c r="E141" s="23">
        <v>1.7318856716155999</v>
      </c>
      <c r="F141" s="23">
        <v>1.82525610923767</v>
      </c>
      <c r="G141" s="23">
        <v>1.90706467628479</v>
      </c>
      <c r="H141" s="23">
        <v>1.9732620716095</v>
      </c>
      <c r="I141" s="23">
        <v>2.0245010852813698</v>
      </c>
      <c r="J141" s="23">
        <v>2.0717744827270499</v>
      </c>
      <c r="K141" s="23">
        <v>2.1158063411712602</v>
      </c>
      <c r="L141" s="23">
        <v>2.1527528762817401</v>
      </c>
      <c r="M141" s="23">
        <v>2.1846950054168701</v>
      </c>
    </row>
    <row r="142" spans="1:13" x14ac:dyDescent="0.35">
      <c r="A142" s="62"/>
      <c r="B142" s="2">
        <v>0.1</v>
      </c>
      <c r="C142" s="23">
        <v>1.6010441780090301</v>
      </c>
      <c r="D142" s="23">
        <v>1.92680835723877</v>
      </c>
      <c r="E142" s="23">
        <v>2.1814374923706099</v>
      </c>
      <c r="F142" s="23">
        <v>2.3863713741302499</v>
      </c>
      <c r="G142" s="23">
        <v>2.5453958511352499</v>
      </c>
      <c r="H142" s="23">
        <v>2.6756148338317902</v>
      </c>
      <c r="I142" s="23">
        <v>2.7850084304809601</v>
      </c>
      <c r="J142" s="23">
        <v>2.8707580566406299</v>
      </c>
      <c r="K142" s="23">
        <v>2.9434509277343799</v>
      </c>
      <c r="L142" s="23">
        <v>2.9922337532043501</v>
      </c>
      <c r="M142" s="23">
        <v>3.05062627792358</v>
      </c>
    </row>
    <row r="143" spans="1:13" x14ac:dyDescent="0.35">
      <c r="A143" s="62"/>
      <c r="B143" s="2">
        <v>0.15</v>
      </c>
      <c r="C143" s="23">
        <v>1.5883247852325399</v>
      </c>
      <c r="D143" s="23">
        <v>2.1269934177398699</v>
      </c>
      <c r="E143" s="23">
        <v>2.5243544578552202</v>
      </c>
      <c r="F143" s="23">
        <v>2.8418531417846702</v>
      </c>
      <c r="G143" s="23">
        <v>3.0813412666320801</v>
      </c>
      <c r="H143" s="23">
        <v>3.24699831008911</v>
      </c>
      <c r="I143" s="23">
        <v>3.40520143508911</v>
      </c>
      <c r="J143" s="23">
        <v>3.5182127952575701</v>
      </c>
      <c r="K143" s="23">
        <v>3.5959448814392099</v>
      </c>
      <c r="L143" s="23">
        <v>3.67217922210693</v>
      </c>
      <c r="M143" s="23">
        <v>3.7525515556335498</v>
      </c>
    </row>
    <row r="144" spans="1:13" x14ac:dyDescent="0.35">
      <c r="A144" s="62"/>
      <c r="B144" s="2">
        <v>0.2</v>
      </c>
      <c r="C144" s="23">
        <v>1.55088210105896</v>
      </c>
      <c r="D144" s="23">
        <v>2.2898631095886199</v>
      </c>
      <c r="E144" s="23">
        <v>2.8185296058654798</v>
      </c>
      <c r="F144" s="23">
        <v>3.20844507217407</v>
      </c>
      <c r="G144" s="23">
        <v>3.5090608596801798</v>
      </c>
      <c r="H144" s="23">
        <v>3.7993612289428702</v>
      </c>
      <c r="I144" s="23">
        <v>3.9143381118774401</v>
      </c>
      <c r="J144" s="23">
        <v>4.10147953033447</v>
      </c>
      <c r="K144" s="23">
        <v>4.1984014511108398</v>
      </c>
      <c r="L144" s="23">
        <v>4.2278077602386501</v>
      </c>
      <c r="M144" s="23">
        <v>4.3038821220398003</v>
      </c>
    </row>
    <row r="145" spans="1:13" x14ac:dyDescent="0.35">
      <c r="A145" s="62"/>
      <c r="B145" s="2">
        <v>0.25</v>
      </c>
      <c r="C145" s="23">
        <v>1.5030517578125</v>
      </c>
      <c r="D145" s="23">
        <v>2.4405832290649401</v>
      </c>
      <c r="E145" s="23">
        <v>3.08187055587769</v>
      </c>
      <c r="F145" s="23">
        <v>3.5557847023010298</v>
      </c>
      <c r="G145" s="23">
        <v>3.91262006759644</v>
      </c>
      <c r="H145" s="23">
        <v>4.1243605613708496</v>
      </c>
      <c r="I145" s="23">
        <v>4.3728213310241699</v>
      </c>
      <c r="J145" s="23">
        <v>4.55397701263428</v>
      </c>
      <c r="K145" s="23">
        <v>4.6527423858642596</v>
      </c>
      <c r="L145" s="23">
        <v>4.7834362983703604</v>
      </c>
      <c r="M145" s="23">
        <v>4.8398404121398899</v>
      </c>
    </row>
    <row r="146" spans="1:13" x14ac:dyDescent="0.35">
      <c r="A146" s="62"/>
      <c r="B146" s="2">
        <v>0.3</v>
      </c>
      <c r="C146" s="23">
        <v>1.4564285278320299</v>
      </c>
      <c r="D146" s="23">
        <v>2.6163187026977499</v>
      </c>
      <c r="E146" s="23">
        <v>3.2950918674468999</v>
      </c>
      <c r="F146" s="23">
        <v>3.8766603469848602</v>
      </c>
      <c r="G146" s="23">
        <v>4.2868843078613299</v>
      </c>
      <c r="H146" s="23">
        <v>4.5471010208129901</v>
      </c>
      <c r="I146" s="23">
        <v>4.7356109619140598</v>
      </c>
      <c r="J146" s="23">
        <v>5.0008745193481401</v>
      </c>
      <c r="K146" s="23">
        <v>5.1302585601806596</v>
      </c>
      <c r="L146" s="23">
        <v>5.2367625236511204</v>
      </c>
      <c r="M146" s="23">
        <v>5.3211479187011701</v>
      </c>
    </row>
    <row r="147" spans="1:13" x14ac:dyDescent="0.35">
      <c r="A147" s="62"/>
      <c r="B147" s="2">
        <v>0.35</v>
      </c>
      <c r="C147" s="23">
        <v>1.4147617816925</v>
      </c>
      <c r="D147" s="23">
        <v>2.7047753334045401</v>
      </c>
      <c r="E147" s="23">
        <v>3.5675749778747599</v>
      </c>
      <c r="F147" s="23">
        <v>4.1443591117858896</v>
      </c>
      <c r="G147" s="23">
        <v>4.63548088073731</v>
      </c>
      <c r="H147" s="23">
        <v>4.9678611755371103</v>
      </c>
      <c r="I147" s="23">
        <v>5.2772703170776403</v>
      </c>
      <c r="J147" s="23">
        <v>5.4051840305328396</v>
      </c>
      <c r="K147" s="23">
        <v>5.5823793411254901</v>
      </c>
      <c r="L147" s="23">
        <v>5.6716475486755398</v>
      </c>
      <c r="M147" s="23">
        <v>5.7817015647888201</v>
      </c>
    </row>
    <row r="148" spans="1:13" x14ac:dyDescent="0.35">
      <c r="A148" s="62"/>
      <c r="B148" s="2">
        <v>0.4</v>
      </c>
      <c r="C148" s="23">
        <v>1.38458204269409</v>
      </c>
      <c r="D148" s="23">
        <v>2.9013109207153298</v>
      </c>
      <c r="E148" s="23">
        <v>3.7884368896484402</v>
      </c>
      <c r="F148" s="23">
        <v>4.4642271995544398</v>
      </c>
      <c r="G148" s="23">
        <v>4.9638543128967303</v>
      </c>
      <c r="H148" s="23">
        <v>5.2406282424926802</v>
      </c>
      <c r="I148" s="23">
        <v>5.6037673950195304</v>
      </c>
      <c r="J148" s="23">
        <v>5.8094935417175302</v>
      </c>
      <c r="K148" s="23">
        <v>5.97672462463379</v>
      </c>
      <c r="L148" s="23">
        <v>6.1000065803527797</v>
      </c>
      <c r="M148" s="23">
        <v>6.1954259872436497</v>
      </c>
    </row>
    <row r="149" spans="1:13" x14ac:dyDescent="0.35">
      <c r="A149" s="62"/>
      <c r="B149" s="2">
        <v>0.45</v>
      </c>
      <c r="C149" s="23">
        <v>1.3535130023956301</v>
      </c>
      <c r="D149" s="23">
        <v>2.9492211341857901</v>
      </c>
      <c r="E149" s="23">
        <v>4.0013408660888699</v>
      </c>
      <c r="F149" s="23">
        <v>4.7416124343872097</v>
      </c>
      <c r="G149" s="23">
        <v>5.2685189247131401</v>
      </c>
      <c r="H149" s="23">
        <v>5.6650462150573704</v>
      </c>
      <c r="I149" s="23">
        <v>5.9490327835082999</v>
      </c>
      <c r="J149" s="23">
        <v>6.1726212501525897</v>
      </c>
      <c r="K149" s="23">
        <v>6.3461561203002903</v>
      </c>
      <c r="L149" s="23">
        <v>6.4746189117431596</v>
      </c>
      <c r="M149" s="23">
        <v>6.5741510391235396</v>
      </c>
    </row>
    <row r="150" spans="1:13" x14ac:dyDescent="0.35">
      <c r="A150" s="62"/>
      <c r="B150" s="2">
        <v>0.5</v>
      </c>
      <c r="C150" s="23">
        <v>1.3264567852020299</v>
      </c>
      <c r="D150" s="23">
        <v>3.0576908588409402</v>
      </c>
      <c r="E150" s="23">
        <v>4.2048888206481898</v>
      </c>
      <c r="F150" s="23">
        <v>4.9955387115478498</v>
      </c>
      <c r="G150" s="23">
        <v>5.5590877532959002</v>
      </c>
      <c r="H150" s="23">
        <v>5.9733557701110804</v>
      </c>
      <c r="I150" s="23">
        <v>6.2798132896423304</v>
      </c>
      <c r="J150" s="23">
        <v>6.5164027214050302</v>
      </c>
      <c r="K150" s="23">
        <v>6.6911153793334996</v>
      </c>
      <c r="L150" s="23">
        <v>6.8359827995300302</v>
      </c>
      <c r="M150" s="23">
        <v>6.9370260238647496</v>
      </c>
    </row>
    <row r="151" spans="1:13" x14ac:dyDescent="0.35">
      <c r="A151" s="62"/>
      <c r="B151" s="2">
        <v>0.55000000000000004</v>
      </c>
      <c r="C151" s="23">
        <v>1.3035905361175499</v>
      </c>
      <c r="D151" s="23">
        <v>3.1679959297180198</v>
      </c>
      <c r="E151" s="23">
        <v>4.4022150039672896</v>
      </c>
      <c r="F151" s="23">
        <v>5.2391996383667001</v>
      </c>
      <c r="G151" s="23">
        <v>5.8221769332885698</v>
      </c>
      <c r="H151" s="23">
        <v>6.2710824012756401</v>
      </c>
      <c r="I151" s="23">
        <v>6.58530616760254</v>
      </c>
      <c r="J151" s="23">
        <v>6.8424148559570304</v>
      </c>
      <c r="K151" s="23">
        <v>7.02524757385254</v>
      </c>
      <c r="L151" s="23">
        <v>7.1705007553100604</v>
      </c>
      <c r="M151" s="23">
        <v>7.2791938781738299</v>
      </c>
    </row>
    <row r="152" spans="1:13" x14ac:dyDescent="0.35">
      <c r="A152" s="62"/>
      <c r="B152" s="2">
        <v>0.6</v>
      </c>
      <c r="C152" s="23">
        <v>1.2903203964233401</v>
      </c>
      <c r="D152" s="23">
        <v>3.2465043067932098</v>
      </c>
      <c r="E152" s="23">
        <v>4.5766057968139702</v>
      </c>
      <c r="F152" s="23">
        <v>5.4716525077819798</v>
      </c>
      <c r="G152" s="23">
        <v>6.0885529518127397</v>
      </c>
      <c r="H152" s="23">
        <v>6.5499920845031703</v>
      </c>
      <c r="I152" s="23">
        <v>6.8870544433593803</v>
      </c>
      <c r="J152" s="23">
        <v>7.1419744491577202</v>
      </c>
      <c r="K152" s="23">
        <v>7.3432292938232404</v>
      </c>
      <c r="L152" s="23">
        <v>7.4899206161498997</v>
      </c>
      <c r="M152" s="23">
        <v>7.6026363372802699</v>
      </c>
    </row>
    <row r="153" spans="1:13" x14ac:dyDescent="0.35">
      <c r="A153" s="62"/>
      <c r="B153" s="2">
        <v>0.65</v>
      </c>
      <c r="C153" s="23">
        <v>1.2734746932983401</v>
      </c>
      <c r="D153" s="23">
        <v>3.3892798423767099</v>
      </c>
      <c r="E153" s="23">
        <v>4.8079271316528303</v>
      </c>
      <c r="F153" s="23">
        <v>5.6921248435974103</v>
      </c>
      <c r="G153" s="23">
        <v>6.3360471725463903</v>
      </c>
      <c r="H153" s="23">
        <v>6.8193473815918004</v>
      </c>
      <c r="I153" s="23">
        <v>7.1631779670715297</v>
      </c>
      <c r="J153" s="23">
        <v>7.43684959411621</v>
      </c>
      <c r="K153" s="23">
        <v>7.6427583694457999</v>
      </c>
      <c r="L153" s="23">
        <v>7.7946348190307599</v>
      </c>
      <c r="M153" s="23">
        <v>7.9130783081054696</v>
      </c>
    </row>
    <row r="154" spans="1:13" x14ac:dyDescent="0.35">
      <c r="A154" s="62"/>
      <c r="B154" s="2">
        <v>0.7</v>
      </c>
      <c r="C154" s="23">
        <v>1.25713562965393</v>
      </c>
      <c r="D154" s="23">
        <v>3.50690698623657</v>
      </c>
      <c r="E154" s="23">
        <v>4.9245748519897496</v>
      </c>
      <c r="F154" s="23">
        <v>5.8962926864623997</v>
      </c>
      <c r="G154" s="23">
        <v>6.5699400901794398</v>
      </c>
      <c r="H154" s="23">
        <v>7.0743989944457999</v>
      </c>
      <c r="I154" s="23">
        <v>7.4372215270996103</v>
      </c>
      <c r="J154" s="23">
        <v>7.7187156677246103</v>
      </c>
      <c r="K154" s="23">
        <v>7.93202781677246</v>
      </c>
      <c r="L154" s="23">
        <v>8.0912551879882795</v>
      </c>
      <c r="M154" s="23">
        <v>8.2149982452392596</v>
      </c>
    </row>
    <row r="155" spans="1:13" x14ac:dyDescent="0.35">
      <c r="A155" s="62"/>
      <c r="B155" s="2">
        <v>0.75</v>
      </c>
      <c r="C155" s="23">
        <v>1.2425384521484399</v>
      </c>
      <c r="D155" s="23">
        <v>3.6371936798095699</v>
      </c>
      <c r="E155" s="23">
        <v>5.11684226989746</v>
      </c>
      <c r="F155" s="23">
        <v>6.1075019836425799</v>
      </c>
      <c r="G155" s="23">
        <v>6.8118028640747097</v>
      </c>
      <c r="H155" s="23">
        <v>7.3169507980346697</v>
      </c>
      <c r="I155" s="23">
        <v>7.6894617080688503</v>
      </c>
      <c r="J155" s="23">
        <v>7.98032474517822</v>
      </c>
      <c r="K155" s="23">
        <v>8.2051153182983398</v>
      </c>
      <c r="L155" s="23">
        <v>8.3755035400390607</v>
      </c>
      <c r="M155" s="23">
        <v>8.5055074691772496</v>
      </c>
    </row>
    <row r="156" spans="1:13" x14ac:dyDescent="0.35">
      <c r="A156" s="62"/>
      <c r="B156" s="2">
        <v>0.8</v>
      </c>
      <c r="C156" s="23">
        <v>1.2378170490264899</v>
      </c>
      <c r="D156" s="23">
        <v>3.72008109092712</v>
      </c>
      <c r="E156" s="23">
        <v>5.27873039245606</v>
      </c>
      <c r="F156" s="23">
        <v>6.3020577430725098</v>
      </c>
      <c r="G156" s="23">
        <v>7.0275316238403303</v>
      </c>
      <c r="H156" s="23">
        <v>7.5559349060058603</v>
      </c>
      <c r="I156" s="23">
        <v>7.9488801956176802</v>
      </c>
      <c r="J156" s="23">
        <v>8.2425508499145508</v>
      </c>
      <c r="K156" s="23">
        <v>8.4789409637451207</v>
      </c>
      <c r="L156" s="23">
        <v>8.6553449630737305</v>
      </c>
      <c r="M156" s="23">
        <v>8.78062248229981</v>
      </c>
    </row>
    <row r="157" spans="1:13" x14ac:dyDescent="0.35">
      <c r="A157" s="62"/>
      <c r="B157" s="2">
        <v>0.85</v>
      </c>
      <c r="C157" s="23">
        <v>1.2257263660430899</v>
      </c>
      <c r="D157" s="23">
        <v>3.8331995010375999</v>
      </c>
      <c r="E157" s="23">
        <v>5.4342732429504403</v>
      </c>
      <c r="F157" s="23">
        <v>6.5010747909545898</v>
      </c>
      <c r="G157" s="23">
        <v>7.2367267608642596</v>
      </c>
      <c r="H157" s="23">
        <v>7.7810487747192401</v>
      </c>
      <c r="I157" s="23">
        <v>8.1872110366821307</v>
      </c>
      <c r="J157" s="23">
        <v>8.4980411529540998</v>
      </c>
      <c r="K157" s="23">
        <v>8.7297763824462908</v>
      </c>
      <c r="L157" s="23">
        <v>8.9187173843383807</v>
      </c>
      <c r="M157" s="23">
        <v>9.0532522201538104</v>
      </c>
    </row>
    <row r="158" spans="1:13" x14ac:dyDescent="0.35">
      <c r="A158" s="62"/>
      <c r="B158" s="2">
        <v>0.9</v>
      </c>
      <c r="C158" s="23">
        <v>1.21492052078247</v>
      </c>
      <c r="D158" s="23">
        <v>3.9333372116088898</v>
      </c>
      <c r="E158" s="23">
        <v>5.5896482467651403</v>
      </c>
      <c r="F158" s="23">
        <v>6.6766085624694798</v>
      </c>
      <c r="G158" s="23">
        <v>7.4460268020629901</v>
      </c>
      <c r="H158" s="23">
        <v>8.00451564788818</v>
      </c>
      <c r="I158" s="23">
        <v>8.4210853576660192</v>
      </c>
      <c r="J158" s="23">
        <v>8.7408342361450195</v>
      </c>
      <c r="K158" s="23">
        <v>8.98412990570068</v>
      </c>
      <c r="L158" s="23">
        <v>9.1654109954834002</v>
      </c>
      <c r="M158" s="23">
        <v>9.3074913024902308</v>
      </c>
    </row>
    <row r="159" spans="1:13" x14ac:dyDescent="0.35">
      <c r="A159" s="62"/>
      <c r="B159" s="2">
        <v>0.95</v>
      </c>
      <c r="C159" s="23">
        <v>1.2060737609863299</v>
      </c>
      <c r="D159" s="23">
        <v>4.0560927391052299</v>
      </c>
      <c r="E159" s="23">
        <v>5.7489790916442898</v>
      </c>
      <c r="F159" s="23">
        <v>6.8506636619567898</v>
      </c>
      <c r="G159" s="23">
        <v>7.6431932449340803</v>
      </c>
      <c r="H159" s="23">
        <v>8.2222433090209996</v>
      </c>
      <c r="I159" s="23">
        <v>8.6481571197509801</v>
      </c>
      <c r="J159" s="23">
        <v>8.9780797958374006</v>
      </c>
      <c r="K159" s="23">
        <v>9.2275915145874006</v>
      </c>
      <c r="L159" s="23">
        <v>9.4215059280395508</v>
      </c>
      <c r="M159" s="23">
        <v>9.5574893951415998</v>
      </c>
    </row>
    <row r="160" spans="1:13" x14ac:dyDescent="0.35">
      <c r="A160" s="62"/>
      <c r="B160" s="2">
        <v>1</v>
      </c>
      <c r="C160" s="23">
        <v>1.20588898658752</v>
      </c>
      <c r="D160" s="23">
        <v>4.14269924163818</v>
      </c>
      <c r="E160" s="23">
        <v>5.8844776153564498</v>
      </c>
      <c r="F160" s="23">
        <v>7.0314083099365199</v>
      </c>
      <c r="G160" s="23">
        <v>7.8338565826415998</v>
      </c>
      <c r="H160" s="23">
        <v>8.4237756729125994</v>
      </c>
      <c r="I160" s="23">
        <v>8.8712797164916992</v>
      </c>
      <c r="J160" s="23">
        <v>9.2130489349365199</v>
      </c>
      <c r="K160" s="23">
        <v>9.4667720794677699</v>
      </c>
      <c r="L160" s="23">
        <v>9.6605091094970703</v>
      </c>
      <c r="M160" s="23">
        <v>9.8052444458007795</v>
      </c>
    </row>
    <row r="171" spans="1:13" x14ac:dyDescent="0.35">
      <c r="A171" s="63" t="s">
        <v>1</v>
      </c>
      <c r="B171" s="63"/>
      <c r="C171" s="63"/>
      <c r="D171" s="63"/>
      <c r="E171" s="63"/>
      <c r="F171" s="63"/>
      <c r="G171" s="63"/>
      <c r="H171" s="63"/>
      <c r="I171" s="63"/>
      <c r="J171" s="63"/>
      <c r="K171" s="63"/>
      <c r="L171" s="63"/>
      <c r="M171" s="63"/>
    </row>
    <row r="172" spans="1:13" x14ac:dyDescent="0.35">
      <c r="A172" s="62" t="s">
        <v>0</v>
      </c>
      <c r="B172" s="1"/>
      <c r="C172" s="1">
        <v>0</v>
      </c>
      <c r="D172" s="1">
        <v>0.1</v>
      </c>
      <c r="E172" s="1">
        <v>0.2</v>
      </c>
      <c r="F172" s="1">
        <v>0.3</v>
      </c>
      <c r="G172" s="1">
        <v>0.4</v>
      </c>
      <c r="H172" s="1">
        <v>0.5</v>
      </c>
      <c r="I172" s="1">
        <v>0.6</v>
      </c>
      <c r="J172" s="1">
        <v>0.7</v>
      </c>
      <c r="K172" s="1">
        <v>0.8</v>
      </c>
      <c r="L172" s="1">
        <v>0.9</v>
      </c>
      <c r="M172" s="1">
        <v>1</v>
      </c>
    </row>
    <row r="173" spans="1:13" x14ac:dyDescent="0.35">
      <c r="A173" s="62"/>
      <c r="B173" s="2">
        <v>0</v>
      </c>
      <c r="C173" s="26">
        <v>0</v>
      </c>
      <c r="D173" s="27">
        <v>0</v>
      </c>
      <c r="E173" s="27">
        <v>0</v>
      </c>
      <c r="F173" s="27">
        <v>0</v>
      </c>
      <c r="G173" s="27">
        <v>0</v>
      </c>
      <c r="H173" s="27">
        <v>0</v>
      </c>
      <c r="I173" s="27">
        <v>0</v>
      </c>
      <c r="J173" s="27">
        <v>0</v>
      </c>
      <c r="K173" s="27">
        <v>0</v>
      </c>
      <c r="L173" s="27">
        <v>0</v>
      </c>
      <c r="M173" s="27">
        <v>0</v>
      </c>
    </row>
    <row r="174" spans="1:13" x14ac:dyDescent="0.35">
      <c r="A174" s="62"/>
      <c r="B174" s="2">
        <v>0.05</v>
      </c>
      <c r="C174" s="27">
        <v>-2.3371484130621002E-2</v>
      </c>
      <c r="D174" s="27">
        <v>-1.99874602258205E-2</v>
      </c>
      <c r="E174" s="27">
        <v>-1.5912553295493102E-2</v>
      </c>
      <c r="F174" s="27">
        <v>-1.34439179673791E-2</v>
      </c>
      <c r="G174" s="27">
        <v>-1.0040988214314E-2</v>
      </c>
      <c r="H174" s="27">
        <v>-6.7523801699280704E-3</v>
      </c>
      <c r="I174" s="27">
        <v>-4.6333735808730099E-3</v>
      </c>
      <c r="J174" s="27">
        <v>-2.0858894567936698E-3</v>
      </c>
      <c r="K174" s="27">
        <v>5.0047022523358497E-4</v>
      </c>
      <c r="L174" s="27">
        <v>3.07103735394776E-3</v>
      </c>
      <c r="M174" s="27">
        <v>5.0557339563965797E-3</v>
      </c>
    </row>
    <row r="175" spans="1:13" x14ac:dyDescent="0.35">
      <c r="A175" s="62"/>
      <c r="B175" s="2">
        <v>0.1</v>
      </c>
      <c r="C175" s="27">
        <v>-2.1021394059062001E-2</v>
      </c>
      <c r="D175" s="27">
        <v>-1.4846638776361901E-2</v>
      </c>
      <c r="E175" s="27">
        <v>-9.1610560193657892E-3</v>
      </c>
      <c r="F175" s="27">
        <v>-3.5080316010862602E-3</v>
      </c>
      <c r="G175" s="27">
        <v>1.02738407440484E-3</v>
      </c>
      <c r="H175" s="27">
        <v>8.1778010353446007E-3</v>
      </c>
      <c r="I175" s="27">
        <v>8.8793188333511405E-3</v>
      </c>
      <c r="J175" s="27">
        <v>1.1323696584440801E-2</v>
      </c>
      <c r="K175" s="27">
        <v>1.25257197845106E-2</v>
      </c>
      <c r="L175" s="27">
        <v>1.6956295818090401E-2</v>
      </c>
      <c r="M175" s="27">
        <v>2.15022284537554E-2</v>
      </c>
    </row>
    <row r="176" spans="1:13" x14ac:dyDescent="0.35">
      <c r="A176" s="62"/>
      <c r="B176" s="2">
        <v>0.15</v>
      </c>
      <c r="C176" s="27">
        <v>-2.10838057100773E-2</v>
      </c>
      <c r="D176" s="27">
        <v>-1.02815460413694E-2</v>
      </c>
      <c r="E176" s="27">
        <v>-1.6695742961019299E-3</v>
      </c>
      <c r="F176" s="27">
        <v>6.5332166850566899E-3</v>
      </c>
      <c r="G176" s="27">
        <v>1.08764162287116E-2</v>
      </c>
      <c r="H176" s="27">
        <v>1.8655847758054699E-2</v>
      </c>
      <c r="I176" s="27">
        <v>2.14744421343009E-2</v>
      </c>
      <c r="J176" s="27">
        <v>2.4733282625675201E-2</v>
      </c>
      <c r="K176" s="27">
        <v>2.4550969343787699E-2</v>
      </c>
      <c r="L176" s="27">
        <v>2.5329371914267498E-2</v>
      </c>
      <c r="M176" s="27">
        <v>3.3934989012777798E-2</v>
      </c>
    </row>
    <row r="177" spans="1:13" x14ac:dyDescent="0.35">
      <c r="A177" s="62"/>
      <c r="B177" s="2">
        <v>0.2</v>
      </c>
      <c r="C177" s="27">
        <v>-2.21319012343884E-2</v>
      </c>
      <c r="D177" s="27">
        <v>-6.0352338477969204E-3</v>
      </c>
      <c r="E177" s="27">
        <v>5.8219074271619303E-3</v>
      </c>
      <c r="F177" s="27">
        <v>1.49393426254392E-2</v>
      </c>
      <c r="G177" s="27">
        <v>2.2991260513663299E-2</v>
      </c>
      <c r="H177" s="27">
        <v>2.9943233355879801E-2</v>
      </c>
      <c r="I177" s="27">
        <v>3.4069565435250602E-2</v>
      </c>
      <c r="J177" s="27">
        <v>3.7437781691551202E-2</v>
      </c>
      <c r="K177" s="27">
        <v>3.65762189030647E-2</v>
      </c>
      <c r="L177" s="27">
        <v>4.2536973953247098E-2</v>
      </c>
      <c r="M177" s="27">
        <v>4.6367749571800197E-2</v>
      </c>
    </row>
    <row r="178" spans="1:13" x14ac:dyDescent="0.35">
      <c r="A178" s="62"/>
      <c r="B178" s="2">
        <v>0.25</v>
      </c>
      <c r="C178" s="27">
        <v>-2.72048264741898E-2</v>
      </c>
      <c r="D178" s="27">
        <v>-6.0377353802323298E-3</v>
      </c>
      <c r="E178" s="27">
        <v>1.13246096298099E-2</v>
      </c>
      <c r="F178" s="27">
        <v>2.3044480010867101E-2</v>
      </c>
      <c r="G178" s="27">
        <v>3.2502043992281002E-2</v>
      </c>
      <c r="H178" s="27">
        <v>3.6725506186485297E-2</v>
      </c>
      <c r="I178" s="27">
        <v>4.6664688736200298E-2</v>
      </c>
      <c r="J178" s="27">
        <v>5.0142280757427202E-2</v>
      </c>
      <c r="K178" s="27">
        <v>4.9187418073415798E-2</v>
      </c>
      <c r="L178" s="27">
        <v>5.3787887096405002E-2</v>
      </c>
      <c r="M178" s="27">
        <v>6.1932615935802501E-2</v>
      </c>
    </row>
    <row r="179" spans="1:13" x14ac:dyDescent="0.35">
      <c r="A179" s="62"/>
      <c r="B179" s="2">
        <v>0.3</v>
      </c>
      <c r="C179" s="27">
        <v>-3.1356930732727099E-2</v>
      </c>
      <c r="D179" s="27">
        <v>-1.7135053640231501E-3</v>
      </c>
      <c r="E179" s="27">
        <v>1.8354455009102801E-2</v>
      </c>
      <c r="F179" s="27">
        <v>2.9028022661805201E-2</v>
      </c>
      <c r="G179" s="27">
        <v>4.27361968904734E-2</v>
      </c>
      <c r="H179" s="27">
        <v>5.1761049777269398E-2</v>
      </c>
      <c r="I179" s="27">
        <v>5.7740658521652201E-2</v>
      </c>
      <c r="J179" s="27">
        <v>6.2846779823303195E-2</v>
      </c>
      <c r="K179" s="27">
        <v>6.47712592035532E-2</v>
      </c>
      <c r="L179" s="27">
        <v>7.0830702781677302E-2</v>
      </c>
      <c r="M179" s="27">
        <v>8.1578075885772705E-2</v>
      </c>
    </row>
    <row r="180" spans="1:13" x14ac:dyDescent="0.35">
      <c r="A180" s="62"/>
      <c r="B180" s="2">
        <v>0.35</v>
      </c>
      <c r="C180" s="27">
        <v>-3.3005021512508399E-2</v>
      </c>
      <c r="D180" s="27">
        <v>3.1273777130991199E-4</v>
      </c>
      <c r="E180" s="27">
        <v>2.32851570472121E-2</v>
      </c>
      <c r="F180" s="27">
        <v>3.8453289618094799E-2</v>
      </c>
      <c r="G180" s="27">
        <v>5.2970349788665799E-2</v>
      </c>
      <c r="H180" s="27">
        <v>6.1272118240594899E-2</v>
      </c>
      <c r="I180" s="27">
        <v>6.8436887115240097E-2</v>
      </c>
      <c r="J180" s="27">
        <v>7.4981197714805603E-2</v>
      </c>
      <c r="K180" s="27">
        <v>8.0355100333690602E-2</v>
      </c>
      <c r="L180" s="27">
        <v>8.4170307964086505E-2</v>
      </c>
      <c r="M180" s="27">
        <v>9.2117018997669206E-2</v>
      </c>
    </row>
    <row r="181" spans="1:13" x14ac:dyDescent="0.35">
      <c r="A181" s="62"/>
      <c r="B181" s="2">
        <v>0.4</v>
      </c>
      <c r="C181" s="27">
        <v>-3.5808064043521902E-2</v>
      </c>
      <c r="D181" s="27">
        <v>-5.1778252236545103E-3</v>
      </c>
      <c r="E181" s="27">
        <v>2.8215859085321399E-2</v>
      </c>
      <c r="F181" s="27">
        <v>4.7878556574384397E-2</v>
      </c>
      <c r="G181" s="27">
        <v>6.2707073986530304E-2</v>
      </c>
      <c r="H181" s="27">
        <v>7.3910802602767903E-2</v>
      </c>
      <c r="I181" s="27">
        <v>7.9133115708828E-2</v>
      </c>
      <c r="J181" s="27">
        <v>8.7243795394897503E-2</v>
      </c>
      <c r="K181" s="27">
        <v>8.9337110519409194E-2</v>
      </c>
      <c r="L181" s="27">
        <v>9.7509913146495805E-2</v>
      </c>
      <c r="M181" s="27">
        <v>0.101054392755032</v>
      </c>
    </row>
    <row r="182" spans="1:13" x14ac:dyDescent="0.35">
      <c r="A182" s="62"/>
      <c r="B182" s="2">
        <v>0.45</v>
      </c>
      <c r="C182" s="27">
        <v>-3.9937373250722899E-2</v>
      </c>
      <c r="D182" s="27">
        <v>9.5989659894257795E-4</v>
      </c>
      <c r="E182" s="27">
        <v>3.4178737550973899E-2</v>
      </c>
      <c r="F182" s="27">
        <v>5.7303823530674002E-2</v>
      </c>
      <c r="G182" s="27">
        <v>7.1162410080432906E-2</v>
      </c>
      <c r="H182" s="27">
        <v>8.6339935660362202E-2</v>
      </c>
      <c r="I182" s="27">
        <v>9.2485129833221394E-2</v>
      </c>
      <c r="J182" s="27">
        <v>9.8308302462100997E-2</v>
      </c>
      <c r="K182" s="27">
        <v>0.101480647921562</v>
      </c>
      <c r="L182" s="27">
        <v>0.10850578546524001</v>
      </c>
      <c r="M182" s="27">
        <v>0.110312640666962</v>
      </c>
    </row>
    <row r="183" spans="1:13" x14ac:dyDescent="0.35">
      <c r="A183" s="62"/>
      <c r="B183" s="2">
        <v>0.5</v>
      </c>
      <c r="C183" s="27">
        <v>-4.2294189333915697E-2</v>
      </c>
      <c r="D183" s="27">
        <v>5.0033982843160603E-3</v>
      </c>
      <c r="E183" s="27">
        <v>4.0475408857067401E-2</v>
      </c>
      <c r="F183" s="27">
        <v>6.8948142230510698E-2</v>
      </c>
      <c r="G183" s="27">
        <v>7.93912708759308E-2</v>
      </c>
      <c r="H183" s="27">
        <v>9.2427626252174405E-2</v>
      </c>
      <c r="I183" s="27">
        <v>0.10198470205068599</v>
      </c>
      <c r="J183" s="27">
        <v>0.10869896411895801</v>
      </c>
      <c r="K183" s="27">
        <v>0.11488201469183</v>
      </c>
      <c r="L183" s="27">
        <v>0.117312930524349</v>
      </c>
      <c r="M183" s="27">
        <v>0.119819708168507</v>
      </c>
    </row>
    <row r="184" spans="1:13" x14ac:dyDescent="0.35">
      <c r="A184" s="62"/>
      <c r="B184" s="2">
        <v>0.55000000000000004</v>
      </c>
      <c r="C184" s="27">
        <v>-4.2466808110475499E-2</v>
      </c>
      <c r="D184" s="27">
        <v>4.6087759546935602E-3</v>
      </c>
      <c r="E184" s="27">
        <v>4.6772080163160999E-2</v>
      </c>
      <c r="F184" s="27">
        <v>7.4295811355113997E-2</v>
      </c>
      <c r="G184" s="27">
        <v>9.0437434613704695E-2</v>
      </c>
      <c r="H184" s="27">
        <v>0.103864841163158</v>
      </c>
      <c r="I184" s="27">
        <v>0.11132600158453</v>
      </c>
      <c r="J184" s="27">
        <v>0.116582028567791</v>
      </c>
      <c r="K184" s="27">
        <v>0.12367541342973699</v>
      </c>
      <c r="L184" s="27">
        <v>0.124738968908787</v>
      </c>
      <c r="M184" s="27">
        <v>0.12932677567005199</v>
      </c>
    </row>
    <row r="185" spans="1:13" x14ac:dyDescent="0.35">
      <c r="A185" s="62"/>
      <c r="B185" s="2">
        <v>0.6</v>
      </c>
      <c r="C185" s="27">
        <v>-4.3606024235486998E-2</v>
      </c>
      <c r="D185" s="27">
        <v>7.9407356679439493E-3</v>
      </c>
      <c r="E185" s="27">
        <v>5.3068751469254501E-2</v>
      </c>
      <c r="F185" s="27">
        <v>7.9094335436820998E-2</v>
      </c>
      <c r="G185" s="27">
        <v>9.8212011158466297E-2</v>
      </c>
      <c r="H185" s="27">
        <v>0.111027434468269</v>
      </c>
      <c r="I185" s="27">
        <v>0.11972288787365</v>
      </c>
      <c r="J185" s="27">
        <v>0.12638983130455</v>
      </c>
      <c r="K185" s="27">
        <v>0.13135576248168901</v>
      </c>
      <c r="L185" s="27">
        <v>0.134561061859131</v>
      </c>
      <c r="M185" s="27">
        <v>0.135405153036118</v>
      </c>
    </row>
    <row r="186" spans="1:13" x14ac:dyDescent="0.35">
      <c r="A186" s="62"/>
      <c r="B186" s="2">
        <v>0.65</v>
      </c>
      <c r="C186" s="27">
        <v>-4.7122601419687299E-2</v>
      </c>
      <c r="D186" s="27">
        <v>8.60235653817654E-3</v>
      </c>
      <c r="E186" s="27">
        <v>5.9365422775348002E-2</v>
      </c>
      <c r="F186" s="27">
        <v>8.7772682309150696E-2</v>
      </c>
      <c r="G186" s="27">
        <v>0.106796197593212</v>
      </c>
      <c r="H186" s="27">
        <v>0.119032062590122</v>
      </c>
      <c r="I186" s="27">
        <v>0.127334669232368</v>
      </c>
      <c r="J186" s="27">
        <v>0.13516701757907901</v>
      </c>
      <c r="K186" s="27">
        <v>0.13923956453800199</v>
      </c>
      <c r="L186" s="27">
        <v>0.14052878320217099</v>
      </c>
      <c r="M186" s="27">
        <v>0.143255725502968</v>
      </c>
    </row>
    <row r="187" spans="1:13" x14ac:dyDescent="0.35">
      <c r="A187" s="62"/>
      <c r="B187" s="2">
        <v>0.7</v>
      </c>
      <c r="C187" s="27">
        <v>-4.6107847243547398E-2</v>
      </c>
      <c r="D187" s="27">
        <v>1.37382866814733E-2</v>
      </c>
      <c r="E187" s="27">
        <v>6.5662094081441594E-2</v>
      </c>
      <c r="F187" s="27">
        <v>9.5988675951957703E-2</v>
      </c>
      <c r="G187" s="27">
        <v>0.115751072764397</v>
      </c>
      <c r="H187" s="27">
        <v>0.127821579575539</v>
      </c>
      <c r="I187" s="27">
        <v>0.13493792712688399</v>
      </c>
      <c r="J187" s="27">
        <v>0.13936032354831701</v>
      </c>
      <c r="K187" s="27">
        <v>0.14528748393058799</v>
      </c>
      <c r="L187" s="27">
        <v>0.150889217853546</v>
      </c>
      <c r="M187" s="27">
        <v>0.15070925652980799</v>
      </c>
    </row>
    <row r="188" spans="1:13" x14ac:dyDescent="0.35">
      <c r="A188" s="62"/>
      <c r="B188" s="2">
        <v>0.75</v>
      </c>
      <c r="C188" s="27">
        <v>-4.6866293996572501E-2</v>
      </c>
      <c r="D188" s="27">
        <v>1.486761495471E-2</v>
      </c>
      <c r="E188" s="27">
        <v>7.1958765387535095E-2</v>
      </c>
      <c r="F188" s="27">
        <v>0.10227081179618799</v>
      </c>
      <c r="G188" s="27">
        <v>0.12253306806087499</v>
      </c>
      <c r="H188" s="27">
        <v>0.13318029046058699</v>
      </c>
      <c r="I188" s="27">
        <v>0.141439944505692</v>
      </c>
      <c r="J188" s="27">
        <v>0.14549897611141199</v>
      </c>
      <c r="K188" s="27">
        <v>0.151613384485245</v>
      </c>
      <c r="L188" s="27">
        <v>0.15475994348526001</v>
      </c>
      <c r="M188" s="27">
        <v>0.156833961606026</v>
      </c>
    </row>
    <row r="189" spans="1:13" x14ac:dyDescent="0.35">
      <c r="A189" s="62"/>
      <c r="B189" s="2">
        <v>0.8</v>
      </c>
      <c r="C189" s="27">
        <v>-4.8438817262649501E-2</v>
      </c>
      <c r="D189" s="27">
        <v>1.8824992701411199E-2</v>
      </c>
      <c r="E189" s="27">
        <v>7.6605975627899198E-2</v>
      </c>
      <c r="F189" s="27">
        <v>0.111735217273235</v>
      </c>
      <c r="G189" s="27">
        <v>0.128576695919037</v>
      </c>
      <c r="H189" s="27">
        <v>0.13891023397445701</v>
      </c>
      <c r="I189" s="27">
        <v>0.14835168421268499</v>
      </c>
      <c r="J189" s="27">
        <v>0.15436883270740501</v>
      </c>
      <c r="K189" s="27">
        <v>0.157988920807838</v>
      </c>
      <c r="L189" s="27">
        <v>0.16245223581790899</v>
      </c>
      <c r="M189" s="27">
        <v>0.16487035155296301</v>
      </c>
    </row>
    <row r="190" spans="1:13" x14ac:dyDescent="0.35">
      <c r="A190" s="62"/>
      <c r="B190" s="2">
        <v>0.85</v>
      </c>
      <c r="C190" s="27">
        <v>-4.8778079450130497E-2</v>
      </c>
      <c r="D190" s="27">
        <v>1.6005273908376701E-2</v>
      </c>
      <c r="E190" s="27">
        <v>8.5914619266986902E-2</v>
      </c>
      <c r="F190" s="27">
        <v>0.117692835628986</v>
      </c>
      <c r="G190" s="27">
        <v>0.13714084029197701</v>
      </c>
      <c r="H190" s="27">
        <v>0.14582259953022</v>
      </c>
      <c r="I190" s="27">
        <v>0.15393789112567899</v>
      </c>
      <c r="J190" s="27">
        <v>0.15892568230629001</v>
      </c>
      <c r="K190" s="27">
        <v>0.16346400976181</v>
      </c>
      <c r="L190" s="27">
        <v>0.16674502193927801</v>
      </c>
      <c r="M190" s="27">
        <v>0.16828462481498699</v>
      </c>
    </row>
    <row r="191" spans="1:13" x14ac:dyDescent="0.35">
      <c r="A191" s="62"/>
      <c r="B191" s="2">
        <v>0.9</v>
      </c>
      <c r="C191" s="27">
        <v>-4.9446322023868602E-2</v>
      </c>
      <c r="D191" s="27">
        <v>2.3868046700954399E-2</v>
      </c>
      <c r="E191" s="27">
        <v>9.0116381645202595E-2</v>
      </c>
      <c r="F191" s="27">
        <v>0.121341347694397</v>
      </c>
      <c r="G191" s="27">
        <v>0.14350283145904499</v>
      </c>
      <c r="H191" s="27">
        <v>0.15199863910675099</v>
      </c>
      <c r="I191" s="27">
        <v>0.16001522541046101</v>
      </c>
      <c r="J191" s="27">
        <v>0.166944965720177</v>
      </c>
      <c r="K191" s="27">
        <v>0.16926796734332999</v>
      </c>
      <c r="L191" s="27">
        <v>0.17203214764595001</v>
      </c>
      <c r="M191" s="27">
        <v>0.17549514770507799</v>
      </c>
    </row>
    <row r="192" spans="1:13" x14ac:dyDescent="0.35">
      <c r="A192" s="62"/>
      <c r="B192" s="2">
        <v>0.95</v>
      </c>
      <c r="C192" s="27">
        <v>-4.9744393676519401E-2</v>
      </c>
      <c r="D192" s="27">
        <v>3.1730819493532202E-2</v>
      </c>
      <c r="E192" s="27">
        <v>9.29858162999153E-2</v>
      </c>
      <c r="F192" s="27">
        <v>0.12473863363266</v>
      </c>
      <c r="G192" s="27">
        <v>0.145226195454597</v>
      </c>
      <c r="H192" s="27">
        <v>0.15640302002430001</v>
      </c>
      <c r="I192" s="27">
        <v>0.16411916911602001</v>
      </c>
      <c r="J192" s="27">
        <v>0.16877031326293901</v>
      </c>
      <c r="K192" s="27">
        <v>0.17655487358570099</v>
      </c>
      <c r="L192" s="27">
        <v>0.17759402096271501</v>
      </c>
      <c r="M192" s="27">
        <v>0.17995904386043499</v>
      </c>
    </row>
    <row r="193" spans="1:13" x14ac:dyDescent="0.35">
      <c r="A193" s="62"/>
      <c r="B193" s="2">
        <v>1</v>
      </c>
      <c r="C193" s="27">
        <v>-5.0551965832710301E-2</v>
      </c>
      <c r="D193" s="27">
        <v>3.4240178763866397E-2</v>
      </c>
      <c r="E193" s="27">
        <v>9.8726361989975003E-2</v>
      </c>
      <c r="F193" s="27">
        <v>0.13044421374797799</v>
      </c>
      <c r="G193" s="27">
        <v>0.149798408150673</v>
      </c>
      <c r="H193" s="27">
        <v>0.16062839329242701</v>
      </c>
      <c r="I193" s="27">
        <v>0.170444890856743</v>
      </c>
      <c r="J193" s="27">
        <v>0.17528866231441501</v>
      </c>
      <c r="K193" s="27">
        <v>0.180868104100227</v>
      </c>
      <c r="L193" s="27">
        <v>0.18329589068889601</v>
      </c>
      <c r="M193" s="27">
        <v>0.18401511013507801</v>
      </c>
    </row>
    <row r="204" spans="1:13" x14ac:dyDescent="0.35">
      <c r="A204" s="63" t="s">
        <v>1</v>
      </c>
      <c r="B204" s="63"/>
      <c r="C204" s="63"/>
      <c r="D204" s="63"/>
      <c r="E204" s="63"/>
      <c r="F204" s="63"/>
      <c r="G204" s="63"/>
      <c r="H204" s="63"/>
      <c r="I204" s="63"/>
      <c r="J204" s="63"/>
      <c r="K204" s="63"/>
      <c r="L204" s="63"/>
      <c r="M204" s="63"/>
    </row>
    <row r="205" spans="1:13" x14ac:dyDescent="0.35">
      <c r="A205" s="62" t="s">
        <v>0</v>
      </c>
      <c r="B205" s="29"/>
      <c r="C205" s="29">
        <v>0</v>
      </c>
      <c r="D205" s="29">
        <v>0.1</v>
      </c>
      <c r="E205" s="29">
        <v>0.2</v>
      </c>
      <c r="F205" s="29">
        <v>0.3</v>
      </c>
      <c r="G205" s="29">
        <v>0.4</v>
      </c>
      <c r="H205" s="29">
        <v>0.5</v>
      </c>
      <c r="I205" s="29">
        <v>0.6</v>
      </c>
      <c r="J205" s="29">
        <v>0.7</v>
      </c>
      <c r="K205" s="29">
        <v>0.8</v>
      </c>
      <c r="L205" s="29">
        <v>0.9</v>
      </c>
      <c r="M205" s="29">
        <v>1</v>
      </c>
    </row>
    <row r="206" spans="1:13" x14ac:dyDescent="0.35">
      <c r="A206" s="62"/>
      <c r="B206" s="30">
        <v>0</v>
      </c>
      <c r="C206" s="31">
        <v>0</v>
      </c>
      <c r="D206" s="32">
        <v>0</v>
      </c>
      <c r="E206" s="32">
        <v>0</v>
      </c>
      <c r="F206" s="32">
        <v>0</v>
      </c>
      <c r="G206" s="32">
        <v>0</v>
      </c>
      <c r="H206" s="32">
        <v>0</v>
      </c>
      <c r="I206" s="32">
        <v>0</v>
      </c>
      <c r="J206" s="32">
        <v>0</v>
      </c>
      <c r="K206" s="32">
        <v>0</v>
      </c>
      <c r="L206" s="32">
        <v>0</v>
      </c>
      <c r="M206" s="32">
        <v>0</v>
      </c>
    </row>
    <row r="207" spans="1:13" x14ac:dyDescent="0.35">
      <c r="A207" s="62"/>
      <c r="B207" s="30">
        <v>0.05</v>
      </c>
      <c r="C207" s="32">
        <v>-1.85491587035358E-3</v>
      </c>
      <c r="D207" s="32">
        <v>-3.0959332361817399E-3</v>
      </c>
      <c r="E207" s="32">
        <v>-4.1023334488272702E-3</v>
      </c>
      <c r="F207" s="32">
        <v>-4.9054282717406802E-3</v>
      </c>
      <c r="G207" s="32">
        <v>-5.2577457390725604E-3</v>
      </c>
      <c r="H207" s="32">
        <v>-5.75905432924628E-3</v>
      </c>
      <c r="I207" s="32">
        <v>-6.1611556448042401E-3</v>
      </c>
      <c r="J207" s="32">
        <v>-6.4895940013229899E-3</v>
      </c>
      <c r="K207" s="32">
        <v>-6.9228145293891404E-3</v>
      </c>
      <c r="L207" s="32">
        <v>-7.1504553779959696E-3</v>
      </c>
      <c r="M207" s="32">
        <v>-7.3457062244415301E-3</v>
      </c>
    </row>
    <row r="208" spans="1:13" x14ac:dyDescent="0.35">
      <c r="A208" s="62"/>
      <c r="B208" s="30">
        <v>0.1</v>
      </c>
      <c r="C208" s="32">
        <v>-6.4835697412490801E-4</v>
      </c>
      <c r="D208" s="32">
        <v>-3.6325072869658501E-3</v>
      </c>
      <c r="E208" s="32">
        <v>-5.6861233897507199E-3</v>
      </c>
      <c r="F208" s="32">
        <v>-7.27693317458034E-3</v>
      </c>
      <c r="G208" s="32">
        <v>-8.5869627073407208E-3</v>
      </c>
      <c r="H208" s="32">
        <v>-9.2827398329973203E-3</v>
      </c>
      <c r="I208" s="32">
        <v>-9.8762288689613308E-3</v>
      </c>
      <c r="J208" s="32">
        <v>-1.04616759344935E-2</v>
      </c>
      <c r="K208" s="32">
        <v>-1.06843402609229E-2</v>
      </c>
      <c r="L208" s="32">
        <v>-1.1197481304407101E-2</v>
      </c>
      <c r="M208" s="32">
        <v>-1.10901920124888E-2</v>
      </c>
    </row>
    <row r="209" spans="1:13" x14ac:dyDescent="0.35">
      <c r="A209" s="62"/>
      <c r="B209" s="30">
        <v>0.15</v>
      </c>
      <c r="C209" s="32">
        <v>3.8427455001510701E-4</v>
      </c>
      <c r="D209" s="32">
        <v>-4.1458676569163799E-3</v>
      </c>
      <c r="E209" s="32">
        <v>-6.9051380269229403E-3</v>
      </c>
      <c r="F209" s="32">
        <v>-8.6441030725836806E-3</v>
      </c>
      <c r="G209" s="32">
        <v>-1.03476666845381E-2</v>
      </c>
      <c r="H209" s="32">
        <v>-1.14462235942483E-2</v>
      </c>
      <c r="I209" s="32">
        <v>-1.2279864400625199E-2</v>
      </c>
      <c r="J209" s="32">
        <v>-1.2477272376418099E-2</v>
      </c>
      <c r="K209" s="32">
        <v>-1.38894561678171E-2</v>
      </c>
      <c r="L209" s="32">
        <v>-1.3661287724971801E-2</v>
      </c>
      <c r="M209" s="32">
        <v>-1.34826339781284E-2</v>
      </c>
    </row>
    <row r="210" spans="1:13" x14ac:dyDescent="0.35">
      <c r="A210" s="62"/>
      <c r="B210" s="30">
        <v>0.2</v>
      </c>
      <c r="C210" s="32">
        <v>8.3302159328013702E-4</v>
      </c>
      <c r="D210" s="32">
        <v>-4.72450908273459E-3</v>
      </c>
      <c r="E210" s="32">
        <v>-8.3531476557254809E-3</v>
      </c>
      <c r="F210" s="32">
        <v>-9.2589892446994799E-3</v>
      </c>
      <c r="G210" s="32">
        <v>-1.21083706617355E-2</v>
      </c>
      <c r="H210" s="32">
        <v>-1.3279042206704599E-2</v>
      </c>
      <c r="I210" s="32">
        <v>-1.42286391928792E-2</v>
      </c>
      <c r="J210" s="32">
        <v>-1.44928688183427E-2</v>
      </c>
      <c r="K210" s="32">
        <v>-1.5627456828951801E-2</v>
      </c>
      <c r="L210" s="32">
        <v>-1.6125094145536398E-2</v>
      </c>
      <c r="M210" s="32">
        <v>-1.5875075943768E-2</v>
      </c>
    </row>
    <row r="211" spans="1:13" x14ac:dyDescent="0.35">
      <c r="A211" s="62"/>
      <c r="B211" s="30">
        <v>0.25</v>
      </c>
      <c r="C211" s="32">
        <v>1.3772776583209599E-3</v>
      </c>
      <c r="D211" s="32">
        <v>-5.3031505085527897E-3</v>
      </c>
      <c r="E211" s="32">
        <v>-8.7942574173212103E-3</v>
      </c>
      <c r="F211" s="32">
        <v>-1.0936442296952001E-2</v>
      </c>
      <c r="G211" s="32">
        <v>-1.4212523587048101E-2</v>
      </c>
      <c r="H211" s="32">
        <v>-1.47951170802116E-2</v>
      </c>
      <c r="I211" s="32">
        <v>-1.6177413985133199E-2</v>
      </c>
      <c r="J211" s="32">
        <v>-1.6508465260267301E-2</v>
      </c>
      <c r="K211" s="32">
        <v>-1.7365457490086601E-2</v>
      </c>
      <c r="L211" s="32">
        <v>-1.7366020008921599E-2</v>
      </c>
      <c r="M211" s="32">
        <v>-1.8267517909407598E-2</v>
      </c>
    </row>
    <row r="212" spans="1:13" x14ac:dyDescent="0.35">
      <c r="A212" s="62"/>
      <c r="B212" s="30">
        <v>0.3</v>
      </c>
      <c r="C212" s="32">
        <v>1.4568193582817899E-3</v>
      </c>
      <c r="D212" s="32">
        <v>-6.0073994100093798E-3</v>
      </c>
      <c r="E212" s="32">
        <v>-1.04096410796046E-2</v>
      </c>
      <c r="F212" s="32">
        <v>-1.26138953492045E-2</v>
      </c>
      <c r="G212" s="32">
        <v>-1.6765510663390201E-2</v>
      </c>
      <c r="H212" s="32">
        <v>-1.7731470987200699E-2</v>
      </c>
      <c r="I212" s="32">
        <v>-1.79163813591003E-2</v>
      </c>
      <c r="J212" s="32">
        <v>-1.8524061702191799E-2</v>
      </c>
      <c r="K212" s="32">
        <v>-1.88718810677528E-2</v>
      </c>
      <c r="L212" s="32">
        <v>-1.95831246674061E-2</v>
      </c>
      <c r="M212" s="32">
        <v>-1.9876569509506201E-2</v>
      </c>
    </row>
    <row r="213" spans="1:13" x14ac:dyDescent="0.35">
      <c r="A213" s="62"/>
      <c r="B213" s="30">
        <v>0.35</v>
      </c>
      <c r="C213" s="32">
        <v>1.4274705899879299E-3</v>
      </c>
      <c r="D213" s="32">
        <v>-6.7116483114659804E-3</v>
      </c>
      <c r="E213" s="32">
        <v>-1.21392067521811E-2</v>
      </c>
      <c r="F213" s="32">
        <v>-1.4698563143610999E-2</v>
      </c>
      <c r="G213" s="32">
        <v>-1.7808299511671101E-2</v>
      </c>
      <c r="H213" s="32">
        <v>-1.9282566383481001E-2</v>
      </c>
      <c r="I213" s="32">
        <v>-1.9607210531830802E-2</v>
      </c>
      <c r="J213" s="32">
        <v>-2.0539658144116402E-2</v>
      </c>
      <c r="K213" s="32">
        <v>-2.07362845540047E-2</v>
      </c>
      <c r="L213" s="32">
        <v>-2.13489290326834E-2</v>
      </c>
      <c r="M213" s="32">
        <v>-2.1645637229085E-2</v>
      </c>
    </row>
    <row r="214" spans="1:13" x14ac:dyDescent="0.35">
      <c r="A214" s="62"/>
      <c r="B214" s="30">
        <v>0.4</v>
      </c>
      <c r="C214" s="32">
        <v>1.3574712211266199E-3</v>
      </c>
      <c r="D214" s="32">
        <v>-7.0850346237421001E-3</v>
      </c>
      <c r="E214" s="32">
        <v>-1.2758087366819401E-2</v>
      </c>
      <c r="F214" s="32">
        <v>-1.6150431707501401E-2</v>
      </c>
      <c r="G214" s="32">
        <v>-1.88489453867078E-2</v>
      </c>
      <c r="H214" s="32">
        <v>-2.01027961447835E-2</v>
      </c>
      <c r="I214" s="32">
        <v>-2.0813891664147401E-2</v>
      </c>
      <c r="J214" s="32">
        <v>-2.1756684407591799E-2</v>
      </c>
      <c r="K214" s="32">
        <v>-2.2125838324427601E-2</v>
      </c>
      <c r="L214" s="32">
        <v>-2.3114733397960701E-2</v>
      </c>
      <c r="M214" s="32">
        <v>-2.3070059716701501E-2</v>
      </c>
    </row>
    <row r="215" spans="1:13" x14ac:dyDescent="0.35">
      <c r="A215" s="62"/>
      <c r="B215" s="30">
        <v>0.45</v>
      </c>
      <c r="C215" s="32">
        <v>1.57493818551302E-3</v>
      </c>
      <c r="D215" s="32">
        <v>-7.4584209360182303E-3</v>
      </c>
      <c r="E215" s="32">
        <v>-1.3780257664620901E-2</v>
      </c>
      <c r="F215" s="32">
        <v>-1.76023002713919E-2</v>
      </c>
      <c r="G215" s="32">
        <v>-1.9889591261744499E-2</v>
      </c>
      <c r="H215" s="32">
        <v>-2.0923025906085999E-2</v>
      </c>
      <c r="I215" s="32">
        <v>-2.2023862227797501E-2</v>
      </c>
      <c r="J215" s="32">
        <v>-2.29328442364931E-2</v>
      </c>
      <c r="K215" s="32">
        <v>-2.3405514657497399E-2</v>
      </c>
      <c r="L215" s="32">
        <v>-2.4309594184160201E-2</v>
      </c>
      <c r="M215" s="32">
        <v>-2.4479642510414099E-2</v>
      </c>
    </row>
    <row r="216" spans="1:13" x14ac:dyDescent="0.35">
      <c r="A216" s="62"/>
      <c r="B216" s="30">
        <v>0.5</v>
      </c>
      <c r="C216" s="32">
        <v>1.48897047620267E-3</v>
      </c>
      <c r="D216" s="32">
        <v>-8.30441682289044E-3</v>
      </c>
      <c r="E216" s="32">
        <v>-1.36011326685548E-2</v>
      </c>
      <c r="F216" s="32">
        <v>-1.8580270931124701E-2</v>
      </c>
      <c r="G216" s="32">
        <v>-2.0672924816608401E-2</v>
      </c>
      <c r="H216" s="32">
        <v>-2.2366510704159698E-2</v>
      </c>
      <c r="I216" s="32">
        <v>-2.3118888959288601E-2</v>
      </c>
      <c r="J216" s="32">
        <v>-2.4374272674322101E-2</v>
      </c>
      <c r="K216" s="32">
        <v>-2.4951500818133399E-2</v>
      </c>
      <c r="L216" s="32">
        <v>-2.51179710030556E-2</v>
      </c>
      <c r="M216" s="32">
        <v>-2.54425816237927E-2</v>
      </c>
    </row>
    <row r="217" spans="1:13" x14ac:dyDescent="0.35">
      <c r="A217" s="62"/>
      <c r="B217" s="30">
        <v>0.55000000000000004</v>
      </c>
      <c r="C217" s="32">
        <v>1.22289534192532E-3</v>
      </c>
      <c r="D217" s="32">
        <v>-9.1504127097626498E-3</v>
      </c>
      <c r="E217" s="32">
        <v>-1.54343796893954E-2</v>
      </c>
      <c r="F217" s="32">
        <v>-1.9250651821494099E-2</v>
      </c>
      <c r="G217" s="32">
        <v>-2.16273590922356E-2</v>
      </c>
      <c r="H217" s="32">
        <v>-2.3018859326839398E-2</v>
      </c>
      <c r="I217" s="32">
        <v>-2.4345107376575501E-2</v>
      </c>
      <c r="J217" s="32">
        <v>-2.5075096637010599E-2</v>
      </c>
      <c r="K217" s="32">
        <v>-2.60256230831146E-2</v>
      </c>
      <c r="L217" s="32">
        <v>-2.6316201314330101E-2</v>
      </c>
      <c r="M217" s="32">
        <v>-2.6992624625563601E-2</v>
      </c>
    </row>
    <row r="218" spans="1:13" x14ac:dyDescent="0.35">
      <c r="A218" s="62"/>
      <c r="B218" s="30">
        <v>0.6</v>
      </c>
      <c r="C218" s="32">
        <v>1.21875933837146E-3</v>
      </c>
      <c r="D218" s="32">
        <v>-9.99640859663487E-3</v>
      </c>
      <c r="E218" s="32">
        <v>-1.5804040711373101E-2</v>
      </c>
      <c r="F218" s="32">
        <v>-1.99210327118635E-2</v>
      </c>
      <c r="G218" s="32">
        <v>-2.2340694442391399E-2</v>
      </c>
      <c r="H218" s="32">
        <v>-2.3965312168002101E-2</v>
      </c>
      <c r="I218" s="32">
        <v>-2.5177441537380201E-2</v>
      </c>
      <c r="J218" s="32">
        <v>-2.6154853403568299E-2</v>
      </c>
      <c r="K218" s="32">
        <v>-2.7270041406154601E-2</v>
      </c>
      <c r="L218" s="32">
        <v>-2.77102906256914E-2</v>
      </c>
      <c r="M218" s="32">
        <v>-2.77835372835398E-2</v>
      </c>
    </row>
    <row r="219" spans="1:13" x14ac:dyDescent="0.35">
      <c r="A219" s="62"/>
      <c r="B219" s="30">
        <v>0.65</v>
      </c>
      <c r="C219" s="32">
        <v>1.3028554385528001E-3</v>
      </c>
      <c r="D219" s="32">
        <v>-1.1398522183299099E-2</v>
      </c>
      <c r="E219" s="32">
        <v>-1.6173701733350799E-2</v>
      </c>
      <c r="F219" s="32">
        <v>-2.0469920709729202E-2</v>
      </c>
      <c r="G219" s="32">
        <v>-2.32215840369463E-2</v>
      </c>
      <c r="H219" s="32">
        <v>-2.4896577000617998E-2</v>
      </c>
      <c r="I219" s="32">
        <v>-2.6049802079796801E-2</v>
      </c>
      <c r="J219" s="32">
        <v>-2.6970053091645199E-2</v>
      </c>
      <c r="K219" s="32">
        <v>-2.7894427999854102E-2</v>
      </c>
      <c r="L219" s="32">
        <v>-2.8443375602364498E-2</v>
      </c>
      <c r="M219" s="32">
        <v>-2.9109738767147099E-2</v>
      </c>
    </row>
    <row r="220" spans="1:13" x14ac:dyDescent="0.35">
      <c r="A220" s="62"/>
      <c r="B220" s="30">
        <v>0.7</v>
      </c>
      <c r="C220" s="32">
        <v>1.0954489698633599E-3</v>
      </c>
      <c r="D220" s="32">
        <v>-1.1325690895319001E-2</v>
      </c>
      <c r="E220" s="32">
        <v>-1.7693771049380299E-2</v>
      </c>
      <c r="F220" s="32">
        <v>-2.10002772510052E-2</v>
      </c>
      <c r="G220" s="32">
        <v>-2.4144941940903698E-2</v>
      </c>
      <c r="H220" s="32">
        <v>-2.5841215625405301E-2</v>
      </c>
      <c r="I220" s="32">
        <v>-2.6360346004366899E-2</v>
      </c>
      <c r="J220" s="32">
        <v>-2.80254930257797E-2</v>
      </c>
      <c r="K220" s="32">
        <v>-2.8925765305757498E-2</v>
      </c>
      <c r="L220" s="32">
        <v>-2.9472164809703799E-2</v>
      </c>
      <c r="M220" s="32">
        <v>-2.9909322038292899E-2</v>
      </c>
    </row>
    <row r="221" spans="1:13" x14ac:dyDescent="0.35">
      <c r="A221" s="62"/>
      <c r="B221" s="30">
        <v>0.75</v>
      </c>
      <c r="C221" s="32">
        <v>1.13248114939779E-3</v>
      </c>
      <c r="D221" s="32">
        <v>-1.18730701506138E-2</v>
      </c>
      <c r="E221" s="32">
        <v>-1.81995518505573E-2</v>
      </c>
      <c r="F221" s="32">
        <v>-2.2092394530773201E-2</v>
      </c>
      <c r="G221" s="32">
        <v>-2.4733463302254701E-2</v>
      </c>
      <c r="H221" s="32">
        <v>-2.6375487446785001E-2</v>
      </c>
      <c r="I221" s="32">
        <v>-2.7940446510911002E-2</v>
      </c>
      <c r="J221" s="32">
        <v>-2.8778763487935101E-2</v>
      </c>
      <c r="K221" s="32">
        <v>-2.9686840251088101E-2</v>
      </c>
      <c r="L221" s="32">
        <v>-3.04129105061293E-2</v>
      </c>
      <c r="M221" s="32">
        <v>-3.10649033635855E-2</v>
      </c>
    </row>
    <row r="222" spans="1:13" x14ac:dyDescent="0.35">
      <c r="A222" s="62"/>
      <c r="B222" s="30">
        <v>0.8</v>
      </c>
      <c r="C222" s="32">
        <v>9.924941696226599E-4</v>
      </c>
      <c r="D222" s="32">
        <v>-1.24204494059086E-2</v>
      </c>
      <c r="E222" s="32">
        <v>-1.89091172069311E-2</v>
      </c>
      <c r="F222" s="32">
        <v>-2.27869469672441E-2</v>
      </c>
      <c r="G222" s="32">
        <v>-2.54351980984211E-2</v>
      </c>
      <c r="H222" s="32">
        <v>-2.7233773842454002E-2</v>
      </c>
      <c r="I222" s="32">
        <v>-2.8719779103994401E-2</v>
      </c>
      <c r="J222" s="32">
        <v>-2.9689295217394801E-2</v>
      </c>
      <c r="K222" s="32">
        <v>-3.07815372943878E-2</v>
      </c>
      <c r="L222" s="32">
        <v>-3.1439900398254401E-2</v>
      </c>
      <c r="M222" s="32">
        <v>-3.2056674361228901E-2</v>
      </c>
    </row>
    <row r="223" spans="1:13" x14ac:dyDescent="0.35">
      <c r="A223" s="62"/>
      <c r="B223" s="30">
        <v>0.85</v>
      </c>
      <c r="C223" s="32">
        <v>7.3147338116541505E-4</v>
      </c>
      <c r="D223" s="32">
        <v>-1.27038238570094E-2</v>
      </c>
      <c r="E223" s="32">
        <v>-1.9272090867161799E-2</v>
      </c>
      <c r="F223" s="32">
        <v>-2.3128466680645901E-2</v>
      </c>
      <c r="G223" s="32">
        <v>-2.5988707318901998E-2</v>
      </c>
      <c r="H223" s="32">
        <v>-2.8061866760253899E-2</v>
      </c>
      <c r="I223" s="32">
        <v>-2.9567111283540701E-2</v>
      </c>
      <c r="J223" s="32">
        <v>-3.0789894983172399E-2</v>
      </c>
      <c r="K223" s="32">
        <v>-3.1573750078678103E-2</v>
      </c>
      <c r="L223" s="32">
        <v>-3.2538276165723801E-2</v>
      </c>
      <c r="M223" s="32">
        <v>-3.3054526895284701E-2</v>
      </c>
    </row>
    <row r="224" spans="1:13" x14ac:dyDescent="0.35">
      <c r="A224" s="62"/>
      <c r="B224" s="30">
        <v>0.9</v>
      </c>
      <c r="C224" s="32">
        <v>9.6608902094885696E-4</v>
      </c>
      <c r="D224" s="32">
        <v>-1.30190057680011E-2</v>
      </c>
      <c r="E224" s="32">
        <v>-1.9773380830884001E-2</v>
      </c>
      <c r="F224" s="32">
        <v>-2.3833887651562701E-2</v>
      </c>
      <c r="G224" s="32">
        <v>-2.66673732548952E-2</v>
      </c>
      <c r="H224" s="32">
        <v>-2.8865206986665701E-2</v>
      </c>
      <c r="I224" s="32">
        <v>-3.0447065830230699E-2</v>
      </c>
      <c r="J224" s="32">
        <v>-3.16259823739529E-2</v>
      </c>
      <c r="K224" s="32">
        <v>-3.2526936382055303E-2</v>
      </c>
      <c r="L224" s="32">
        <v>-3.3366996794939E-2</v>
      </c>
      <c r="M224" s="32">
        <v>-3.3964581787586198E-2</v>
      </c>
    </row>
    <row r="225" spans="1:13" x14ac:dyDescent="0.35">
      <c r="A225" s="62"/>
      <c r="B225" s="30">
        <v>0.95</v>
      </c>
      <c r="C225" s="32">
        <v>9.4492337666451898E-4</v>
      </c>
      <c r="D225" s="32">
        <v>-1.37544460594654E-2</v>
      </c>
      <c r="E225" s="32">
        <v>-2.0375711843371402E-2</v>
      </c>
      <c r="F225" s="32">
        <v>-2.4165226146578799E-2</v>
      </c>
      <c r="G225" s="32">
        <v>-2.7294050902128199E-2</v>
      </c>
      <c r="H225" s="32">
        <v>-2.96260174363852E-2</v>
      </c>
      <c r="I225" s="32">
        <v>-3.1274810433387798E-2</v>
      </c>
      <c r="J225" s="32">
        <v>-3.2478254288435003E-2</v>
      </c>
      <c r="K225" s="32">
        <v>-3.3427610993385301E-2</v>
      </c>
      <c r="L225" s="32">
        <v>-3.4286167472600902E-2</v>
      </c>
      <c r="M225" s="32">
        <v>-3.5107713192701298E-2</v>
      </c>
    </row>
    <row r="226" spans="1:13" x14ac:dyDescent="0.35">
      <c r="A226" s="62"/>
      <c r="B226" s="30">
        <v>1</v>
      </c>
      <c r="C226" s="32">
        <v>8.4440625505521904E-4</v>
      </c>
      <c r="D226" s="32">
        <v>-1.4489886350929701E-2</v>
      </c>
      <c r="E226" s="32">
        <v>-2.06333734095097E-2</v>
      </c>
      <c r="F226" s="32">
        <v>-2.4784974753856701E-2</v>
      </c>
      <c r="G226" s="32">
        <v>-2.77787037193775E-2</v>
      </c>
      <c r="H226" s="32">
        <v>-3.0271461233496701E-2</v>
      </c>
      <c r="I226" s="32">
        <v>-3.16885635256767E-2</v>
      </c>
      <c r="J226" s="32">
        <v>-3.35240438580513E-2</v>
      </c>
      <c r="K226" s="32">
        <v>-3.4458730369806297E-2</v>
      </c>
      <c r="L226" s="32">
        <v>-3.4720014780759798E-2</v>
      </c>
      <c r="M226" s="32">
        <v>-3.56575101613998E-2</v>
      </c>
    </row>
  </sheetData>
  <mergeCells count="14">
    <mergeCell ref="A204:M204"/>
    <mergeCell ref="A205:A226"/>
    <mergeCell ref="A105:M105"/>
    <mergeCell ref="A106:A127"/>
    <mergeCell ref="A138:M138"/>
    <mergeCell ref="A139:A160"/>
    <mergeCell ref="A171:M171"/>
    <mergeCell ref="A172:A193"/>
    <mergeCell ref="A73:A94"/>
    <mergeCell ref="A6:M6"/>
    <mergeCell ref="A7:A28"/>
    <mergeCell ref="A39:M39"/>
    <mergeCell ref="A40:A61"/>
    <mergeCell ref="A72:M7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7B526-BD61-4308-8FEE-EECEDF784E8E}">
  <dimension ref="A6:M226"/>
  <sheetViews>
    <sheetView topLeftCell="A119" zoomScale="70" zoomScaleNormal="70" workbookViewId="0">
      <selection activeCell="D140" sqref="D140"/>
    </sheetView>
  </sheetViews>
  <sheetFormatPr defaultRowHeight="14.5" x14ac:dyDescent="0.35"/>
  <cols>
    <col min="3" max="3" width="10.36328125" bestFit="1" customWidth="1"/>
    <col min="4" max="13" width="9.54296875" bestFit="1" customWidth="1"/>
  </cols>
  <sheetData>
    <row r="6" spans="1:13" x14ac:dyDescent="0.35">
      <c r="A6" s="63" t="s">
        <v>1</v>
      </c>
      <c r="B6" s="63"/>
      <c r="C6" s="63"/>
      <c r="D6" s="63"/>
      <c r="E6" s="63"/>
      <c r="F6" s="63"/>
      <c r="G6" s="63"/>
      <c r="H6" s="63"/>
      <c r="I6" s="63"/>
      <c r="J6" s="63"/>
      <c r="K6" s="63"/>
      <c r="L6" s="63"/>
      <c r="M6" s="63"/>
    </row>
    <row r="7" spans="1:13" x14ac:dyDescent="0.35">
      <c r="A7" s="62" t="s">
        <v>0</v>
      </c>
      <c r="B7" s="1"/>
      <c r="C7" s="1">
        <v>0</v>
      </c>
      <c r="D7" s="1">
        <v>0.1</v>
      </c>
      <c r="E7" s="1">
        <v>0.2</v>
      </c>
      <c r="F7" s="1">
        <v>0.3</v>
      </c>
      <c r="G7" s="1">
        <v>0.4</v>
      </c>
      <c r="H7" s="1">
        <v>0.5</v>
      </c>
      <c r="I7" s="1">
        <v>0.6</v>
      </c>
      <c r="J7" s="1">
        <v>0.7</v>
      </c>
      <c r="K7" s="1">
        <v>0.8</v>
      </c>
      <c r="L7" s="1">
        <v>0.9</v>
      </c>
      <c r="M7" s="1">
        <v>1</v>
      </c>
    </row>
    <row r="8" spans="1:13" x14ac:dyDescent="0.35">
      <c r="A8" s="62"/>
      <c r="B8" s="2">
        <v>0</v>
      </c>
      <c r="C8" s="22">
        <v>2.6</v>
      </c>
      <c r="D8" s="23">
        <v>2.6</v>
      </c>
      <c r="E8" s="23">
        <v>2.6</v>
      </c>
      <c r="F8" s="23">
        <v>2.6</v>
      </c>
      <c r="G8" s="23">
        <v>2.6</v>
      </c>
      <c r="H8" s="23">
        <v>2.6</v>
      </c>
      <c r="I8" s="23">
        <v>2.6</v>
      </c>
      <c r="J8" s="23">
        <v>2.6</v>
      </c>
      <c r="K8" s="23">
        <v>2.6</v>
      </c>
      <c r="L8" s="23">
        <v>2.6</v>
      </c>
      <c r="M8" s="23">
        <v>2.6</v>
      </c>
    </row>
    <row r="9" spans="1:13" x14ac:dyDescent="0.35">
      <c r="A9" s="62"/>
      <c r="B9" s="2">
        <v>0.05</v>
      </c>
      <c r="C9" s="23">
        <v>2.8601741790771502</v>
      </c>
      <c r="D9" s="23">
        <v>2.89419388771057</v>
      </c>
      <c r="E9" s="23">
        <v>2.91950488090515</v>
      </c>
      <c r="F9" s="23">
        <v>2.9381268024444598</v>
      </c>
      <c r="G9" s="23">
        <v>2.9505674839019802</v>
      </c>
      <c r="H9" s="23">
        <v>2.9575791358947798</v>
      </c>
      <c r="I9" s="23">
        <v>2.95995044708252</v>
      </c>
      <c r="J9" s="23">
        <v>2.9584181308746298</v>
      </c>
      <c r="K9" s="23">
        <v>2.9536404609680198</v>
      </c>
      <c r="L9" s="23">
        <v>2.94212698936462</v>
      </c>
      <c r="M9" s="23">
        <v>2.9327809810638401</v>
      </c>
    </row>
    <row r="10" spans="1:13" x14ac:dyDescent="0.35">
      <c r="A10" s="62"/>
      <c r="B10" s="2">
        <v>0.1</v>
      </c>
      <c r="C10" s="23">
        <v>2.91447830200195</v>
      </c>
      <c r="D10" s="23">
        <v>2.9797852039337198</v>
      </c>
      <c r="E10" s="23">
        <v>3.0346593856811501</v>
      </c>
      <c r="F10" s="23">
        <v>3.0735490322113002</v>
      </c>
      <c r="G10" s="23">
        <v>3.09578204154968</v>
      </c>
      <c r="H10" s="23">
        <v>3.10521411895752</v>
      </c>
      <c r="I10" s="23">
        <v>3.1050512790679901</v>
      </c>
      <c r="J10" s="23">
        <v>3.0977303981781001</v>
      </c>
      <c r="K10" s="23">
        <v>3.08507299423218</v>
      </c>
      <c r="L10" s="23">
        <v>3.0669622421264702</v>
      </c>
      <c r="M10" s="23">
        <v>3.0475192070007302</v>
      </c>
    </row>
    <row r="11" spans="1:13" x14ac:dyDescent="0.35">
      <c r="A11" s="62"/>
      <c r="B11" s="2">
        <v>0.15</v>
      </c>
      <c r="C11" s="23">
        <v>2.9067714214325</v>
      </c>
      <c r="D11" s="23">
        <v>3.01284551620483</v>
      </c>
      <c r="E11" s="23">
        <v>3.0928475856781001</v>
      </c>
      <c r="F11" s="23">
        <v>3.1439542770385698</v>
      </c>
      <c r="G11" s="23">
        <v>3.1718473434448198</v>
      </c>
      <c r="H11" s="23">
        <v>3.18263816833496</v>
      </c>
      <c r="I11" s="23">
        <v>3.18112444877625</v>
      </c>
      <c r="J11" s="23">
        <v>3.1708021163940399</v>
      </c>
      <c r="K11" s="23">
        <v>3.1541841030120898</v>
      </c>
      <c r="L11" s="23">
        <v>3.1320853233337398</v>
      </c>
      <c r="M11" s="23">
        <v>3.1078979969024698</v>
      </c>
    </row>
    <row r="12" spans="1:13" x14ac:dyDescent="0.35">
      <c r="A12" s="62"/>
      <c r="B12" s="2">
        <v>0.2</v>
      </c>
      <c r="C12" s="23">
        <v>2.8786213397979701</v>
      </c>
      <c r="D12" s="23">
        <v>3.0169410705566402</v>
      </c>
      <c r="E12" s="23">
        <v>3.12383961677551</v>
      </c>
      <c r="F12" s="23">
        <v>3.18793845176697</v>
      </c>
      <c r="G12" s="23">
        <v>3.22078514099121</v>
      </c>
      <c r="H12" s="23">
        <v>3.2322251796722399</v>
      </c>
      <c r="I12" s="23">
        <v>3.2290792465210001</v>
      </c>
      <c r="J12" s="23">
        <v>3.2159280776977499</v>
      </c>
      <c r="K12" s="23">
        <v>3.1958782672882098</v>
      </c>
      <c r="L12" s="23">
        <v>3.1704862117767298</v>
      </c>
      <c r="M12" s="23">
        <v>3.1424858570098899</v>
      </c>
    </row>
    <row r="13" spans="1:13" x14ac:dyDescent="0.35">
      <c r="A13" s="62"/>
      <c r="B13" s="2">
        <v>0.25</v>
      </c>
      <c r="C13" s="23">
        <v>2.8361299037933398</v>
      </c>
      <c r="D13" s="23">
        <v>3.0083241462707502</v>
      </c>
      <c r="E13" s="23">
        <v>3.1391832828521702</v>
      </c>
      <c r="F13" s="23">
        <v>3.2138364315032999</v>
      </c>
      <c r="G13" s="23">
        <v>3.25064992904663</v>
      </c>
      <c r="H13" s="23">
        <v>3.26282930374146</v>
      </c>
      <c r="I13" s="23">
        <v>3.2587964534759499</v>
      </c>
      <c r="J13" s="23">
        <v>3.2439455986022998</v>
      </c>
      <c r="K13" s="23">
        <v>3.2218143939971902</v>
      </c>
      <c r="L13" s="23">
        <v>3.19439029693604</v>
      </c>
      <c r="M13" s="23">
        <v>3.1641097068786599</v>
      </c>
    </row>
    <row r="14" spans="1:13" x14ac:dyDescent="0.35">
      <c r="A14" s="62"/>
      <c r="B14" s="2">
        <v>0.3</v>
      </c>
      <c r="C14" s="23">
        <v>2.7860741615295401</v>
      </c>
      <c r="D14" s="23">
        <v>2.9945204257965101</v>
      </c>
      <c r="E14" s="23">
        <v>3.1462883949279798</v>
      </c>
      <c r="F14" s="23">
        <v>3.2296831607818599</v>
      </c>
      <c r="G14" s="23">
        <v>3.2698791027069101</v>
      </c>
      <c r="H14" s="23">
        <v>3.2829539775848402</v>
      </c>
      <c r="I14" s="23">
        <v>3.2786293029785201</v>
      </c>
      <c r="J14" s="23">
        <v>3.26291704177856</v>
      </c>
      <c r="K14" s="23">
        <v>3.2396545410156299</v>
      </c>
      <c r="L14" s="23">
        <v>3.2110733985900901</v>
      </c>
      <c r="M14" s="23">
        <v>3.17947220802307</v>
      </c>
    </row>
    <row r="15" spans="1:13" x14ac:dyDescent="0.35">
      <c r="A15" s="62"/>
      <c r="B15" s="2">
        <v>0.35</v>
      </c>
      <c r="C15" s="23">
        <v>2.7339391708374001</v>
      </c>
      <c r="D15" s="23">
        <v>2.97908592224121</v>
      </c>
      <c r="E15" s="23">
        <v>3.1488482952117902</v>
      </c>
      <c r="F15" s="23">
        <v>3.23957347869873</v>
      </c>
      <c r="G15" s="23">
        <v>3.2827925682067902</v>
      </c>
      <c r="H15" s="23">
        <v>3.2970113754272501</v>
      </c>
      <c r="I15" s="23">
        <v>3.2929379940032999</v>
      </c>
      <c r="J15" s="23">
        <v>3.2770047187805198</v>
      </c>
      <c r="K15" s="23">
        <v>3.2532439231872599</v>
      </c>
      <c r="L15" s="23">
        <v>3.2240440845489502</v>
      </c>
      <c r="M15" s="23">
        <v>3.1916472911834699</v>
      </c>
    </row>
    <row r="16" spans="1:13" x14ac:dyDescent="0.35">
      <c r="A16" s="62"/>
      <c r="B16" s="2">
        <v>0.4</v>
      </c>
      <c r="C16" s="23">
        <v>2.68259930610657</v>
      </c>
      <c r="D16" s="23">
        <v>2.9636788368225102</v>
      </c>
      <c r="E16" s="23">
        <v>3.1487953662872301</v>
      </c>
      <c r="F16" s="23">
        <v>3.24577808380127</v>
      </c>
      <c r="G16" s="23">
        <v>3.2919003963470499</v>
      </c>
      <c r="H16" s="23">
        <v>3.3075704574585001</v>
      </c>
      <c r="I16" s="23">
        <v>3.3041675090789799</v>
      </c>
      <c r="J16" s="23">
        <v>3.2884075641632098</v>
      </c>
      <c r="K16" s="23">
        <v>3.2644789218902601</v>
      </c>
      <c r="L16" s="23">
        <v>3.2349057197570801</v>
      </c>
      <c r="M16" s="23">
        <v>3.2019340991973899</v>
      </c>
    </row>
    <row r="17" spans="1:13" x14ac:dyDescent="0.35">
      <c r="A17" s="62"/>
      <c r="B17" s="2">
        <v>0.45</v>
      </c>
      <c r="C17" s="23">
        <v>2.63352751731873</v>
      </c>
      <c r="D17" s="23">
        <v>2.9490373134613002</v>
      </c>
      <c r="E17" s="23">
        <v>3.14719557762146</v>
      </c>
      <c r="F17" s="23">
        <v>3.2497003078460698</v>
      </c>
      <c r="G17" s="23">
        <v>3.2987735271453902</v>
      </c>
      <c r="H17" s="23">
        <v>3.3161473274231001</v>
      </c>
      <c r="I17" s="23">
        <v>3.3136403560638401</v>
      </c>
      <c r="J17" s="23">
        <v>3.29820728302002</v>
      </c>
      <c r="K17" s="23">
        <v>3.2742059230804399</v>
      </c>
      <c r="L17" s="23">
        <v>3.2443161010742201</v>
      </c>
      <c r="M17" s="23">
        <v>3.2108275890350302</v>
      </c>
    </row>
    <row r="18" spans="1:13" x14ac:dyDescent="0.35">
      <c r="A18" s="62"/>
      <c r="B18" s="2">
        <v>0.5</v>
      </c>
      <c r="C18" s="23">
        <v>2.5874166488647501</v>
      </c>
      <c r="D18" s="23">
        <v>2.93544626235962</v>
      </c>
      <c r="E18" s="23">
        <v>3.14468574523926</v>
      </c>
      <c r="F18" s="23">
        <v>3.25226926803589</v>
      </c>
      <c r="G18" s="23">
        <v>3.3043885231018102</v>
      </c>
      <c r="H18" s="23">
        <v>3.3235840797424299</v>
      </c>
      <c r="I18" s="23">
        <v>3.3220069408416801</v>
      </c>
      <c r="J18" s="23">
        <v>3.3068768978118901</v>
      </c>
      <c r="K18" s="23">
        <v>3.2827699184417698</v>
      </c>
      <c r="L18" s="23">
        <v>3.2525403499603298</v>
      </c>
      <c r="M18" s="23">
        <v>3.2185404300689702</v>
      </c>
    </row>
    <row r="19" spans="1:13" x14ac:dyDescent="0.35">
      <c r="A19" s="62"/>
      <c r="B19" s="2">
        <v>0.55000000000000004</v>
      </c>
      <c r="C19" s="23">
        <v>2.5445241928100599</v>
      </c>
      <c r="D19" s="23">
        <v>2.9229662418365501</v>
      </c>
      <c r="E19" s="23">
        <v>3.1416802406311</v>
      </c>
      <c r="F19" s="23">
        <v>3.2541065216064502</v>
      </c>
      <c r="G19" s="23">
        <v>3.3093206882476802</v>
      </c>
      <c r="H19" s="23">
        <v>3.3303029537200901</v>
      </c>
      <c r="I19" s="23">
        <v>3.3295469284057599</v>
      </c>
      <c r="J19" s="23">
        <v>3.3146116733550999</v>
      </c>
      <c r="K19" s="23">
        <v>3.2903239727020299</v>
      </c>
      <c r="L19" s="23">
        <v>3.2597222328186</v>
      </c>
      <c r="M19" s="23">
        <v>3.2252149581909202</v>
      </c>
    </row>
    <row r="20" spans="1:13" x14ac:dyDescent="0.35">
      <c r="A20" s="62"/>
      <c r="B20" s="2">
        <v>0.6</v>
      </c>
      <c r="C20" s="23">
        <v>2.5048580169677699</v>
      </c>
      <c r="D20" s="23">
        <v>2.9115562438964799</v>
      </c>
      <c r="E20" s="23">
        <v>3.1384620666503902</v>
      </c>
      <c r="F20" s="23">
        <v>3.2556121349334699</v>
      </c>
      <c r="G20" s="23">
        <v>3.3138771057128902</v>
      </c>
      <c r="H20" s="23">
        <v>3.3364827632904102</v>
      </c>
      <c r="I20" s="23">
        <v>3.3363718986511199</v>
      </c>
      <c r="J20" s="23">
        <v>3.3215057849884002</v>
      </c>
      <c r="K20" s="23">
        <v>3.2969725131988499</v>
      </c>
      <c r="L20" s="23">
        <v>3.2659773826599099</v>
      </c>
      <c r="M20" s="23">
        <v>3.23097896575928</v>
      </c>
    </row>
    <row r="21" spans="1:13" x14ac:dyDescent="0.35">
      <c r="A21" s="62"/>
      <c r="B21" s="2">
        <v>0.65</v>
      </c>
      <c r="C21" s="23">
        <v>2.4682955741882302</v>
      </c>
      <c r="D21" s="23">
        <v>2.9011304378509499</v>
      </c>
      <c r="E21" s="23">
        <v>3.13523292541504</v>
      </c>
      <c r="F21" s="23">
        <v>3.25702929496765</v>
      </c>
      <c r="G21" s="23">
        <v>3.3181920051574698</v>
      </c>
      <c r="H21" s="23">
        <v>3.3421864509582502</v>
      </c>
      <c r="I21" s="23">
        <v>3.3425335884094198</v>
      </c>
      <c r="J21" s="23">
        <v>3.3276298046112101</v>
      </c>
      <c r="K21" s="23">
        <v>3.3028080463409402</v>
      </c>
      <c r="L21" s="23">
        <v>3.2714192867279102</v>
      </c>
      <c r="M21" s="23">
        <v>3.23596096038818</v>
      </c>
    </row>
    <row r="22" spans="1:13" x14ac:dyDescent="0.35">
      <c r="A22" s="62"/>
      <c r="B22" s="2">
        <v>0.7</v>
      </c>
      <c r="C22" s="23">
        <v>2.43464183807373</v>
      </c>
      <c r="D22" s="23">
        <v>2.8915884494781499</v>
      </c>
      <c r="E22" s="23">
        <v>3.1321322917938201</v>
      </c>
      <c r="F22" s="23">
        <v>3.2584865093231201</v>
      </c>
      <c r="G22" s="23">
        <v>3.3223030567169198</v>
      </c>
      <c r="H22" s="23">
        <v>3.34742951393127</v>
      </c>
      <c r="I22" s="23">
        <v>3.34807252883911</v>
      </c>
      <c r="J22" s="23">
        <v>3.3330533504486102</v>
      </c>
      <c r="K22" s="23">
        <v>3.3079245090484601</v>
      </c>
      <c r="L22" s="23">
        <v>3.2761597633361799</v>
      </c>
      <c r="M22" s="23">
        <v>3.24028444290161</v>
      </c>
    </row>
    <row r="23" spans="1:13" x14ac:dyDescent="0.35">
      <c r="A23" s="62"/>
      <c r="B23" s="2">
        <v>0.75</v>
      </c>
      <c r="C23" s="23">
        <v>2.4036724567413299</v>
      </c>
      <c r="D23" s="23">
        <v>2.88283395767212</v>
      </c>
      <c r="E23" s="23">
        <v>3.1292555332183798</v>
      </c>
      <c r="F23" s="23">
        <v>3.2600359916686998</v>
      </c>
      <c r="G23" s="23">
        <v>3.3262064456939702</v>
      </c>
      <c r="H23" s="23">
        <v>3.35222363471985</v>
      </c>
      <c r="I23" s="23">
        <v>3.3530313968658398</v>
      </c>
      <c r="J23" s="23">
        <v>3.3378493785858199</v>
      </c>
      <c r="K23" s="23">
        <v>3.31241679191589</v>
      </c>
      <c r="L23" s="23">
        <v>3.2803084850311302</v>
      </c>
      <c r="M23" s="23">
        <v>3.2440664768218999</v>
      </c>
    </row>
    <row r="24" spans="1:13" x14ac:dyDescent="0.35">
      <c r="A24" s="62"/>
      <c r="B24" s="2">
        <v>0.8</v>
      </c>
      <c r="C24" s="23">
        <v>2.3751564025878902</v>
      </c>
      <c r="D24" s="23">
        <v>2.8747756481170699</v>
      </c>
      <c r="E24" s="23">
        <v>3.1266605854034402</v>
      </c>
      <c r="F24" s="23">
        <v>3.2616777420043901</v>
      </c>
      <c r="G24" s="23">
        <v>3.3298826217651398</v>
      </c>
      <c r="H24" s="23">
        <v>3.3565807342529301</v>
      </c>
      <c r="I24" s="23">
        <v>3.3574600219726598</v>
      </c>
      <c r="J24" s="23">
        <v>3.3420927524566699</v>
      </c>
      <c r="K24" s="23">
        <v>3.31637763977051</v>
      </c>
      <c r="L24" s="23">
        <v>3.2839665412902801</v>
      </c>
      <c r="M24" s="23">
        <v>3.2474107742309601</v>
      </c>
    </row>
    <row r="25" spans="1:13" x14ac:dyDescent="0.35">
      <c r="A25" s="62"/>
      <c r="B25" s="2">
        <v>0.85</v>
      </c>
      <c r="C25" s="23">
        <v>2.3488719463348402</v>
      </c>
      <c r="D25" s="23">
        <v>2.8673365116119398</v>
      </c>
      <c r="E25" s="23">
        <v>3.1243798732757599</v>
      </c>
      <c r="F25" s="23">
        <v>3.26338768005371</v>
      </c>
      <c r="G25" s="23">
        <v>3.3333158493042001</v>
      </c>
      <c r="H25" s="23">
        <v>3.36052322387695</v>
      </c>
      <c r="I25" s="23">
        <v>3.36141014099121</v>
      </c>
      <c r="J25" s="23">
        <v>3.3458592891693102</v>
      </c>
      <c r="K25" s="23">
        <v>3.3198950290679901</v>
      </c>
      <c r="L25" s="23">
        <v>3.2872257232665998</v>
      </c>
      <c r="M25" s="23">
        <v>3.2504031658172599</v>
      </c>
    </row>
    <row r="26" spans="1:13" x14ac:dyDescent="0.35">
      <c r="A26" s="62"/>
      <c r="B26" s="2">
        <v>0.9</v>
      </c>
      <c r="C26" s="23">
        <v>2.3246078491210902</v>
      </c>
      <c r="D26" s="23">
        <v>2.8604469299316402</v>
      </c>
      <c r="E26" s="23">
        <v>3.1224226951599099</v>
      </c>
      <c r="F26" s="23">
        <v>3.2651293277740501</v>
      </c>
      <c r="G26" s="23">
        <v>3.3364965915679901</v>
      </c>
      <c r="H26" s="23">
        <v>3.3640785217285201</v>
      </c>
      <c r="I26" s="23">
        <v>3.3649380207061799</v>
      </c>
      <c r="J26" s="23">
        <v>3.34922075271606</v>
      </c>
      <c r="K26" s="23">
        <v>3.3230469226837198</v>
      </c>
      <c r="L26" s="23">
        <v>3.29016184806824</v>
      </c>
      <c r="M26" s="23">
        <v>3.2531144618988002</v>
      </c>
    </row>
    <row r="27" spans="1:13" x14ac:dyDescent="0.35">
      <c r="A27" s="62"/>
      <c r="B27" s="2">
        <v>0.95</v>
      </c>
      <c r="C27" s="23">
        <v>2.3021712303161599</v>
      </c>
      <c r="D27" s="23">
        <v>2.8540489673614502</v>
      </c>
      <c r="E27" s="23">
        <v>3.1207816600799601</v>
      </c>
      <c r="F27" s="23">
        <v>3.26686692237854</v>
      </c>
      <c r="G27" s="23">
        <v>3.3394224643707302</v>
      </c>
      <c r="H27" s="23">
        <v>3.3672804832458501</v>
      </c>
      <c r="I27" s="23">
        <v>3.3681004047393799</v>
      </c>
      <c r="J27" s="23">
        <v>3.35224485397339</v>
      </c>
      <c r="K27" s="23">
        <v>3.3259007930755602</v>
      </c>
      <c r="L27" s="23">
        <v>3.2928369045257599</v>
      </c>
      <c r="M27" s="23">
        <v>3.25559759140015</v>
      </c>
    </row>
    <row r="28" spans="1:13" x14ac:dyDescent="0.35">
      <c r="A28" s="62"/>
      <c r="B28" s="2">
        <v>1</v>
      </c>
      <c r="C28" s="23">
        <v>2.2813849449157702</v>
      </c>
      <c r="D28" s="23">
        <v>2.8480932712554901</v>
      </c>
      <c r="E28" s="23">
        <v>3.1194372177124001</v>
      </c>
      <c r="F28" s="23">
        <v>3.2685694694518999</v>
      </c>
      <c r="G28" s="23">
        <v>3.3421001434326199</v>
      </c>
      <c r="H28" s="23">
        <v>3.3701648712158199</v>
      </c>
      <c r="I28" s="23">
        <v>3.3709521293640101</v>
      </c>
      <c r="J28" s="23">
        <v>3.3549900054931601</v>
      </c>
      <c r="K28" s="23">
        <v>3.3285117149353001</v>
      </c>
      <c r="L28" s="23">
        <v>3.2952983379364</v>
      </c>
      <c r="M28" s="23">
        <v>3.2578911781311</v>
      </c>
    </row>
    <row r="39" spans="1:13" x14ac:dyDescent="0.35">
      <c r="A39" s="63" t="s">
        <v>1</v>
      </c>
      <c r="B39" s="63"/>
      <c r="C39" s="63"/>
      <c r="D39" s="63"/>
      <c r="E39" s="63"/>
      <c r="F39" s="63"/>
      <c r="G39" s="63"/>
      <c r="H39" s="63"/>
      <c r="I39" s="63"/>
      <c r="J39" s="63"/>
      <c r="K39" s="63"/>
      <c r="L39" s="63"/>
      <c r="M39" s="63"/>
    </row>
    <row r="40" spans="1:13" x14ac:dyDescent="0.35">
      <c r="A40" s="62" t="s">
        <v>0</v>
      </c>
      <c r="B40" s="1"/>
      <c r="C40" s="1">
        <v>0</v>
      </c>
      <c r="D40" s="1">
        <v>0.1</v>
      </c>
      <c r="E40" s="1">
        <v>0.2</v>
      </c>
      <c r="F40" s="1">
        <v>0.3</v>
      </c>
      <c r="G40" s="1">
        <v>0.4</v>
      </c>
      <c r="H40" s="1">
        <v>0.5</v>
      </c>
      <c r="I40" s="1">
        <v>0.6</v>
      </c>
      <c r="J40" s="1">
        <v>0.7</v>
      </c>
      <c r="K40" s="1">
        <v>0.8</v>
      </c>
      <c r="L40" s="1">
        <v>0.9</v>
      </c>
      <c r="M40" s="1">
        <v>1</v>
      </c>
    </row>
    <row r="41" spans="1:13" x14ac:dyDescent="0.35">
      <c r="A41" s="62"/>
      <c r="B41" s="2">
        <v>0</v>
      </c>
      <c r="C41" s="24">
        <v>5.2</v>
      </c>
      <c r="D41" s="25">
        <v>5.2</v>
      </c>
      <c r="E41" s="25">
        <v>5.2</v>
      </c>
      <c r="F41" s="25">
        <v>5.2</v>
      </c>
      <c r="G41" s="25">
        <v>5.2</v>
      </c>
      <c r="H41" s="25">
        <v>5.2</v>
      </c>
      <c r="I41" s="25">
        <v>5.2</v>
      </c>
      <c r="J41" s="25">
        <v>5.2</v>
      </c>
      <c r="K41" s="25">
        <v>5.2</v>
      </c>
      <c r="L41" s="25">
        <v>5.2</v>
      </c>
      <c r="M41" s="25">
        <v>5.2</v>
      </c>
    </row>
    <row r="42" spans="1:13" x14ac:dyDescent="0.35">
      <c r="A42" s="62"/>
      <c r="B42" s="2">
        <v>0.05</v>
      </c>
      <c r="C42" s="25">
        <v>4.3213267326354998</v>
      </c>
      <c r="D42" s="25">
        <v>4.2354221343994096</v>
      </c>
      <c r="E42" s="25">
        <v>4.1608624458312997</v>
      </c>
      <c r="F42" s="25">
        <v>4.0876793861389196</v>
      </c>
      <c r="G42" s="25">
        <v>4.0157437324523899</v>
      </c>
      <c r="H42" s="25">
        <v>3.9459702968597399</v>
      </c>
      <c r="I42" s="25">
        <v>3.87860155105591</v>
      </c>
      <c r="J42" s="25">
        <v>3.8159921169281001</v>
      </c>
      <c r="K42" s="25">
        <v>3.7533710002899201</v>
      </c>
      <c r="L42" s="25">
        <v>3.7104797363281299</v>
      </c>
      <c r="M42" s="25">
        <v>3.6530020236968999</v>
      </c>
    </row>
    <row r="43" spans="1:13" x14ac:dyDescent="0.35">
      <c r="A43" s="62"/>
      <c r="B43" s="2">
        <v>0.1</v>
      </c>
      <c r="C43" s="25">
        <v>3.8805339336395299</v>
      </c>
      <c r="D43" s="25">
        <v>3.7654502391815199</v>
      </c>
      <c r="E43" s="25">
        <v>3.6607010364532502</v>
      </c>
      <c r="F43" s="25">
        <v>3.56239986419678</v>
      </c>
      <c r="G43" s="25">
        <v>3.46798491477966</v>
      </c>
      <c r="H43" s="25">
        <v>3.3803071975707999</v>
      </c>
      <c r="I43" s="25">
        <v>3.2984075546264702</v>
      </c>
      <c r="J43" s="25">
        <v>3.2208764553070099</v>
      </c>
      <c r="K43" s="25">
        <v>3.1474294662475599</v>
      </c>
      <c r="L43" s="25">
        <v>3.0868444442749001</v>
      </c>
      <c r="M43" s="25">
        <v>3.0215749740600599</v>
      </c>
    </row>
    <row r="44" spans="1:13" x14ac:dyDescent="0.35">
      <c r="A44" s="62"/>
      <c r="B44" s="2">
        <v>0.15</v>
      </c>
      <c r="C44" s="25">
        <v>3.6010167598724401</v>
      </c>
      <c r="D44" s="25">
        <v>3.4562399387359601</v>
      </c>
      <c r="E44" s="25">
        <v>3.3339533805847199</v>
      </c>
      <c r="F44" s="25">
        <v>3.22209668159485</v>
      </c>
      <c r="G44" s="25">
        <v>3.1194379329681401</v>
      </c>
      <c r="H44" s="25">
        <v>3.0244009494781499</v>
      </c>
      <c r="I44" s="25">
        <v>2.9372742176055899</v>
      </c>
      <c r="J44" s="25">
        <v>2.8553814888000502</v>
      </c>
      <c r="K44" s="25">
        <v>2.7790577411651598</v>
      </c>
      <c r="L44" s="25">
        <v>2.71368408203125</v>
      </c>
      <c r="M44" s="25">
        <v>2.64741039276123</v>
      </c>
    </row>
    <row r="45" spans="1:13" x14ac:dyDescent="0.35">
      <c r="A45" s="62"/>
      <c r="B45" s="2">
        <v>0.2</v>
      </c>
      <c r="C45" s="25">
        <v>3.4116170406341602</v>
      </c>
      <c r="D45" s="25">
        <v>3.2347638607025102</v>
      </c>
      <c r="E45" s="25">
        <v>3.0987355709075901</v>
      </c>
      <c r="F45" s="25">
        <v>2.9798157215118399</v>
      </c>
      <c r="G45" s="25">
        <v>2.8706097602844198</v>
      </c>
      <c r="H45" s="25">
        <v>2.7716946601867698</v>
      </c>
      <c r="I45" s="25">
        <v>2.68240118026733</v>
      </c>
      <c r="J45" s="25">
        <v>2.5983698368072501</v>
      </c>
      <c r="K45" s="25">
        <v>2.5222597122192401</v>
      </c>
      <c r="L45" s="25">
        <v>2.4556040763854998</v>
      </c>
      <c r="M45" s="25">
        <v>2.39033126831055</v>
      </c>
    </row>
    <row r="46" spans="1:13" x14ac:dyDescent="0.35">
      <c r="A46" s="62"/>
      <c r="B46" s="2">
        <v>0.25</v>
      </c>
      <c r="C46" s="25">
        <v>3.27461910247803</v>
      </c>
      <c r="D46" s="25">
        <v>3.0656189918518102</v>
      </c>
      <c r="E46" s="25">
        <v>2.9181578159332302</v>
      </c>
      <c r="F46" s="25">
        <v>2.7930133342742902</v>
      </c>
      <c r="G46" s="25">
        <v>2.6810355186462398</v>
      </c>
      <c r="H46" s="25">
        <v>2.5793418884277299</v>
      </c>
      <c r="I46" s="25">
        <v>2.4874179363250701</v>
      </c>
      <c r="J46" s="25">
        <v>2.4030513763427699</v>
      </c>
      <c r="K46" s="25">
        <v>2.3272850513458301</v>
      </c>
      <c r="L46" s="25">
        <v>2.26109099388123</v>
      </c>
      <c r="M46" s="25">
        <v>2.1963527202606201</v>
      </c>
    </row>
    <row r="47" spans="1:13" x14ac:dyDescent="0.35">
      <c r="A47" s="62"/>
      <c r="B47" s="2">
        <v>0.3</v>
      </c>
      <c r="C47" s="25">
        <v>3.1750190258026101</v>
      </c>
      <c r="D47" s="25">
        <v>2.9282603263854998</v>
      </c>
      <c r="E47" s="25">
        <v>2.7731683254241899</v>
      </c>
      <c r="F47" s="25">
        <v>2.6431066989898699</v>
      </c>
      <c r="G47" s="25">
        <v>2.5269286632537802</v>
      </c>
      <c r="H47" s="25">
        <v>2.4228744506835902</v>
      </c>
      <c r="I47" s="25">
        <v>2.3308773040771502</v>
      </c>
      <c r="J47" s="25">
        <v>2.2472453117370601</v>
      </c>
      <c r="K47" s="25">
        <v>2.1715450286865199</v>
      </c>
      <c r="L47" s="25">
        <v>2.1060624122619598</v>
      </c>
      <c r="M47" s="25">
        <v>2.0448753833770801</v>
      </c>
    </row>
    <row r="48" spans="1:13" x14ac:dyDescent="0.35">
      <c r="A48" s="62"/>
      <c r="B48" s="2">
        <v>0.35</v>
      </c>
      <c r="C48" s="25">
        <v>3.0982711315154998</v>
      </c>
      <c r="D48" s="25">
        <v>2.8163425922393799</v>
      </c>
      <c r="E48" s="25">
        <v>2.65296483039856</v>
      </c>
      <c r="F48" s="25">
        <v>2.51715159416199</v>
      </c>
      <c r="G48" s="25">
        <v>2.3973927497863801</v>
      </c>
      <c r="H48" s="25">
        <v>2.2923395633697501</v>
      </c>
      <c r="I48" s="25">
        <v>2.2006201744079599</v>
      </c>
      <c r="J48" s="25">
        <v>2.1170189380645801</v>
      </c>
      <c r="K48" s="25">
        <v>2.0434389114379901</v>
      </c>
      <c r="L48" s="25">
        <v>1.9798289537429801</v>
      </c>
      <c r="M48" s="25">
        <v>1.91944420337677</v>
      </c>
    </row>
    <row r="49" spans="1:13" x14ac:dyDescent="0.35">
      <c r="A49" s="62"/>
      <c r="B49" s="2">
        <v>0.4</v>
      </c>
      <c r="C49" s="25">
        <v>3.0378456115722701</v>
      </c>
      <c r="D49" s="25">
        <v>2.7211046218872101</v>
      </c>
      <c r="E49" s="25">
        <v>2.5487627983093302</v>
      </c>
      <c r="F49" s="25">
        <v>2.4087271690368701</v>
      </c>
      <c r="G49" s="25">
        <v>2.2864174842834499</v>
      </c>
      <c r="H49" s="25">
        <v>2.18016505241394</v>
      </c>
      <c r="I49" s="25">
        <v>2.0891585350036599</v>
      </c>
      <c r="J49" s="25">
        <v>2.0077483654022199</v>
      </c>
      <c r="K49" s="25">
        <v>1.9355551004409799</v>
      </c>
      <c r="L49" s="25">
        <v>1.8728429079055799</v>
      </c>
      <c r="M49" s="25">
        <v>1.8153656721115099</v>
      </c>
    </row>
    <row r="50" spans="1:13" x14ac:dyDescent="0.35">
      <c r="A50" s="62"/>
      <c r="B50" s="2">
        <v>0.45</v>
      </c>
      <c r="C50" s="25">
        <v>2.9866752624511701</v>
      </c>
      <c r="D50" s="25">
        <v>2.63860034942627</v>
      </c>
      <c r="E50" s="25">
        <v>2.4590468406677202</v>
      </c>
      <c r="F50" s="25">
        <v>2.31342697143555</v>
      </c>
      <c r="G50" s="25">
        <v>2.1889686584472701</v>
      </c>
      <c r="H50" s="25">
        <v>2.0836362838745099</v>
      </c>
      <c r="I50" s="25">
        <v>1.99301528930664</v>
      </c>
      <c r="J50" s="25">
        <v>1.91266453266144</v>
      </c>
      <c r="K50" s="25">
        <v>1.8423333168029801</v>
      </c>
      <c r="L50" s="25">
        <v>1.78238713741303</v>
      </c>
      <c r="M50" s="25">
        <v>1.72510933876038</v>
      </c>
    </row>
    <row r="51" spans="1:13" x14ac:dyDescent="0.35">
      <c r="A51" s="62"/>
      <c r="B51" s="2">
        <v>0.5</v>
      </c>
      <c r="C51" s="25">
        <v>2.9466645717620898</v>
      </c>
      <c r="D51" s="25">
        <v>2.5662171840667698</v>
      </c>
      <c r="E51" s="25">
        <v>2.3782706260681201</v>
      </c>
      <c r="F51" s="25">
        <v>2.2275307178497301</v>
      </c>
      <c r="G51" s="25">
        <v>2.1030619144439702</v>
      </c>
      <c r="H51" s="25">
        <v>1.99767529964447</v>
      </c>
      <c r="I51" s="25">
        <v>1.90857005119324</v>
      </c>
      <c r="J51" s="25">
        <v>1.8304660320282</v>
      </c>
      <c r="K51" s="25">
        <v>1.7619429826736499</v>
      </c>
      <c r="L51" s="25">
        <v>1.7024940252304099</v>
      </c>
      <c r="M51" s="25">
        <v>1.6479477882385301</v>
      </c>
    </row>
    <row r="52" spans="1:13" x14ac:dyDescent="0.35">
      <c r="A52" s="62"/>
      <c r="B52" s="2">
        <v>0.55000000000000004</v>
      </c>
      <c r="C52" s="25">
        <v>2.9130272865295401</v>
      </c>
      <c r="D52" s="25">
        <v>2.5007810592651398</v>
      </c>
      <c r="E52" s="25">
        <v>2.3054761886596702</v>
      </c>
      <c r="F52" s="25">
        <v>2.1512565612793</v>
      </c>
      <c r="G52" s="25">
        <v>2.0262007713317902</v>
      </c>
      <c r="H52" s="25">
        <v>1.92212522029877</v>
      </c>
      <c r="I52" s="25">
        <v>1.83468961715698</v>
      </c>
      <c r="J52" s="25">
        <v>1.7580381631851201</v>
      </c>
      <c r="K52" s="25">
        <v>1.6909091472625699</v>
      </c>
      <c r="L52" s="25">
        <v>1.6334545612335201</v>
      </c>
      <c r="M52" s="25">
        <v>1.57993853092194</v>
      </c>
    </row>
    <row r="53" spans="1:13" x14ac:dyDescent="0.35">
      <c r="A53" s="62"/>
      <c r="B53" s="2">
        <v>0.6</v>
      </c>
      <c r="C53" s="25">
        <v>2.8847723007202202</v>
      </c>
      <c r="D53" s="25">
        <v>2.4428234100341801</v>
      </c>
      <c r="E53" s="25">
        <v>2.2392730712890598</v>
      </c>
      <c r="F53" s="25">
        <v>2.08200263977051</v>
      </c>
      <c r="G53" s="25">
        <v>1.9572175741195701</v>
      </c>
      <c r="H53" s="25">
        <v>1.85422670841217</v>
      </c>
      <c r="I53" s="25">
        <v>1.76806676387787</v>
      </c>
      <c r="J53" s="25">
        <v>1.6937427520752</v>
      </c>
      <c r="K53" s="25">
        <v>1.62804162502289</v>
      </c>
      <c r="L53" s="25">
        <v>1.5713245868682899</v>
      </c>
      <c r="M53" s="25">
        <v>1.52018094062805</v>
      </c>
    </row>
    <row r="54" spans="1:13" x14ac:dyDescent="0.35">
      <c r="A54" s="62"/>
      <c r="B54" s="2">
        <v>0.65</v>
      </c>
      <c r="C54" s="25">
        <v>2.85820460319519</v>
      </c>
      <c r="D54" s="25">
        <v>2.38961982727051</v>
      </c>
      <c r="E54" s="25">
        <v>2.1788892745971702</v>
      </c>
      <c r="F54" s="25">
        <v>2.0196363925933798</v>
      </c>
      <c r="G54" s="25">
        <v>1.89519655704498</v>
      </c>
      <c r="H54" s="25">
        <v>1.7932991981506301</v>
      </c>
      <c r="I54" s="25">
        <v>1.70887923240662</v>
      </c>
      <c r="J54" s="25">
        <v>1.6351075172424301</v>
      </c>
      <c r="K54" s="25">
        <v>1.5718193054199201</v>
      </c>
      <c r="L54" s="25">
        <v>1.5160115957260101</v>
      </c>
      <c r="M54" s="25">
        <v>1.46634161472321</v>
      </c>
    </row>
    <row r="55" spans="1:13" x14ac:dyDescent="0.35">
      <c r="A55" s="62"/>
      <c r="B55" s="2">
        <v>0.7</v>
      </c>
      <c r="C55" s="25">
        <v>2.8371779918670699</v>
      </c>
      <c r="D55" s="25">
        <v>2.3410506248474099</v>
      </c>
      <c r="E55" s="25">
        <v>2.12214207649231</v>
      </c>
      <c r="F55" s="25">
        <v>1.9617625474929801</v>
      </c>
      <c r="G55" s="25">
        <v>1.83789598941803</v>
      </c>
      <c r="H55" s="25">
        <v>1.7378510236740099</v>
      </c>
      <c r="I55" s="25">
        <v>1.6537665128707899</v>
      </c>
      <c r="J55" s="25">
        <v>1.5821784734726001</v>
      </c>
      <c r="K55" s="25">
        <v>1.5210548639297501</v>
      </c>
      <c r="L55" s="25">
        <v>1.4670597314834599</v>
      </c>
      <c r="M55" s="25">
        <v>1.4184608459472701</v>
      </c>
    </row>
    <row r="56" spans="1:13" x14ac:dyDescent="0.35">
      <c r="A56" s="62"/>
      <c r="B56" s="2">
        <v>0.75</v>
      </c>
      <c r="C56" s="25">
        <v>2.8188598155975302</v>
      </c>
      <c r="D56" s="25">
        <v>2.2952842712402299</v>
      </c>
      <c r="E56" s="25">
        <v>2.0697007179260298</v>
      </c>
      <c r="F56" s="25">
        <v>1.90904569625855</v>
      </c>
      <c r="G56" s="25">
        <v>1.78569352626801</v>
      </c>
      <c r="H56" s="25">
        <v>1.68694567680359</v>
      </c>
      <c r="I56" s="25">
        <v>1.60564148426056</v>
      </c>
      <c r="J56" s="25">
        <v>1.534707903862</v>
      </c>
      <c r="K56" s="25">
        <v>1.4744721651077299</v>
      </c>
      <c r="L56" s="25">
        <v>1.42208099365234</v>
      </c>
      <c r="M56" s="25">
        <v>1.3746653795242301</v>
      </c>
    </row>
    <row r="57" spans="1:13" x14ac:dyDescent="0.35">
      <c r="A57" s="62"/>
      <c r="B57" s="2">
        <v>0.8</v>
      </c>
      <c r="C57" s="25">
        <v>2.8026428222656299</v>
      </c>
      <c r="D57" s="25">
        <v>2.2526054382324201</v>
      </c>
      <c r="E57" s="25">
        <v>2.0217416286468501</v>
      </c>
      <c r="F57" s="25">
        <v>1.8594499826431301</v>
      </c>
      <c r="G57" s="25">
        <v>1.7372634410858201</v>
      </c>
      <c r="H57" s="25">
        <v>1.6404657363891599</v>
      </c>
      <c r="I57" s="25">
        <v>1.5596069097518901</v>
      </c>
      <c r="J57" s="25">
        <v>1.49178159236908</v>
      </c>
      <c r="K57" s="25">
        <v>1.4322539567947401</v>
      </c>
      <c r="L57" s="25">
        <v>1.3805892467498799</v>
      </c>
      <c r="M57" s="25">
        <v>1.33488976955414</v>
      </c>
    </row>
    <row r="58" spans="1:13" x14ac:dyDescent="0.35">
      <c r="A58" s="62"/>
      <c r="B58" s="2">
        <v>0.85</v>
      </c>
      <c r="C58" s="25">
        <v>2.7862288951873802</v>
      </c>
      <c r="D58" s="25">
        <v>2.2133142948150599</v>
      </c>
      <c r="E58" s="25">
        <v>1.97694981098175</v>
      </c>
      <c r="F58" s="25">
        <v>1.8148045539855999</v>
      </c>
      <c r="G58" s="25">
        <v>1.6925690174102801</v>
      </c>
      <c r="H58" s="25">
        <v>1.5972702503204299</v>
      </c>
      <c r="I58" s="25">
        <v>1.51884770393372</v>
      </c>
      <c r="J58" s="25">
        <v>1.45142126083374</v>
      </c>
      <c r="K58" s="25">
        <v>1.3936734199523899</v>
      </c>
      <c r="L58" s="25">
        <v>1.34355640411377</v>
      </c>
      <c r="M58" s="25">
        <v>1.2977532148361199</v>
      </c>
    </row>
    <row r="59" spans="1:13" x14ac:dyDescent="0.35">
      <c r="A59" s="62"/>
      <c r="B59" s="2">
        <v>0.9</v>
      </c>
      <c r="C59" s="25">
        <v>2.7733492851257302</v>
      </c>
      <c r="D59" s="25">
        <v>2.1754002571106001</v>
      </c>
      <c r="E59" s="25">
        <v>1.9351615905761701</v>
      </c>
      <c r="F59" s="25">
        <v>1.77213287353516</v>
      </c>
      <c r="G59" s="25">
        <v>1.65191745758057</v>
      </c>
      <c r="H59" s="25">
        <v>1.55725586414337</v>
      </c>
      <c r="I59" s="25">
        <v>1.48013556003571</v>
      </c>
      <c r="J59" s="25">
        <v>1.4148471355438199</v>
      </c>
      <c r="K59" s="25">
        <v>1.35718297958374</v>
      </c>
      <c r="L59" s="25">
        <v>1.3084403276443499</v>
      </c>
      <c r="M59" s="25">
        <v>1.26412808895111</v>
      </c>
    </row>
    <row r="60" spans="1:13" x14ac:dyDescent="0.35">
      <c r="A60" s="62"/>
      <c r="B60" s="2">
        <v>0.95</v>
      </c>
      <c r="C60" s="25">
        <v>2.76206254959106</v>
      </c>
      <c r="D60" s="25">
        <v>2.14045381546021</v>
      </c>
      <c r="E60" s="25">
        <v>1.8947170972824099</v>
      </c>
      <c r="F60" s="25">
        <v>1.7323635816574099</v>
      </c>
      <c r="G60" s="25">
        <v>1.6130908727645901</v>
      </c>
      <c r="H60" s="25">
        <v>1.52102887630463</v>
      </c>
      <c r="I60" s="25">
        <v>1.44480729103088</v>
      </c>
      <c r="J60" s="25">
        <v>1.38045918941498</v>
      </c>
      <c r="K60" s="25">
        <v>1.3244391679763801</v>
      </c>
      <c r="L60" s="25">
        <v>1.27642333507538</v>
      </c>
      <c r="M60" s="25">
        <v>1.2329586744308501</v>
      </c>
    </row>
    <row r="61" spans="1:13" x14ac:dyDescent="0.35">
      <c r="A61" s="62"/>
      <c r="B61" s="2">
        <v>1</v>
      </c>
      <c r="C61" s="25">
        <v>2.7517044544220002</v>
      </c>
      <c r="D61" s="25">
        <v>2.1070458889007599</v>
      </c>
      <c r="E61" s="25">
        <v>1.85716545581818</v>
      </c>
      <c r="F61" s="25">
        <v>1.69495153427124</v>
      </c>
      <c r="G61" s="25">
        <v>1.57835841178894</v>
      </c>
      <c r="H61" s="25">
        <v>1.48668241500855</v>
      </c>
      <c r="I61" s="25">
        <v>1.4114185571670499</v>
      </c>
      <c r="J61" s="25">
        <v>1.3484433889389</v>
      </c>
      <c r="K61" s="25">
        <v>1.2940912246704099</v>
      </c>
      <c r="L61" s="25">
        <v>1.2459970712661701</v>
      </c>
      <c r="M61" s="25">
        <v>1.20381379127502</v>
      </c>
    </row>
    <row r="72" spans="1:13" x14ac:dyDescent="0.35">
      <c r="A72" s="63" t="s">
        <v>1</v>
      </c>
      <c r="B72" s="63"/>
      <c r="C72" s="63"/>
      <c r="D72" s="63"/>
      <c r="E72" s="63"/>
      <c r="F72" s="63"/>
      <c r="G72" s="63"/>
      <c r="H72" s="63"/>
      <c r="I72" s="63"/>
      <c r="J72" s="63"/>
      <c r="K72" s="63"/>
      <c r="L72" s="63"/>
      <c r="M72" s="63"/>
    </row>
    <row r="73" spans="1:13" x14ac:dyDescent="0.35">
      <c r="A73" s="62" t="s">
        <v>0</v>
      </c>
      <c r="B73" s="1"/>
      <c r="C73" s="1">
        <v>0</v>
      </c>
      <c r="D73" s="1">
        <v>0.1</v>
      </c>
      <c r="E73" s="1">
        <v>0.2</v>
      </c>
      <c r="F73" s="1">
        <v>0.3</v>
      </c>
      <c r="G73" s="1">
        <v>0.4</v>
      </c>
      <c r="H73" s="1">
        <v>0.5</v>
      </c>
      <c r="I73" s="1">
        <v>0.6</v>
      </c>
      <c r="J73" s="1">
        <v>0.7</v>
      </c>
      <c r="K73" s="1">
        <v>0.8</v>
      </c>
      <c r="L73" s="1">
        <v>0.9</v>
      </c>
      <c r="M73" s="1">
        <v>1</v>
      </c>
    </row>
    <row r="74" spans="1:13" x14ac:dyDescent="0.35">
      <c r="A74" s="62"/>
      <c r="B74" s="2">
        <v>0</v>
      </c>
      <c r="C74" s="26">
        <v>0</v>
      </c>
      <c r="D74" s="27">
        <v>0</v>
      </c>
      <c r="E74" s="27">
        <v>0</v>
      </c>
      <c r="F74" s="27">
        <v>0</v>
      </c>
      <c r="G74" s="27">
        <v>0</v>
      </c>
      <c r="H74" s="27">
        <v>0</v>
      </c>
      <c r="I74" s="27">
        <v>0</v>
      </c>
      <c r="J74" s="27">
        <v>0</v>
      </c>
      <c r="K74" s="27">
        <v>0</v>
      </c>
      <c r="L74" s="27">
        <v>0</v>
      </c>
      <c r="M74" s="27">
        <v>0</v>
      </c>
    </row>
    <row r="75" spans="1:13" x14ac:dyDescent="0.35">
      <c r="A75" s="62"/>
      <c r="B75" s="2">
        <v>0.05</v>
      </c>
      <c r="C75" s="27">
        <v>-7.6713212765753304E-3</v>
      </c>
      <c r="D75" s="27">
        <v>-2.0716527942568098E-3</v>
      </c>
      <c r="E75" s="27">
        <v>2.5180135853588598E-3</v>
      </c>
      <c r="F75" s="27">
        <v>6.7826560698449603E-3</v>
      </c>
      <c r="G75" s="27">
        <v>1.0576763190329099E-2</v>
      </c>
      <c r="H75" s="27">
        <v>1.3826730661094201E-2</v>
      </c>
      <c r="I75" s="27">
        <v>1.5984596684575102E-2</v>
      </c>
      <c r="J75" s="27">
        <v>1.8376758322119699E-2</v>
      </c>
      <c r="K75" s="27">
        <v>2.1122008562087999E-2</v>
      </c>
      <c r="L75" s="27">
        <v>2.2760434076189998E-2</v>
      </c>
      <c r="M75" s="27">
        <v>2.43522804230452E-2</v>
      </c>
    </row>
    <row r="76" spans="1:13" x14ac:dyDescent="0.35">
      <c r="A76" s="62"/>
      <c r="B76" s="2">
        <v>0.1</v>
      </c>
      <c r="C76" s="27">
        <v>-3.8331554969772702E-4</v>
      </c>
      <c r="D76" s="27">
        <v>8.1291552633047104E-3</v>
      </c>
      <c r="E76" s="27">
        <v>1.3888048008084301E-2</v>
      </c>
      <c r="F76" s="27">
        <v>1.8298882991075498E-2</v>
      </c>
      <c r="G76" s="27">
        <v>2.1545249968767201E-2</v>
      </c>
      <c r="H76" s="27">
        <v>2.41072326898575E-2</v>
      </c>
      <c r="I76" s="27">
        <v>2.5864262133836701E-2</v>
      </c>
      <c r="J76" s="27">
        <v>2.8029153123498001E-2</v>
      </c>
      <c r="K76" s="27">
        <v>2.9418647289276099E-2</v>
      </c>
      <c r="L76" s="27">
        <v>3.0612979084253301E-2</v>
      </c>
      <c r="M76" s="27">
        <v>3.15195545554161E-2</v>
      </c>
    </row>
    <row r="77" spans="1:13" x14ac:dyDescent="0.35">
      <c r="A77" s="62"/>
      <c r="B77" s="2">
        <v>0.15</v>
      </c>
      <c r="C77" s="27">
        <v>-3.6067387554794599E-4</v>
      </c>
      <c r="D77" s="27">
        <v>1.1801164597272901E-2</v>
      </c>
      <c r="E77" s="27">
        <v>1.7887378111481701E-2</v>
      </c>
      <c r="F77" s="27">
        <v>2.1697221323847798E-2</v>
      </c>
      <c r="G77" s="27">
        <v>2.4693256244063402E-2</v>
      </c>
      <c r="H77" s="27">
        <v>2.6630327105522201E-2</v>
      </c>
      <c r="I77" s="27">
        <v>2.82549131661654E-2</v>
      </c>
      <c r="J77" s="27">
        <v>2.9853262007236502E-2</v>
      </c>
      <c r="K77" s="27">
        <v>3.09038553386927E-2</v>
      </c>
      <c r="L77" s="27">
        <v>3.1701765954494497E-2</v>
      </c>
      <c r="M77" s="27">
        <v>3.2413292676210403E-2</v>
      </c>
    </row>
    <row r="78" spans="1:13" x14ac:dyDescent="0.35">
      <c r="A78" s="62"/>
      <c r="B78" s="2">
        <v>0.2</v>
      </c>
      <c r="C78" s="27">
        <v>-3.13342432491481E-3</v>
      </c>
      <c r="D78" s="27">
        <v>1.30745265632868E-2</v>
      </c>
      <c r="E78" s="27">
        <v>1.9197188317775699E-2</v>
      </c>
      <c r="F78" s="27">
        <v>2.26892344653606E-2</v>
      </c>
      <c r="G78" s="27">
        <v>2.5495346635580101E-2</v>
      </c>
      <c r="H78" s="27">
        <v>2.7700493112206501E-2</v>
      </c>
      <c r="I78" s="27">
        <v>2.9463406652212101E-2</v>
      </c>
      <c r="J78" s="27">
        <v>3.0699558556079899E-2</v>
      </c>
      <c r="K78" s="27">
        <v>3.1614672392606701E-2</v>
      </c>
      <c r="L78" s="27">
        <v>3.2150052487850203E-2</v>
      </c>
      <c r="M78" s="27">
        <v>3.2686464488506303E-2</v>
      </c>
    </row>
    <row r="79" spans="1:13" x14ac:dyDescent="0.35">
      <c r="A79" s="62"/>
      <c r="B79" s="2">
        <v>0.25</v>
      </c>
      <c r="C79" s="27">
        <v>-5.3981831297278404E-3</v>
      </c>
      <c r="D79" s="27">
        <v>1.3427793048322201E-2</v>
      </c>
      <c r="E79" s="27">
        <v>1.94145664572716E-2</v>
      </c>
      <c r="F79" s="27">
        <v>2.33904328197241E-2</v>
      </c>
      <c r="G79" s="27">
        <v>2.6416335254907601E-2</v>
      </c>
      <c r="H79" s="27">
        <v>2.8790412470698402E-2</v>
      </c>
      <c r="I79" s="27">
        <v>3.0451757833361601E-2</v>
      </c>
      <c r="J79" s="27">
        <v>3.1554874032735797E-2</v>
      </c>
      <c r="K79" s="27">
        <v>3.22135351598263E-2</v>
      </c>
      <c r="L79" s="27">
        <v>3.2527752220630597E-2</v>
      </c>
      <c r="M79" s="27">
        <v>3.2683517783880199E-2</v>
      </c>
    </row>
    <row r="80" spans="1:13" x14ac:dyDescent="0.35">
      <c r="A80" s="62"/>
      <c r="B80" s="2">
        <v>0.3</v>
      </c>
      <c r="C80" s="27">
        <v>-8.1921992823481594E-3</v>
      </c>
      <c r="D80" s="27">
        <v>1.37736732140183E-2</v>
      </c>
      <c r="E80" s="27">
        <v>1.93215347826481E-2</v>
      </c>
      <c r="F80" s="27">
        <v>2.4256331846118001E-2</v>
      </c>
      <c r="G80" s="27">
        <v>2.78074722737074E-2</v>
      </c>
      <c r="H80" s="27">
        <v>2.9984619468450501E-2</v>
      </c>
      <c r="I80" s="27">
        <v>3.1205348670482601E-2</v>
      </c>
      <c r="J80" s="27">
        <v>3.1946998089551898E-2</v>
      </c>
      <c r="K80" s="27">
        <v>3.2303310930728898E-2</v>
      </c>
      <c r="L80" s="27">
        <v>3.22934947907925E-2</v>
      </c>
      <c r="M80" s="27">
        <v>3.2349623739719398E-2</v>
      </c>
    </row>
    <row r="81" spans="1:13" x14ac:dyDescent="0.35">
      <c r="A81" s="62"/>
      <c r="B81" s="2">
        <v>0.35</v>
      </c>
      <c r="C81" s="27">
        <v>-1.06479153037071E-2</v>
      </c>
      <c r="D81" s="27">
        <v>1.36739909648895E-2</v>
      </c>
      <c r="E81" s="27">
        <v>2.0030584186315498E-2</v>
      </c>
      <c r="F81" s="27">
        <v>2.5431517511606199E-2</v>
      </c>
      <c r="G81" s="27">
        <v>2.8849869966507E-2</v>
      </c>
      <c r="H81" s="27">
        <v>3.0695047229528399E-2</v>
      </c>
      <c r="I81" s="27">
        <v>3.16685773432255E-2</v>
      </c>
      <c r="J81" s="27">
        <v>3.20997498929501E-2</v>
      </c>
      <c r="K81" s="27">
        <v>3.2141443341970402E-2</v>
      </c>
      <c r="L81" s="27">
        <v>3.2170824706554399E-2</v>
      </c>
      <c r="M81" s="27">
        <v>3.1902052462100997E-2</v>
      </c>
    </row>
    <row r="82" spans="1:13" x14ac:dyDescent="0.35">
      <c r="A82" s="62"/>
      <c r="B82" s="2">
        <v>0.4</v>
      </c>
      <c r="C82" s="27">
        <v>-1.31839159876108E-2</v>
      </c>
      <c r="D82" s="27">
        <v>1.3669814914464999E-2</v>
      </c>
      <c r="E82" s="27">
        <v>2.10915468633175E-2</v>
      </c>
      <c r="F82" s="27">
        <v>2.6484599336981801E-2</v>
      </c>
      <c r="G82" s="27">
        <v>2.9610021039843601E-2</v>
      </c>
      <c r="H82" s="27">
        <v>3.1254887580871603E-2</v>
      </c>
      <c r="I82" s="27">
        <v>3.1765174120664597E-2</v>
      </c>
      <c r="J82" s="27">
        <v>3.2012585550546598E-2</v>
      </c>
      <c r="K82" s="27">
        <v>3.18108424544334E-2</v>
      </c>
      <c r="L82" s="27">
        <v>3.1508725136518499E-2</v>
      </c>
      <c r="M82" s="27">
        <v>3.1168278306722599E-2</v>
      </c>
    </row>
    <row r="83" spans="1:13" x14ac:dyDescent="0.35">
      <c r="A83" s="62"/>
      <c r="B83" s="2">
        <v>0.45</v>
      </c>
      <c r="C83" s="27">
        <v>-1.5105762518942399E-2</v>
      </c>
      <c r="D83" s="27">
        <v>1.3622825033962701E-2</v>
      </c>
      <c r="E83" s="27">
        <v>2.20022592693567E-2</v>
      </c>
      <c r="F83" s="27">
        <v>2.7292665094137199E-2</v>
      </c>
      <c r="G83" s="27">
        <v>3.02318446338177E-2</v>
      </c>
      <c r="H83" s="27">
        <v>3.1524352729320498E-2</v>
      </c>
      <c r="I83" s="27">
        <v>3.1691286712884903E-2</v>
      </c>
      <c r="J83" s="27">
        <v>3.17031443119049E-2</v>
      </c>
      <c r="K83" s="27">
        <v>3.1228344887494999E-2</v>
      </c>
      <c r="L83" s="27">
        <v>3.0755944550037401E-2</v>
      </c>
      <c r="M83" s="27">
        <v>3.0455404892563799E-2</v>
      </c>
    </row>
    <row r="84" spans="1:13" x14ac:dyDescent="0.35">
      <c r="A84" s="62"/>
      <c r="B84" s="2">
        <v>0.5</v>
      </c>
      <c r="C84" s="27">
        <v>-1.61174312233925E-2</v>
      </c>
      <c r="D84" s="27">
        <v>1.35224582627416E-2</v>
      </c>
      <c r="E84" s="27">
        <v>2.29184795171022E-2</v>
      </c>
      <c r="F84" s="27">
        <v>2.8044236823916401E-2</v>
      </c>
      <c r="G84" s="27">
        <v>3.0493183061480501E-2</v>
      </c>
      <c r="H84" s="27">
        <v>3.1417887657880797E-2</v>
      </c>
      <c r="I84" s="27">
        <v>3.1325798481702798E-2</v>
      </c>
      <c r="J84" s="27">
        <v>3.1204450875520699E-2</v>
      </c>
      <c r="K84" s="27">
        <v>3.08899618685246E-2</v>
      </c>
      <c r="L84" s="27">
        <v>2.9986886307597199E-2</v>
      </c>
      <c r="M84" s="27">
        <v>2.9566626995801901E-2</v>
      </c>
    </row>
    <row r="85" spans="1:13" x14ac:dyDescent="0.35">
      <c r="A85" s="62"/>
      <c r="B85" s="2">
        <v>0.55000000000000004</v>
      </c>
      <c r="C85" s="27">
        <v>-1.75542309880257E-2</v>
      </c>
      <c r="D85" s="27">
        <v>1.35798556730151E-2</v>
      </c>
      <c r="E85" s="27">
        <v>2.3807547986507398E-2</v>
      </c>
      <c r="F85" s="27">
        <v>2.8780024498701099E-2</v>
      </c>
      <c r="G85" s="27">
        <v>3.0715009197592701E-2</v>
      </c>
      <c r="H85" s="27">
        <v>3.10056582093239E-2</v>
      </c>
      <c r="I85" s="27">
        <v>3.10577619820833E-2</v>
      </c>
      <c r="J85" s="27">
        <v>3.0624805018305799E-2</v>
      </c>
      <c r="K85" s="27">
        <v>3.0053293332457501E-2</v>
      </c>
      <c r="L85" s="27">
        <v>2.9394397512078299E-2</v>
      </c>
      <c r="M85" s="27">
        <v>2.8894003480672802E-2</v>
      </c>
    </row>
    <row r="86" spans="1:13" x14ac:dyDescent="0.35">
      <c r="A86" s="62"/>
      <c r="B86" s="2">
        <v>0.6</v>
      </c>
      <c r="C86" s="27">
        <v>-1.9071107730269401E-2</v>
      </c>
      <c r="D86" s="27">
        <v>1.3905896805226799E-2</v>
      </c>
      <c r="E86" s="27">
        <v>2.4323187768459299E-2</v>
      </c>
      <c r="F86" s="27">
        <v>2.8968105092644698E-2</v>
      </c>
      <c r="G86" s="27">
        <v>3.07878721505404E-2</v>
      </c>
      <c r="H86" s="27">
        <v>3.09573728591204E-2</v>
      </c>
      <c r="I86" s="27">
        <v>3.0707877129316299E-2</v>
      </c>
      <c r="J86" s="27">
        <v>3.0064882710576099E-2</v>
      </c>
      <c r="K86" s="27">
        <v>2.9435634613037099E-2</v>
      </c>
      <c r="L86" s="27">
        <v>2.86629516631365E-2</v>
      </c>
      <c r="M86" s="27">
        <v>2.8133664280176201E-2</v>
      </c>
    </row>
    <row r="87" spans="1:13" x14ac:dyDescent="0.35">
      <c r="A87" s="62"/>
      <c r="B87" s="2">
        <v>0.65</v>
      </c>
      <c r="C87" s="27">
        <v>-2.0140184089541401E-2</v>
      </c>
      <c r="D87" s="27">
        <v>1.44447572529316E-2</v>
      </c>
      <c r="E87" s="27">
        <v>2.5121087208390201E-2</v>
      </c>
      <c r="F87" s="27">
        <v>2.9443489387631399E-2</v>
      </c>
      <c r="G87" s="27">
        <v>3.05848736315966E-2</v>
      </c>
      <c r="H87" s="27">
        <v>3.0601534992456401E-2</v>
      </c>
      <c r="I87" s="27">
        <v>3.0214922502636899E-2</v>
      </c>
      <c r="J87" s="27">
        <v>2.9626907780766501E-2</v>
      </c>
      <c r="K87" s="27">
        <v>2.8761971741914801E-2</v>
      </c>
      <c r="L87" s="27">
        <v>2.8039401397109E-2</v>
      </c>
      <c r="M87" s="27">
        <v>2.7383506298065199E-2</v>
      </c>
    </row>
    <row r="88" spans="1:13" x14ac:dyDescent="0.35">
      <c r="A88" s="62"/>
      <c r="B88" s="2">
        <v>0.7</v>
      </c>
      <c r="C88" s="27">
        <v>-2.1069981157779701E-2</v>
      </c>
      <c r="D88" s="27">
        <v>1.4756454154849099E-2</v>
      </c>
      <c r="E88" s="27">
        <v>2.5715062394738201E-2</v>
      </c>
      <c r="F88" s="27">
        <v>2.9543118551373499E-2</v>
      </c>
      <c r="G88" s="27">
        <v>3.0312618240714101E-2</v>
      </c>
      <c r="H88" s="27">
        <v>3.0276594683527901E-2</v>
      </c>
      <c r="I88" s="27">
        <v>2.9711116105318101E-2</v>
      </c>
      <c r="J88" s="27">
        <v>2.8940768912434599E-2</v>
      </c>
      <c r="K88" s="27">
        <v>2.8210217133164399E-2</v>
      </c>
      <c r="L88" s="27">
        <v>2.74407900869846E-2</v>
      </c>
      <c r="M88" s="27">
        <v>2.6700269430875799E-2</v>
      </c>
    </row>
    <row r="89" spans="1:13" x14ac:dyDescent="0.35">
      <c r="A89" s="62"/>
      <c r="B89" s="2">
        <v>0.75</v>
      </c>
      <c r="C89" s="27">
        <v>-2.1390790119767199E-2</v>
      </c>
      <c r="D89" s="27">
        <v>1.5162732452154199E-2</v>
      </c>
      <c r="E89" s="27">
        <v>2.6154495775699602E-2</v>
      </c>
      <c r="F89" s="27">
        <v>2.96407118439674E-2</v>
      </c>
      <c r="G89" s="27">
        <v>3.02416291087866E-2</v>
      </c>
      <c r="H89" s="27">
        <v>2.99478322267532E-2</v>
      </c>
      <c r="I89" s="27">
        <v>2.9108682647347499E-2</v>
      </c>
      <c r="J89" s="27">
        <v>2.8252052143216098E-2</v>
      </c>
      <c r="K89" s="27">
        <v>2.7318945154547698E-2</v>
      </c>
      <c r="L89" s="27">
        <v>2.6658665388822601E-2</v>
      </c>
      <c r="M89" s="27">
        <v>2.60274931788445E-2</v>
      </c>
    </row>
    <row r="90" spans="1:13" x14ac:dyDescent="0.35">
      <c r="A90" s="62"/>
      <c r="B90" s="2">
        <v>0.8</v>
      </c>
      <c r="C90" s="27">
        <v>-2.2358290851116201E-2</v>
      </c>
      <c r="D90" s="27">
        <v>1.56922824680805E-2</v>
      </c>
      <c r="E90" s="27">
        <v>2.6552811264991798E-2</v>
      </c>
      <c r="F90" s="27">
        <v>2.9368886724114401E-2</v>
      </c>
      <c r="G90" s="27">
        <v>2.9805017635226298E-2</v>
      </c>
      <c r="H90" s="27">
        <v>2.93644610792398E-2</v>
      </c>
      <c r="I90" s="27">
        <v>2.8704607859253901E-2</v>
      </c>
      <c r="J90" s="27">
        <v>2.79347132891417E-2</v>
      </c>
      <c r="K90" s="27">
        <v>2.6876647025346801E-2</v>
      </c>
      <c r="L90" s="27">
        <v>2.5923674926161801E-2</v>
      </c>
      <c r="M90" s="27">
        <v>2.5240030139684701E-2</v>
      </c>
    </row>
    <row r="91" spans="1:13" x14ac:dyDescent="0.35">
      <c r="A91" s="62"/>
      <c r="B91" s="2">
        <v>0.85</v>
      </c>
      <c r="C91" s="27">
        <v>-2.3085510358214399E-2</v>
      </c>
      <c r="D91" s="27">
        <v>1.6279052942991298E-2</v>
      </c>
      <c r="E91" s="27">
        <v>2.6922652497887601E-2</v>
      </c>
      <c r="F91" s="27">
        <v>2.9335116967558899E-2</v>
      </c>
      <c r="G91" s="27">
        <v>2.9720239341258999E-2</v>
      </c>
      <c r="H91" s="27">
        <v>2.8999600559473E-2</v>
      </c>
      <c r="I91" s="27">
        <v>2.8116161003708801E-2</v>
      </c>
      <c r="J91" s="27">
        <v>2.7205854654312099E-2</v>
      </c>
      <c r="K91" s="27">
        <v>2.6233410462737101E-2</v>
      </c>
      <c r="L91" s="27">
        <v>2.5592047721147499E-2</v>
      </c>
      <c r="M91" s="27">
        <v>2.48645972460508E-2</v>
      </c>
    </row>
    <row r="92" spans="1:13" x14ac:dyDescent="0.35">
      <c r="A92" s="62"/>
      <c r="B92" s="2">
        <v>0.9</v>
      </c>
      <c r="C92" s="27">
        <v>-2.3599579930305498E-2</v>
      </c>
      <c r="D92" s="27">
        <v>1.6935866326093701E-2</v>
      </c>
      <c r="E92" s="27">
        <v>2.70028859376907E-2</v>
      </c>
      <c r="F92" s="27">
        <v>2.9417539015412299E-2</v>
      </c>
      <c r="G92" s="27">
        <v>2.9290959239006001E-2</v>
      </c>
      <c r="H92" s="27">
        <v>2.8482144698500599E-2</v>
      </c>
      <c r="I92" s="27">
        <v>2.74981465190649E-2</v>
      </c>
      <c r="J92" s="27">
        <v>2.6527188718318901E-2</v>
      </c>
      <c r="K92" s="27">
        <v>2.5779692456126199E-2</v>
      </c>
      <c r="L92" s="27">
        <v>2.4890819564461701E-2</v>
      </c>
      <c r="M92" s="27">
        <v>2.4158097803592699E-2</v>
      </c>
    </row>
    <row r="93" spans="1:13" x14ac:dyDescent="0.35">
      <c r="A93" s="62"/>
      <c r="B93" s="2">
        <v>0.95</v>
      </c>
      <c r="C93" s="27">
        <v>-2.3703137412667299E-2</v>
      </c>
      <c r="D93" s="27">
        <v>1.7286498099565499E-2</v>
      </c>
      <c r="E93" s="27">
        <v>2.7184102684259401E-2</v>
      </c>
      <c r="F93" s="27">
        <v>2.9195358976721798E-2</v>
      </c>
      <c r="G93" s="27">
        <v>2.89500579237938E-2</v>
      </c>
      <c r="H93" s="27">
        <v>2.8190858662128501E-2</v>
      </c>
      <c r="I93" s="27">
        <v>2.7154391631484E-2</v>
      </c>
      <c r="J93" s="27">
        <v>2.6180367916822399E-2</v>
      </c>
      <c r="K93" s="27">
        <v>2.514916844666E-2</v>
      </c>
      <c r="L93" s="27">
        <v>2.4447146803140599E-2</v>
      </c>
      <c r="M93" s="27">
        <v>2.3714356124401099E-2</v>
      </c>
    </row>
    <row r="94" spans="1:13" x14ac:dyDescent="0.35">
      <c r="A94" s="62"/>
      <c r="B94" s="2">
        <v>1</v>
      </c>
      <c r="C94" s="27">
        <v>-2.4519236758351302E-2</v>
      </c>
      <c r="D94" s="27">
        <v>1.7934748902916901E-2</v>
      </c>
      <c r="E94" s="27">
        <v>2.74757258594036E-2</v>
      </c>
      <c r="F94" s="27">
        <v>2.8982838615775101E-2</v>
      </c>
      <c r="G94" s="27">
        <v>2.85841897130013E-2</v>
      </c>
      <c r="H94" s="27">
        <v>2.7519308030605299E-2</v>
      </c>
      <c r="I94" s="27">
        <v>2.6706488803029099E-2</v>
      </c>
      <c r="J94" s="27">
        <v>2.5749646127224E-2</v>
      </c>
      <c r="K94" s="27">
        <v>2.4743020534515402E-2</v>
      </c>
      <c r="L94" s="27">
        <v>2.4098640307784101E-2</v>
      </c>
      <c r="M94" s="27">
        <v>2.3287858814001101E-2</v>
      </c>
    </row>
    <row r="105" spans="1:13" x14ac:dyDescent="0.35">
      <c r="A105" s="63" t="s">
        <v>1</v>
      </c>
      <c r="B105" s="63"/>
      <c r="C105" s="63"/>
      <c r="D105" s="63"/>
      <c r="E105" s="63"/>
      <c r="F105" s="63"/>
      <c r="G105" s="63"/>
      <c r="H105" s="63"/>
      <c r="I105" s="63"/>
      <c r="J105" s="63"/>
      <c r="K105" s="63"/>
      <c r="L105" s="63"/>
      <c r="M105" s="63"/>
    </row>
    <row r="106" spans="1:13" x14ac:dyDescent="0.35">
      <c r="A106" s="62" t="s">
        <v>0</v>
      </c>
      <c r="B106" s="1"/>
      <c r="C106" s="1">
        <v>0</v>
      </c>
      <c r="D106" s="1">
        <v>0.1</v>
      </c>
      <c r="E106" s="1">
        <v>0.2</v>
      </c>
      <c r="F106" s="1">
        <v>0.3</v>
      </c>
      <c r="G106" s="1">
        <v>0.4</v>
      </c>
      <c r="H106" s="1">
        <v>0.5</v>
      </c>
      <c r="I106" s="1">
        <v>0.6</v>
      </c>
      <c r="J106" s="1">
        <v>0.7</v>
      </c>
      <c r="K106" s="1">
        <v>0.8</v>
      </c>
      <c r="L106" s="1">
        <v>0.9</v>
      </c>
      <c r="M106" s="1">
        <v>1</v>
      </c>
    </row>
    <row r="107" spans="1:13" x14ac:dyDescent="0.35">
      <c r="A107" s="62"/>
      <c r="B107" s="2">
        <v>0</v>
      </c>
      <c r="C107" s="26">
        <v>0</v>
      </c>
      <c r="D107" s="27">
        <v>0</v>
      </c>
      <c r="E107" s="27">
        <v>0</v>
      </c>
      <c r="F107" s="27">
        <v>0</v>
      </c>
      <c r="G107" s="27">
        <v>0</v>
      </c>
      <c r="H107" s="27">
        <v>0</v>
      </c>
      <c r="I107" s="27">
        <v>0</v>
      </c>
      <c r="J107" s="27">
        <v>0</v>
      </c>
      <c r="K107" s="27">
        <v>0</v>
      </c>
      <c r="L107" s="27">
        <v>0</v>
      </c>
      <c r="M107" s="27">
        <v>0</v>
      </c>
    </row>
    <row r="108" spans="1:13" x14ac:dyDescent="0.35">
      <c r="A108" s="62"/>
      <c r="B108" s="2">
        <v>0.05</v>
      </c>
      <c r="C108" s="27">
        <v>3.0957204289734398E-3</v>
      </c>
      <c r="D108" s="27">
        <v>3.46103752963245E-3</v>
      </c>
      <c r="E108" s="27">
        <v>3.7728243041783602E-3</v>
      </c>
      <c r="F108" s="27">
        <v>4.0629701688885697E-3</v>
      </c>
      <c r="G108" s="27">
        <v>4.3107182718813402E-3</v>
      </c>
      <c r="H108" s="27">
        <v>4.5502511784434301E-3</v>
      </c>
      <c r="I108" s="27">
        <v>4.8196758143603802E-3</v>
      </c>
      <c r="J108" s="27">
        <v>4.9810409545898403E-3</v>
      </c>
      <c r="K108" s="27">
        <v>5.1295841112732896E-3</v>
      </c>
      <c r="L108" s="27">
        <v>5.23669132962823E-3</v>
      </c>
      <c r="M108" s="27">
        <v>5.3105568513274201E-3</v>
      </c>
    </row>
    <row r="109" spans="1:13" x14ac:dyDescent="0.35">
      <c r="A109" s="62"/>
      <c r="B109" s="2">
        <v>0.1</v>
      </c>
      <c r="C109" s="27">
        <v>3.6701795179396898E-3</v>
      </c>
      <c r="D109" s="27">
        <v>4.3739862740039799E-3</v>
      </c>
      <c r="E109" s="27">
        <v>4.7908392734825602E-3</v>
      </c>
      <c r="F109" s="27">
        <v>5.0666169263422498E-3</v>
      </c>
      <c r="G109" s="27">
        <v>5.2850693464279201E-3</v>
      </c>
      <c r="H109" s="27">
        <v>5.4232240654528098E-3</v>
      </c>
      <c r="I109" s="27">
        <v>5.5939536541700398E-3</v>
      </c>
      <c r="J109" s="27">
        <v>5.7007190771400902E-3</v>
      </c>
      <c r="K109" s="27">
        <v>5.7386988773942002E-3</v>
      </c>
      <c r="L109" s="27">
        <v>5.7823378592729603E-3</v>
      </c>
      <c r="M109" s="27">
        <v>5.8609698899090299E-3</v>
      </c>
    </row>
    <row r="110" spans="1:13" x14ac:dyDescent="0.35">
      <c r="A110" s="62"/>
      <c r="B110" s="2">
        <v>0.15</v>
      </c>
      <c r="C110" s="27">
        <v>3.6208496894687401E-3</v>
      </c>
      <c r="D110" s="27">
        <v>4.65257419273257E-3</v>
      </c>
      <c r="E110" s="27">
        <v>5.0980048254132297E-3</v>
      </c>
      <c r="F110" s="27">
        <v>5.3368187509477104E-3</v>
      </c>
      <c r="G110" s="27">
        <v>5.4521318525075904E-3</v>
      </c>
      <c r="H110" s="27">
        <v>5.5659054778516301E-3</v>
      </c>
      <c r="I110" s="27">
        <v>5.6681749410927296E-3</v>
      </c>
      <c r="J110" s="27">
        <v>5.6866728700697396E-3</v>
      </c>
      <c r="K110" s="27">
        <v>5.7285199873149404E-3</v>
      </c>
      <c r="L110" s="27">
        <v>5.7466425932943804E-3</v>
      </c>
      <c r="M110" s="27">
        <v>5.7512000203132603E-3</v>
      </c>
    </row>
    <row r="111" spans="1:13" x14ac:dyDescent="0.35">
      <c r="A111" s="62"/>
      <c r="B111" s="2">
        <v>0.2</v>
      </c>
      <c r="C111" s="27">
        <v>3.2701303716749001E-3</v>
      </c>
      <c r="D111" s="27">
        <v>4.7423816286027397E-3</v>
      </c>
      <c r="E111" s="27">
        <v>5.1066884770989401E-3</v>
      </c>
      <c r="F111" s="27">
        <v>5.3130607120692704E-3</v>
      </c>
      <c r="G111" s="27">
        <v>5.42287854477763E-3</v>
      </c>
      <c r="H111" s="27">
        <v>5.5110268294811301E-3</v>
      </c>
      <c r="I111" s="27">
        <v>5.61061641201377E-3</v>
      </c>
      <c r="J111" s="27">
        <v>5.6278142146766203E-3</v>
      </c>
      <c r="K111" s="27">
        <v>5.6287697516381697E-3</v>
      </c>
      <c r="L111" s="27">
        <v>5.6187002919614298E-3</v>
      </c>
      <c r="M111" s="27">
        <v>5.6120809167623503E-3</v>
      </c>
    </row>
    <row r="112" spans="1:13" x14ac:dyDescent="0.35">
      <c r="A112" s="62"/>
      <c r="B112" s="2">
        <v>0.25</v>
      </c>
      <c r="C112" s="27">
        <v>2.8241302352398599E-3</v>
      </c>
      <c r="D112" s="27">
        <v>4.72129182890058E-3</v>
      </c>
      <c r="E112" s="27">
        <v>5.1052588969469096E-3</v>
      </c>
      <c r="F112" s="27">
        <v>5.2373991347849404E-3</v>
      </c>
      <c r="G112" s="27">
        <v>5.3900573402643204E-3</v>
      </c>
      <c r="H112" s="27">
        <v>5.4818759672343696E-3</v>
      </c>
      <c r="I112" s="27">
        <v>5.5617433972656701E-3</v>
      </c>
      <c r="J112" s="27">
        <v>5.5303010158240804E-3</v>
      </c>
      <c r="K112" s="27">
        <v>5.5308770388364801E-3</v>
      </c>
      <c r="L112" s="27">
        <v>5.4946211166679903E-3</v>
      </c>
      <c r="M112" s="27">
        <v>5.4420959204435401E-3</v>
      </c>
    </row>
    <row r="113" spans="1:13" x14ac:dyDescent="0.35">
      <c r="A113" s="62"/>
      <c r="B113" s="2">
        <v>0.3</v>
      </c>
      <c r="C113" s="27">
        <v>2.4933693930506702E-3</v>
      </c>
      <c r="D113" s="27">
        <v>4.5990603975951698E-3</v>
      </c>
      <c r="E113" s="27">
        <v>4.9927257932722603E-3</v>
      </c>
      <c r="F113" s="27">
        <v>5.2145952358841896E-3</v>
      </c>
      <c r="G113" s="27">
        <v>5.3795720450580103E-3</v>
      </c>
      <c r="H113" s="27">
        <v>5.4549868218600802E-3</v>
      </c>
      <c r="I113" s="27">
        <v>5.49633055925369E-3</v>
      </c>
      <c r="J113" s="27">
        <v>5.4410183802247099E-3</v>
      </c>
      <c r="K113" s="27">
        <v>5.4180962033569804E-3</v>
      </c>
      <c r="L113" s="27">
        <v>5.3432835265994098E-3</v>
      </c>
      <c r="M113" s="27">
        <v>5.2845980972051603E-3</v>
      </c>
    </row>
    <row r="114" spans="1:13" x14ac:dyDescent="0.35">
      <c r="A114" s="62"/>
      <c r="B114" s="2">
        <v>0.35</v>
      </c>
      <c r="C114" s="27">
        <v>2.2403351031243801E-3</v>
      </c>
      <c r="D114" s="27">
        <v>4.5328605920076396E-3</v>
      </c>
      <c r="E114" s="27">
        <v>4.9260430969297903E-3</v>
      </c>
      <c r="F114" s="27">
        <v>5.2293478511273904E-3</v>
      </c>
      <c r="G114" s="27">
        <v>5.3771738894283798E-3</v>
      </c>
      <c r="H114" s="27">
        <v>5.40446536615491E-3</v>
      </c>
      <c r="I114" s="27">
        <v>5.4073748178780096E-3</v>
      </c>
      <c r="J114" s="27">
        <v>5.3572170436382302E-3</v>
      </c>
      <c r="K114" s="27">
        <v>5.2735731005668597E-3</v>
      </c>
      <c r="L114" s="27">
        <v>5.1877419464290099E-3</v>
      </c>
      <c r="M114" s="27">
        <v>5.1087327301502202E-3</v>
      </c>
    </row>
    <row r="115" spans="1:13" x14ac:dyDescent="0.35">
      <c r="A115" s="62"/>
      <c r="B115" s="2">
        <v>0.4</v>
      </c>
      <c r="C115" s="27">
        <v>1.9896742887795002E-3</v>
      </c>
      <c r="D115" s="27">
        <v>4.4465954415500199E-3</v>
      </c>
      <c r="E115" s="27">
        <v>4.863066598773E-3</v>
      </c>
      <c r="F115" s="27">
        <v>5.2117495797574503E-3</v>
      </c>
      <c r="G115" s="27">
        <v>5.31429145485163E-3</v>
      </c>
      <c r="H115" s="27">
        <v>5.30874310061336E-3</v>
      </c>
      <c r="I115" s="27">
        <v>5.2742236293852303E-3</v>
      </c>
      <c r="J115" s="27">
        <v>5.21813053637743E-3</v>
      </c>
      <c r="K115" s="27">
        <v>5.1270732656121297E-3</v>
      </c>
      <c r="L115" s="27">
        <v>5.0388863310217901E-3</v>
      </c>
      <c r="M115" s="27">
        <v>4.95984544977546E-3</v>
      </c>
    </row>
    <row r="116" spans="1:13" x14ac:dyDescent="0.35">
      <c r="A116" s="62"/>
      <c r="B116" s="2">
        <v>0.45</v>
      </c>
      <c r="C116" s="27">
        <v>1.7876528436318001E-3</v>
      </c>
      <c r="D116" s="27">
        <v>4.3882397003471903E-3</v>
      </c>
      <c r="E116" s="27">
        <v>4.8493570648133798E-3</v>
      </c>
      <c r="F116" s="27">
        <v>5.1738684996962599E-3</v>
      </c>
      <c r="G116" s="27">
        <v>5.2682114765048001E-3</v>
      </c>
      <c r="H116" s="27">
        <v>5.23394858464599E-3</v>
      </c>
      <c r="I116" s="27">
        <v>5.1543596200644996E-3</v>
      </c>
      <c r="J116" s="27">
        <v>5.0914860330522104E-3</v>
      </c>
      <c r="K116" s="27">
        <v>4.9758320674300202E-3</v>
      </c>
      <c r="L116" s="27">
        <v>4.8727514222264299E-3</v>
      </c>
      <c r="M116" s="27">
        <v>4.78427018970251E-3</v>
      </c>
    </row>
    <row r="117" spans="1:13" x14ac:dyDescent="0.35">
      <c r="A117" s="62"/>
      <c r="B117" s="2">
        <v>0.5</v>
      </c>
      <c r="C117" s="27">
        <v>1.5461273724213199E-3</v>
      </c>
      <c r="D117" s="27">
        <v>4.3252767063677302E-3</v>
      </c>
      <c r="E117" s="27">
        <v>4.8496411181986297E-3</v>
      </c>
      <c r="F117" s="27">
        <v>5.1670875400304803E-3</v>
      </c>
      <c r="G117" s="27">
        <v>5.2061085589230104E-3</v>
      </c>
      <c r="H117" s="27">
        <v>5.1497328095138099E-3</v>
      </c>
      <c r="I117" s="27">
        <v>5.0657186657190297E-3</v>
      </c>
      <c r="J117" s="27">
        <v>4.9446416087448597E-3</v>
      </c>
      <c r="K117" s="27">
        <v>4.8148469068109998E-3</v>
      </c>
      <c r="L117" s="27">
        <v>4.7378633171319996E-3</v>
      </c>
      <c r="M117" s="27">
        <v>4.6033440157771102E-3</v>
      </c>
    </row>
    <row r="118" spans="1:13" x14ac:dyDescent="0.35">
      <c r="A118" s="62"/>
      <c r="B118" s="2">
        <v>0.55000000000000004</v>
      </c>
      <c r="C118" s="27">
        <v>1.46234652493149E-3</v>
      </c>
      <c r="D118" s="27">
        <v>4.26519243046641E-3</v>
      </c>
      <c r="E118" s="27">
        <v>4.8731449060141997E-3</v>
      </c>
      <c r="F118" s="27">
        <v>5.0952043384313601E-3</v>
      </c>
      <c r="G118" s="27">
        <v>5.14044566079974E-3</v>
      </c>
      <c r="H118" s="27">
        <v>5.0474652089178597E-3</v>
      </c>
      <c r="I118" s="27">
        <v>4.9473703838884796E-3</v>
      </c>
      <c r="J118" s="27">
        <v>4.8400275409221701E-3</v>
      </c>
      <c r="K118" s="27">
        <v>4.7118542715907097E-3</v>
      </c>
      <c r="L118" s="27">
        <v>4.5865885913371996E-3</v>
      </c>
      <c r="M118" s="27">
        <v>4.4893315061926798E-3</v>
      </c>
    </row>
    <row r="119" spans="1:13" x14ac:dyDescent="0.35">
      <c r="A119" s="62"/>
      <c r="B119" s="2">
        <v>0.6</v>
      </c>
      <c r="C119" s="27">
        <v>1.31649884860963E-3</v>
      </c>
      <c r="D119" s="27">
        <v>4.1983723640441903E-3</v>
      </c>
      <c r="E119" s="27">
        <v>4.8622712492942801E-3</v>
      </c>
      <c r="F119" s="27">
        <v>5.0651500932872304E-3</v>
      </c>
      <c r="G119" s="27">
        <v>5.0708963535726096E-3</v>
      </c>
      <c r="H119" s="27">
        <v>4.9525396898388897E-3</v>
      </c>
      <c r="I119" s="27">
        <v>4.8466124571859802E-3</v>
      </c>
      <c r="J119" s="27">
        <v>4.7191493213176701E-3</v>
      </c>
      <c r="K119" s="27">
        <v>4.5722508803010004E-3</v>
      </c>
      <c r="L119" s="27">
        <v>4.4734966941177802E-3</v>
      </c>
      <c r="M119" s="27">
        <v>4.3575861491262904E-3</v>
      </c>
    </row>
    <row r="120" spans="1:13" x14ac:dyDescent="0.35">
      <c r="A120" s="62"/>
      <c r="B120" s="2">
        <v>0.65</v>
      </c>
      <c r="C120" s="27">
        <v>1.2087787035852701E-3</v>
      </c>
      <c r="D120" s="27">
        <v>4.17103059589863E-3</v>
      </c>
      <c r="E120" s="27">
        <v>4.8549738712608797E-3</v>
      </c>
      <c r="F120" s="27">
        <v>5.0057806074619302E-3</v>
      </c>
      <c r="G120" s="27">
        <v>4.9870675429701796E-3</v>
      </c>
      <c r="H120" s="27">
        <v>4.8692072741687298E-3</v>
      </c>
      <c r="I120" s="27">
        <v>4.7361785545945202E-3</v>
      </c>
      <c r="J120" s="27">
        <v>4.5976042747497602E-3</v>
      </c>
      <c r="K120" s="27">
        <v>4.46449918672442E-3</v>
      </c>
      <c r="L120" s="27">
        <v>4.3308222666382798E-3</v>
      </c>
      <c r="M120" s="27">
        <v>4.21501882374287E-3</v>
      </c>
    </row>
    <row r="121" spans="1:13" x14ac:dyDescent="0.35">
      <c r="A121" s="62"/>
      <c r="B121" s="2">
        <v>0.7</v>
      </c>
      <c r="C121" s="27">
        <v>1.1062888661399501E-3</v>
      </c>
      <c r="D121" s="27">
        <v>4.1661597788333901E-3</v>
      </c>
      <c r="E121" s="27">
        <v>4.8275119625032E-3</v>
      </c>
      <c r="F121" s="27">
        <v>4.9462150782346699E-3</v>
      </c>
      <c r="G121" s="27">
        <v>4.9082869663834598E-3</v>
      </c>
      <c r="H121" s="27">
        <v>4.7688107006251803E-3</v>
      </c>
      <c r="I121" s="27">
        <v>4.6186833642423196E-3</v>
      </c>
      <c r="J121" s="27">
        <v>4.4628740288317204E-3</v>
      </c>
      <c r="K121" s="27">
        <v>4.3318299576640103E-3</v>
      </c>
      <c r="L121" s="27">
        <v>4.20762924477458E-3</v>
      </c>
      <c r="M121" s="27">
        <v>4.0926123037934303E-3</v>
      </c>
    </row>
    <row r="122" spans="1:13" x14ac:dyDescent="0.35">
      <c r="A122" s="62"/>
      <c r="B122" s="2">
        <v>0.75</v>
      </c>
      <c r="C122" s="27">
        <v>1.0280145797878499E-3</v>
      </c>
      <c r="D122" s="27">
        <v>4.14463644847274E-3</v>
      </c>
      <c r="E122" s="27">
        <v>4.82787285000086E-3</v>
      </c>
      <c r="F122" s="27">
        <v>4.9188071861863102E-3</v>
      </c>
      <c r="G122" s="27">
        <v>4.8169712536037003E-3</v>
      </c>
      <c r="H122" s="27">
        <v>4.6786852180957803E-3</v>
      </c>
      <c r="I122" s="27">
        <v>4.5320494100451504E-3</v>
      </c>
      <c r="J122" s="27">
        <v>4.3830033391714096E-3</v>
      </c>
      <c r="K122" s="27">
        <v>4.2590587399900003E-3</v>
      </c>
      <c r="L122" s="27">
        <v>4.1173431091010597E-3</v>
      </c>
      <c r="M122" s="27">
        <v>4.0199463255703501E-3</v>
      </c>
    </row>
    <row r="123" spans="1:13" x14ac:dyDescent="0.35">
      <c r="A123" s="62"/>
      <c r="B123" s="2">
        <v>0.8</v>
      </c>
      <c r="C123" s="27">
        <v>9.4750477001070998E-4</v>
      </c>
      <c r="D123" s="27">
        <v>4.1388627141714096E-3</v>
      </c>
      <c r="E123" s="27">
        <v>4.7779278829693803E-3</v>
      </c>
      <c r="F123" s="27">
        <v>4.8525850288569901E-3</v>
      </c>
      <c r="G123" s="27">
        <v>4.7440305352210999E-3</v>
      </c>
      <c r="H123" s="27">
        <v>4.5991865918040302E-3</v>
      </c>
      <c r="I123" s="27">
        <v>4.4197267852723598E-3</v>
      </c>
      <c r="J123" s="27">
        <v>4.2716115713119498E-3</v>
      </c>
      <c r="K123" s="27">
        <v>4.1342284530401204E-3</v>
      </c>
      <c r="L123" s="27">
        <v>4.0191998705267898E-3</v>
      </c>
      <c r="M123" s="27">
        <v>3.9005472790449901E-3</v>
      </c>
    </row>
    <row r="124" spans="1:13" x14ac:dyDescent="0.35">
      <c r="A124" s="62"/>
      <c r="B124" s="2">
        <v>0.85</v>
      </c>
      <c r="C124" s="27">
        <v>8.7977119255810998E-4</v>
      </c>
      <c r="D124" s="27">
        <v>4.1410550475120501E-3</v>
      </c>
      <c r="E124" s="27">
        <v>4.7669890336692299E-3</v>
      </c>
      <c r="F124" s="27">
        <v>4.7972798347473101E-3</v>
      </c>
      <c r="G124" s="27">
        <v>4.6603921800851796E-3</v>
      </c>
      <c r="H124" s="27">
        <v>4.5138737186789504E-3</v>
      </c>
      <c r="I124" s="27">
        <v>4.3258187361061599E-3</v>
      </c>
      <c r="J124" s="27">
        <v>4.1788821108639197E-3</v>
      </c>
      <c r="K124" s="27">
        <v>4.0289694443345096E-3</v>
      </c>
      <c r="L124" s="27">
        <v>3.9276597090065497E-3</v>
      </c>
      <c r="M124" s="27">
        <v>3.8241127040237201E-3</v>
      </c>
    </row>
    <row r="125" spans="1:13" x14ac:dyDescent="0.35">
      <c r="A125" s="62"/>
      <c r="B125" s="2">
        <v>0.9</v>
      </c>
      <c r="C125" s="27">
        <v>8.7582989362999797E-4</v>
      </c>
      <c r="D125" s="27">
        <v>4.1331187821924704E-3</v>
      </c>
      <c r="E125" s="27">
        <v>4.7413762658834501E-3</v>
      </c>
      <c r="F125" s="27">
        <v>4.7317259013652802E-3</v>
      </c>
      <c r="G125" s="27">
        <v>4.5738662593066701E-3</v>
      </c>
      <c r="H125" s="27">
        <v>4.4130003079772004E-3</v>
      </c>
      <c r="I125" s="27">
        <v>4.2329831048846201E-3</v>
      </c>
      <c r="J125" s="27">
        <v>4.0867617353797002E-3</v>
      </c>
      <c r="K125" s="27">
        <v>3.9491350762546097E-3</v>
      </c>
      <c r="L125" s="27">
        <v>3.8461303338408501E-3</v>
      </c>
      <c r="M125" s="27">
        <v>3.73176718130708E-3</v>
      </c>
    </row>
    <row r="126" spans="1:13" x14ac:dyDescent="0.35">
      <c r="A126" s="62"/>
      <c r="B126" s="2">
        <v>0.95</v>
      </c>
      <c r="C126" s="27">
        <v>8.1736163701862097E-4</v>
      </c>
      <c r="D126" s="27">
        <v>4.1404687799513297E-3</v>
      </c>
      <c r="E126" s="27">
        <v>4.6855038963258301E-3</v>
      </c>
      <c r="F126" s="27">
        <v>4.6588289551436901E-3</v>
      </c>
      <c r="G126" s="27">
        <v>4.4953450560569798E-3</v>
      </c>
      <c r="H126" s="27">
        <v>4.3198638595640703E-3</v>
      </c>
      <c r="I126" s="27">
        <v>4.1493135504424598E-3</v>
      </c>
      <c r="J126" s="27">
        <v>4.0018223226070404E-3</v>
      </c>
      <c r="K126" s="27">
        <v>3.8802453782409399E-3</v>
      </c>
      <c r="L126" s="27">
        <v>3.7498518358916001E-3</v>
      </c>
      <c r="M126" s="27">
        <v>3.6566783674061298E-3</v>
      </c>
    </row>
    <row r="127" spans="1:13" x14ac:dyDescent="0.35">
      <c r="A127" s="62"/>
      <c r="B127" s="2">
        <v>1</v>
      </c>
      <c r="C127" s="27">
        <v>7.0776807842776201E-4</v>
      </c>
      <c r="D127" s="27">
        <v>4.1416427120566403E-3</v>
      </c>
      <c r="E127" s="27">
        <v>4.6549248509109003E-3</v>
      </c>
      <c r="F127" s="27">
        <v>4.6088420785963501E-3</v>
      </c>
      <c r="G127" s="27">
        <v>4.4191950000822501E-3</v>
      </c>
      <c r="H127" s="27">
        <v>4.2387810535728897E-3</v>
      </c>
      <c r="I127" s="27">
        <v>4.0962058119475798E-3</v>
      </c>
      <c r="J127" s="27">
        <v>3.9291470311582097E-3</v>
      </c>
      <c r="K127" s="27">
        <v>3.7927895318716799E-3</v>
      </c>
      <c r="L127" s="27">
        <v>3.6919480189681101E-3</v>
      </c>
      <c r="M127" s="27">
        <v>3.5736099816858799E-3</v>
      </c>
    </row>
    <row r="138" spans="1:13" x14ac:dyDescent="0.35">
      <c r="A138" s="63" t="s">
        <v>1</v>
      </c>
      <c r="B138" s="63"/>
      <c r="C138" s="63"/>
      <c r="D138" s="63"/>
      <c r="E138" s="63"/>
      <c r="F138" s="63"/>
      <c r="G138" s="63"/>
      <c r="H138" s="63"/>
      <c r="I138" s="63"/>
      <c r="J138" s="63"/>
      <c r="K138" s="63"/>
      <c r="L138" s="63"/>
      <c r="M138" s="63"/>
    </row>
    <row r="139" spans="1:13" x14ac:dyDescent="0.35">
      <c r="A139" s="62" t="s">
        <v>0</v>
      </c>
      <c r="B139" s="1"/>
      <c r="C139" s="1">
        <v>0</v>
      </c>
      <c r="D139" s="1">
        <v>0.1</v>
      </c>
      <c r="E139" s="1">
        <v>0.2</v>
      </c>
      <c r="F139" s="1">
        <v>0.3</v>
      </c>
      <c r="G139" s="1">
        <v>0.4</v>
      </c>
      <c r="H139" s="1">
        <v>0.5</v>
      </c>
      <c r="I139" s="1">
        <v>0.6</v>
      </c>
      <c r="J139" s="1">
        <v>0.7</v>
      </c>
      <c r="K139" s="1">
        <v>0.8</v>
      </c>
      <c r="L139" s="1">
        <v>0.9</v>
      </c>
      <c r="M139" s="1">
        <v>1</v>
      </c>
    </row>
    <row r="140" spans="1:13" x14ac:dyDescent="0.35">
      <c r="A140" s="62"/>
      <c r="B140" s="2">
        <v>0</v>
      </c>
      <c r="C140" s="22">
        <v>1</v>
      </c>
      <c r="D140" s="23">
        <v>1</v>
      </c>
      <c r="E140" s="23">
        <v>1</v>
      </c>
      <c r="F140" s="23">
        <v>1</v>
      </c>
      <c r="G140" s="23">
        <v>1</v>
      </c>
      <c r="H140" s="23">
        <v>1</v>
      </c>
      <c r="I140" s="23">
        <v>1</v>
      </c>
      <c r="J140" s="23">
        <v>1</v>
      </c>
      <c r="K140" s="23">
        <v>1</v>
      </c>
      <c r="L140" s="23">
        <v>1</v>
      </c>
      <c r="M140" s="23">
        <v>1</v>
      </c>
    </row>
    <row r="141" spans="1:13" x14ac:dyDescent="0.35">
      <c r="A141" s="62"/>
      <c r="B141" s="2">
        <v>0.05</v>
      </c>
      <c r="C141" s="23">
        <v>1.40436840057373</v>
      </c>
      <c r="D141" s="23">
        <v>1.55993103981018</v>
      </c>
      <c r="E141" s="23">
        <v>1.6874971389770499</v>
      </c>
      <c r="F141" s="23">
        <v>1.7931337356567401</v>
      </c>
      <c r="G141" s="23">
        <v>1.88203072547913</v>
      </c>
      <c r="H141" s="23">
        <v>1.9571840763092001</v>
      </c>
      <c r="I141" s="23">
        <v>2.0198802947997998</v>
      </c>
      <c r="J141" s="23">
        <v>2.0661418437957799</v>
      </c>
      <c r="K141" s="23">
        <v>2.1127071380615199</v>
      </c>
      <c r="L141" s="23">
        <v>2.1363341808319101</v>
      </c>
      <c r="M141" s="23">
        <v>2.1686468124389702</v>
      </c>
    </row>
    <row r="142" spans="1:13" x14ac:dyDescent="0.35">
      <c r="A142" s="62"/>
      <c r="B142" s="2">
        <v>0.1</v>
      </c>
      <c r="C142" s="23">
        <v>1.45221424102783</v>
      </c>
      <c r="D142" s="23">
        <v>1.8093245029449501</v>
      </c>
      <c r="E142" s="23">
        <v>2.08537077903748</v>
      </c>
      <c r="F142" s="23">
        <v>2.2995531558990501</v>
      </c>
      <c r="G142" s="23">
        <v>2.47030425071716</v>
      </c>
      <c r="H142" s="23">
        <v>2.6085176467895499</v>
      </c>
      <c r="I142" s="23">
        <v>2.7135105133056601</v>
      </c>
      <c r="J142" s="23">
        <v>2.8047142028808598</v>
      </c>
      <c r="K142" s="23">
        <v>2.8895907402038601</v>
      </c>
      <c r="L142" s="23">
        <v>2.9369196891784699</v>
      </c>
      <c r="M142" s="23">
        <v>2.9870266914367698</v>
      </c>
    </row>
    <row r="143" spans="1:13" x14ac:dyDescent="0.35">
      <c r="A143" s="62"/>
      <c r="B143" s="2">
        <v>0.15</v>
      </c>
      <c r="C143" s="23">
        <v>1.42112565040588</v>
      </c>
      <c r="D143" s="23">
        <v>1.9836885929107699</v>
      </c>
      <c r="E143" s="23">
        <v>2.3978271484375</v>
      </c>
      <c r="F143" s="23">
        <v>2.7125666141510001</v>
      </c>
      <c r="G143" s="23">
        <v>2.9721760749816899</v>
      </c>
      <c r="H143" s="23">
        <v>3.1644692420959499</v>
      </c>
      <c r="I143" s="23">
        <v>3.2973780632018999</v>
      </c>
      <c r="J143" s="23">
        <v>3.4346332550048801</v>
      </c>
      <c r="K143" s="23">
        <v>3.5220260620117201</v>
      </c>
      <c r="L143" s="23">
        <v>3.58697605133057</v>
      </c>
      <c r="M143" s="23">
        <v>3.6342539787292498</v>
      </c>
    </row>
    <row r="144" spans="1:13" x14ac:dyDescent="0.35">
      <c r="A144" s="62"/>
      <c r="B144" s="2">
        <v>0.2</v>
      </c>
      <c r="C144" s="23">
        <v>1.37674880027771</v>
      </c>
      <c r="D144" s="23">
        <v>2.1356770992279102</v>
      </c>
      <c r="E144" s="23">
        <v>2.6884922981262198</v>
      </c>
      <c r="F144" s="23">
        <v>3.0776240825653098</v>
      </c>
      <c r="G144" s="23">
        <v>3.3829474449157702</v>
      </c>
      <c r="H144" s="23">
        <v>3.6336612701415998</v>
      </c>
      <c r="I144" s="23">
        <v>3.7938604354858398</v>
      </c>
      <c r="J144" s="23">
        <v>4.0022640228271502</v>
      </c>
      <c r="K144" s="23">
        <v>4.07114934921265</v>
      </c>
      <c r="L144" s="23">
        <v>4.1574397087097203</v>
      </c>
      <c r="M144" s="23">
        <v>4.2214775085449201</v>
      </c>
    </row>
    <row r="145" spans="1:13" x14ac:dyDescent="0.35">
      <c r="A145" s="62"/>
      <c r="B145" s="2">
        <v>0.25</v>
      </c>
      <c r="C145" s="23">
        <v>1.3424756526946999</v>
      </c>
      <c r="D145" s="23">
        <v>2.2759566307067902</v>
      </c>
      <c r="E145" s="23">
        <v>2.9303524494171098</v>
      </c>
      <c r="F145" s="23">
        <v>3.43582963943481</v>
      </c>
      <c r="G145" s="23">
        <v>3.8111410140991202</v>
      </c>
      <c r="H145" s="23">
        <v>4.0925798416137704</v>
      </c>
      <c r="I145" s="23">
        <v>4.2431106567382804</v>
      </c>
      <c r="J145" s="23">
        <v>4.44091796875</v>
      </c>
      <c r="K145" s="23">
        <v>4.5824060440063503</v>
      </c>
      <c r="L145" s="23">
        <v>4.6509542465209996</v>
      </c>
      <c r="M145" s="23">
        <v>4.66133785247803</v>
      </c>
    </row>
    <row r="146" spans="1:13" x14ac:dyDescent="0.35">
      <c r="A146" s="62"/>
      <c r="B146" s="2">
        <v>0.3</v>
      </c>
      <c r="C146" s="23">
        <v>1.3076488971710201</v>
      </c>
      <c r="D146" s="23">
        <v>2.4172565937042201</v>
      </c>
      <c r="E146" s="23">
        <v>3.1866765022277801</v>
      </c>
      <c r="F146" s="23">
        <v>3.7190079689025901</v>
      </c>
      <c r="G146" s="23">
        <v>4.1230206489562997</v>
      </c>
      <c r="H146" s="23">
        <v>4.4642696380615199</v>
      </c>
      <c r="I146" s="23">
        <v>4.6946096420288104</v>
      </c>
      <c r="J146" s="23">
        <v>4.8139209747314498</v>
      </c>
      <c r="K146" s="23">
        <v>4.9675850868225098</v>
      </c>
      <c r="L146" s="23">
        <v>5.04579830169678</v>
      </c>
      <c r="M146" s="23">
        <v>5.1086997985839799</v>
      </c>
    </row>
    <row r="147" spans="1:13" x14ac:dyDescent="0.35">
      <c r="A147" s="62"/>
      <c r="B147" s="2">
        <v>0.35</v>
      </c>
      <c r="C147" s="23">
        <v>1.2780678272247299</v>
      </c>
      <c r="D147" s="23">
        <v>2.5576491355896001</v>
      </c>
      <c r="E147" s="23">
        <v>3.4066972732543901</v>
      </c>
      <c r="F147" s="23">
        <v>4.0355186462402299</v>
      </c>
      <c r="G147" s="23">
        <v>4.3741312026977504</v>
      </c>
      <c r="H147" s="23">
        <v>4.75724172592163</v>
      </c>
      <c r="I147" s="23">
        <v>4.9932074546814</v>
      </c>
      <c r="J147" s="23">
        <v>5.1913571357727104</v>
      </c>
      <c r="K147" s="23">
        <v>5.3577332496643102</v>
      </c>
      <c r="L147" s="23">
        <v>5.4669532775878897</v>
      </c>
      <c r="M147" s="23">
        <v>5.5553145408630398</v>
      </c>
    </row>
    <row r="148" spans="1:13" x14ac:dyDescent="0.35">
      <c r="A148" s="62"/>
      <c r="B148" s="2">
        <v>0.4</v>
      </c>
      <c r="C148" s="23">
        <v>1.25337266921997</v>
      </c>
      <c r="D148" s="23">
        <v>2.6693925857543901</v>
      </c>
      <c r="E148" s="23">
        <v>3.6614561080932599</v>
      </c>
      <c r="F148" s="23">
        <v>4.2603673934936497</v>
      </c>
      <c r="G148" s="23">
        <v>4.7070045471191397</v>
      </c>
      <c r="H148" s="23">
        <v>5.0910196304321298</v>
      </c>
      <c r="I148" s="23">
        <v>5.3458132743835503</v>
      </c>
      <c r="J148" s="23">
        <v>5.5649232864379901</v>
      </c>
      <c r="K148" s="23">
        <v>5.7289772033691397</v>
      </c>
      <c r="L148" s="23">
        <v>5.8411073684692401</v>
      </c>
      <c r="M148" s="23">
        <v>5.9291858673095703</v>
      </c>
    </row>
    <row r="149" spans="1:13" x14ac:dyDescent="0.35">
      <c r="A149" s="62"/>
      <c r="B149" s="2">
        <v>0.45</v>
      </c>
      <c r="C149" s="23">
        <v>1.2397158145904501</v>
      </c>
      <c r="D149" s="23">
        <v>2.8062086105346702</v>
      </c>
      <c r="E149" s="23">
        <v>3.8711404800414999</v>
      </c>
      <c r="F149" s="23">
        <v>4.5052573680877703</v>
      </c>
      <c r="G149" s="23">
        <v>4.9981503486633301</v>
      </c>
      <c r="H149" s="23">
        <v>5.3960590362548801</v>
      </c>
      <c r="I149" s="23">
        <v>5.6804966926574698</v>
      </c>
      <c r="J149" s="23">
        <v>5.8927540779113796</v>
      </c>
      <c r="K149" s="23">
        <v>6.0765929222106898</v>
      </c>
      <c r="L149" s="23">
        <v>6.1744627952575701</v>
      </c>
      <c r="M149" s="23">
        <v>6.2961630821228001</v>
      </c>
    </row>
    <row r="150" spans="1:13" x14ac:dyDescent="0.35">
      <c r="A150" s="62"/>
      <c r="B150" s="2">
        <v>0.5</v>
      </c>
      <c r="C150" s="23">
        <v>1.2229101657867401</v>
      </c>
      <c r="D150" s="23">
        <v>2.9374761581420898</v>
      </c>
      <c r="E150" s="23">
        <v>4.0137038230895996</v>
      </c>
      <c r="F150" s="23">
        <v>4.7501473426818901</v>
      </c>
      <c r="G150" s="23">
        <v>5.2758464813232404</v>
      </c>
      <c r="H150" s="23">
        <v>5.6828894615173304</v>
      </c>
      <c r="I150" s="23">
        <v>5.97717332839966</v>
      </c>
      <c r="J150" s="23">
        <v>6.2125606536865199</v>
      </c>
      <c r="K150" s="23">
        <v>6.3933019638061497</v>
      </c>
      <c r="L150" s="23">
        <v>6.51906394958496</v>
      </c>
      <c r="M150" s="23">
        <v>6.6342706680297896</v>
      </c>
    </row>
    <row r="151" spans="1:13" x14ac:dyDescent="0.35">
      <c r="A151" s="62"/>
      <c r="B151" s="2">
        <v>0.55000000000000004</v>
      </c>
      <c r="C151" s="23">
        <v>1.2071442604064899</v>
      </c>
      <c r="D151" s="23">
        <v>3.03363132476807</v>
      </c>
      <c r="E151" s="23">
        <v>4.1722793579101598</v>
      </c>
      <c r="F151" s="23">
        <v>4.9703750610351598</v>
      </c>
      <c r="G151" s="23">
        <v>5.5434370040893599</v>
      </c>
      <c r="H151" s="23">
        <v>5.96382808685303</v>
      </c>
      <c r="I151" s="23">
        <v>6.2710590362548801</v>
      </c>
      <c r="J151" s="23">
        <v>6.5211973190307599</v>
      </c>
      <c r="K151" s="23">
        <v>6.7011914253234899</v>
      </c>
      <c r="L151" s="23">
        <v>6.8253226280212402</v>
      </c>
      <c r="M151" s="23">
        <v>6.94470262527466</v>
      </c>
    </row>
    <row r="152" spans="1:13" x14ac:dyDescent="0.35">
      <c r="A152" s="62"/>
      <c r="B152" s="2">
        <v>0.6</v>
      </c>
      <c r="C152" s="23">
        <v>1.19343042373657</v>
      </c>
      <c r="D152" s="23">
        <v>3.1469635963439901</v>
      </c>
      <c r="E152" s="23">
        <v>4.3471870422363299</v>
      </c>
      <c r="F152" s="23">
        <v>5.1973848342895499</v>
      </c>
      <c r="G152" s="23">
        <v>5.7809185981750497</v>
      </c>
      <c r="H152" s="23">
        <v>6.2212491035461399</v>
      </c>
      <c r="I152" s="23">
        <v>6.5428724288940403</v>
      </c>
      <c r="J152" s="23">
        <v>6.8037157058715803</v>
      </c>
      <c r="K152" s="23">
        <v>6.9898347854614302</v>
      </c>
      <c r="L152" s="23">
        <v>7.14233493804932</v>
      </c>
      <c r="M152" s="23">
        <v>7.2488665580749503</v>
      </c>
    </row>
    <row r="153" spans="1:13" x14ac:dyDescent="0.35">
      <c r="A153" s="62"/>
      <c r="B153" s="2">
        <v>0.65</v>
      </c>
      <c r="C153" s="23">
        <v>1.1883282661437999</v>
      </c>
      <c r="D153" s="23">
        <v>3.25585889816284</v>
      </c>
      <c r="E153" s="23">
        <v>4.5265297889709499</v>
      </c>
      <c r="F153" s="23">
        <v>5.3930172920227104</v>
      </c>
      <c r="G153" s="23">
        <v>5.9975857734680202</v>
      </c>
      <c r="H153" s="23">
        <v>6.4639396667480504</v>
      </c>
      <c r="I153" s="23">
        <v>6.8069767951965297</v>
      </c>
      <c r="J153" s="23">
        <v>7.07430219650269</v>
      </c>
      <c r="K153" s="23">
        <v>7.2790708541870099</v>
      </c>
      <c r="L153" s="23">
        <v>7.4168992042541504</v>
      </c>
      <c r="M153" s="23">
        <v>7.5412483215331996</v>
      </c>
    </row>
    <row r="154" spans="1:13" x14ac:dyDescent="0.35">
      <c r="A154" s="62"/>
      <c r="B154" s="2">
        <v>0.7</v>
      </c>
      <c r="C154" s="23">
        <v>1.1783709526062001</v>
      </c>
      <c r="D154" s="23">
        <v>3.3647541999816899</v>
      </c>
      <c r="E154" s="23">
        <v>4.7078113555908203</v>
      </c>
      <c r="F154" s="23">
        <v>5.5814571380615199</v>
      </c>
      <c r="G154" s="23">
        <v>6.2210206985473597</v>
      </c>
      <c r="H154" s="23">
        <v>6.68467140197754</v>
      </c>
      <c r="I154" s="23">
        <v>7.0544366836547896</v>
      </c>
      <c r="J154" s="23">
        <v>7.3316760063171396</v>
      </c>
      <c r="K154" s="23">
        <v>7.5517396926879901</v>
      </c>
      <c r="L154" s="23">
        <v>7.7035150527954102</v>
      </c>
      <c r="M154" s="23">
        <v>7.8334169387817401</v>
      </c>
    </row>
    <row r="155" spans="1:13" x14ac:dyDescent="0.35">
      <c r="A155" s="62"/>
      <c r="B155" s="2">
        <v>0.75</v>
      </c>
      <c r="C155" s="23">
        <v>1.16861891746521</v>
      </c>
      <c r="D155" s="23">
        <v>3.46986055374146</v>
      </c>
      <c r="E155" s="23">
        <v>4.8600335121154803</v>
      </c>
      <c r="F155" s="23">
        <v>5.7718615531921396</v>
      </c>
      <c r="G155" s="23">
        <v>6.3430447578430202</v>
      </c>
      <c r="H155" s="23">
        <v>6.9328155517578098</v>
      </c>
      <c r="I155" s="23">
        <v>7.3029127120971697</v>
      </c>
      <c r="J155" s="23">
        <v>7.5894327163696298</v>
      </c>
      <c r="K155" s="23">
        <v>7.8072433471679696</v>
      </c>
      <c r="L155" s="23">
        <v>7.9708528518676802</v>
      </c>
      <c r="M155" s="23">
        <v>8.1025180816650408</v>
      </c>
    </row>
    <row r="156" spans="1:13" x14ac:dyDescent="0.35">
      <c r="A156" s="62"/>
      <c r="B156" s="2">
        <v>0.8</v>
      </c>
      <c r="C156" s="23">
        <v>1.16097187995911</v>
      </c>
      <c r="D156" s="23">
        <v>3.57919502258301</v>
      </c>
      <c r="E156" s="23">
        <v>5.0091323852539098</v>
      </c>
      <c r="F156" s="23">
        <v>5.9550480842590297</v>
      </c>
      <c r="G156" s="23">
        <v>6.6384172439575204</v>
      </c>
      <c r="H156" s="23">
        <v>7.1495709419250497</v>
      </c>
      <c r="I156" s="23">
        <v>7.5301027297973597</v>
      </c>
      <c r="J156" s="23">
        <v>7.8320198059081996</v>
      </c>
      <c r="K156" s="23">
        <v>8.0637664794921893</v>
      </c>
      <c r="L156" s="23">
        <v>8.2278470993041992</v>
      </c>
      <c r="M156" s="23">
        <v>8.3602333068847692</v>
      </c>
    </row>
    <row r="157" spans="1:13" x14ac:dyDescent="0.35">
      <c r="A157" s="62"/>
      <c r="B157" s="2">
        <v>0.85</v>
      </c>
      <c r="C157" s="23">
        <v>1.15941166877747</v>
      </c>
      <c r="D157" s="23">
        <v>3.6774642467498802</v>
      </c>
      <c r="E157" s="23">
        <v>5.15334272384644</v>
      </c>
      <c r="F157" s="23">
        <v>6.1309013366699201</v>
      </c>
      <c r="G157" s="23">
        <v>6.8322172164917001</v>
      </c>
      <c r="H157" s="23">
        <v>7.3598313331604004</v>
      </c>
      <c r="I157" s="23">
        <v>7.7626180648803702</v>
      </c>
      <c r="J157" s="23">
        <v>8.0620670318603498</v>
      </c>
      <c r="K157" s="23">
        <v>8.3109884262084996</v>
      </c>
      <c r="L157" s="23">
        <v>8.4843702316284197</v>
      </c>
      <c r="M157" s="23">
        <v>8.6134834289550799</v>
      </c>
    </row>
    <row r="158" spans="1:13" x14ac:dyDescent="0.35">
      <c r="A158" s="62"/>
      <c r="B158" s="2">
        <v>0.9</v>
      </c>
      <c r="C158" s="23">
        <v>1.1516540050506601</v>
      </c>
      <c r="D158" s="23">
        <v>3.7757334709167498</v>
      </c>
      <c r="E158" s="23">
        <v>5.2817745208740199</v>
      </c>
      <c r="F158" s="23">
        <v>6.2895922660827601</v>
      </c>
      <c r="G158" s="23">
        <v>7.0303058624267596</v>
      </c>
      <c r="H158" s="23">
        <v>7.5659198760986301</v>
      </c>
      <c r="I158" s="23">
        <v>7.9785804748535201</v>
      </c>
      <c r="J158" s="23">
        <v>8.2958860397338903</v>
      </c>
      <c r="K158" s="23">
        <v>8.5436277389526403</v>
      </c>
      <c r="L158" s="23">
        <v>8.7275905609130895</v>
      </c>
      <c r="M158" s="23">
        <v>8.8636007308959996</v>
      </c>
    </row>
    <row r="159" spans="1:13" x14ac:dyDescent="0.35">
      <c r="A159" s="62"/>
      <c r="B159" s="2">
        <v>0.95</v>
      </c>
      <c r="C159" s="23">
        <v>1.1438473463058501</v>
      </c>
      <c r="D159" s="23">
        <v>3.8693718910217298</v>
      </c>
      <c r="E159" s="23">
        <v>5.4234414100646999</v>
      </c>
      <c r="F159" s="23">
        <v>6.4641599655151403</v>
      </c>
      <c r="G159" s="23">
        <v>7.2084045410156303</v>
      </c>
      <c r="H159" s="23">
        <v>7.7742738723754901</v>
      </c>
      <c r="I159" s="23">
        <v>8.1942338943481499</v>
      </c>
      <c r="J159" s="23">
        <v>8.52323722839356</v>
      </c>
      <c r="K159" s="23">
        <v>8.7681503295898402</v>
      </c>
      <c r="L159" s="23">
        <v>8.9649639129638707</v>
      </c>
      <c r="M159" s="23">
        <v>9.1065235137939506</v>
      </c>
    </row>
    <row r="160" spans="1:13" x14ac:dyDescent="0.35">
      <c r="A160" s="62"/>
      <c r="B160" s="2">
        <v>1</v>
      </c>
      <c r="C160" s="23">
        <v>1.13820564746857</v>
      </c>
      <c r="D160" s="23">
        <v>3.8653101921081499</v>
      </c>
      <c r="E160" s="23">
        <v>5.5639362335205096</v>
      </c>
      <c r="F160" s="23">
        <v>6.6248517036437997</v>
      </c>
      <c r="G160" s="23">
        <v>7.3961362838745099</v>
      </c>
      <c r="H160" s="23">
        <v>7.9700565338134801</v>
      </c>
      <c r="I160" s="23">
        <v>8.4010257720947301</v>
      </c>
      <c r="J160" s="23">
        <v>8.7395935058593803</v>
      </c>
      <c r="K160" s="23">
        <v>8.9993829727172905</v>
      </c>
      <c r="L160" s="23">
        <v>9.1938610076904297</v>
      </c>
      <c r="M160" s="23">
        <v>9.3410806655883807</v>
      </c>
    </row>
    <row r="171" spans="1:13" x14ac:dyDescent="0.35">
      <c r="A171" s="63" t="s">
        <v>1</v>
      </c>
      <c r="B171" s="63"/>
      <c r="C171" s="63"/>
      <c r="D171" s="63"/>
      <c r="E171" s="63"/>
      <c r="F171" s="63"/>
      <c r="G171" s="63"/>
      <c r="H171" s="63"/>
      <c r="I171" s="63"/>
      <c r="J171" s="63"/>
      <c r="K171" s="63"/>
      <c r="L171" s="63"/>
      <c r="M171" s="63"/>
    </row>
    <row r="172" spans="1:13" x14ac:dyDescent="0.35">
      <c r="A172" s="62" t="s">
        <v>0</v>
      </c>
      <c r="B172" s="1"/>
      <c r="C172" s="1">
        <v>0</v>
      </c>
      <c r="D172" s="1">
        <v>0.1</v>
      </c>
      <c r="E172" s="1">
        <v>0.2</v>
      </c>
      <c r="F172" s="1">
        <v>0.3</v>
      </c>
      <c r="G172" s="1">
        <v>0.4</v>
      </c>
      <c r="H172" s="1">
        <v>0.5</v>
      </c>
      <c r="I172" s="1">
        <v>0.6</v>
      </c>
      <c r="J172" s="1">
        <v>0.7</v>
      </c>
      <c r="K172" s="1">
        <v>0.8</v>
      </c>
      <c r="L172" s="1">
        <v>0.9</v>
      </c>
      <c r="M172" s="1">
        <v>1</v>
      </c>
    </row>
    <row r="173" spans="1:13" x14ac:dyDescent="0.35">
      <c r="A173" s="62"/>
      <c r="B173" s="2">
        <v>0</v>
      </c>
      <c r="C173" s="26">
        <v>0</v>
      </c>
      <c r="D173" s="27">
        <v>0</v>
      </c>
      <c r="E173" s="27">
        <v>0</v>
      </c>
      <c r="F173" s="27">
        <v>0</v>
      </c>
      <c r="G173" s="27">
        <v>0</v>
      </c>
      <c r="H173" s="27">
        <v>0</v>
      </c>
      <c r="I173" s="27">
        <v>0</v>
      </c>
      <c r="J173" s="27">
        <v>0</v>
      </c>
      <c r="K173" s="27">
        <v>0</v>
      </c>
      <c r="L173" s="27">
        <v>0</v>
      </c>
      <c r="M173" s="27">
        <v>0</v>
      </c>
    </row>
    <row r="174" spans="1:13" x14ac:dyDescent="0.35">
      <c r="A174" s="62"/>
      <c r="B174" s="2">
        <v>0.05</v>
      </c>
      <c r="C174" s="27">
        <v>-1.2521786848083099E-3</v>
      </c>
      <c r="D174" s="27">
        <v>-1.24071157188155E-4</v>
      </c>
      <c r="E174" s="27">
        <v>1.2379151303321099E-3</v>
      </c>
      <c r="F174" s="27">
        <v>2.94832838699222E-3</v>
      </c>
      <c r="G174" s="27">
        <v>4.7839055769145497E-3</v>
      </c>
      <c r="H174" s="27">
        <v>6.5811974927783004E-3</v>
      </c>
      <c r="I174" s="27">
        <v>1.0021435096859901E-2</v>
      </c>
      <c r="J174" s="27">
        <v>1.1678406037390201E-2</v>
      </c>
      <c r="K174" s="27">
        <v>1.1522755026817299E-2</v>
      </c>
      <c r="L174" s="27">
        <v>1.2746715918183301E-2</v>
      </c>
      <c r="M174" s="27">
        <v>1.40750762075186E-2</v>
      </c>
    </row>
    <row r="175" spans="1:13" x14ac:dyDescent="0.35">
      <c r="A175" s="62"/>
      <c r="B175" s="2">
        <v>0.1</v>
      </c>
      <c r="C175" s="27">
        <v>4.6070571988821004E-3</v>
      </c>
      <c r="D175" s="27">
        <v>7.1665327996015601E-3</v>
      </c>
      <c r="E175" s="27">
        <v>1.0328876785933999E-2</v>
      </c>
      <c r="F175" s="27">
        <v>1.3639637269079701E-2</v>
      </c>
      <c r="G175" s="27">
        <v>1.62202399224043E-2</v>
      </c>
      <c r="H175" s="27">
        <v>1.9457988440990399E-2</v>
      </c>
      <c r="I175" s="27">
        <v>2.3410812020301802E-2</v>
      </c>
      <c r="J175" s="27">
        <v>2.4680636823177299E-2</v>
      </c>
      <c r="K175" s="27">
        <v>2.6875615119934099E-2</v>
      </c>
      <c r="L175" s="27">
        <v>3.0947899445891401E-2</v>
      </c>
      <c r="M175" s="27">
        <v>3.0647311359643901E-2</v>
      </c>
    </row>
    <row r="176" spans="1:13" x14ac:dyDescent="0.35">
      <c r="A176" s="62"/>
      <c r="B176" s="2">
        <v>0.15</v>
      </c>
      <c r="C176" s="27">
        <v>5.1005356945097498E-3</v>
      </c>
      <c r="D176" s="27">
        <v>1.1616563424468001E-2</v>
      </c>
      <c r="E176" s="27">
        <v>1.6391525045037301E-2</v>
      </c>
      <c r="F176" s="27">
        <v>2.2970242425799401E-2</v>
      </c>
      <c r="G176" s="27">
        <v>2.5292001664638498E-2</v>
      </c>
      <c r="H176" s="27">
        <v>3.1690299510955797E-2</v>
      </c>
      <c r="I176" s="27">
        <v>3.47759574651718E-2</v>
      </c>
      <c r="J176" s="27">
        <v>3.4789159893989598E-2</v>
      </c>
      <c r="K176" s="27">
        <v>3.9552878588437999E-2</v>
      </c>
      <c r="L176" s="27">
        <v>4.1746206581592601E-2</v>
      </c>
      <c r="M176" s="27">
        <v>4.2323041707277298E-2</v>
      </c>
    </row>
    <row r="177" spans="1:13" x14ac:dyDescent="0.35">
      <c r="A177" s="62"/>
      <c r="B177" s="2">
        <v>0.2</v>
      </c>
      <c r="C177" s="27">
        <v>4.5028175227344001E-3</v>
      </c>
      <c r="D177" s="27">
        <v>1.3930832967162099E-2</v>
      </c>
      <c r="E177" s="27">
        <v>2.3033168166875801E-2</v>
      </c>
      <c r="F177" s="27">
        <v>3.16842198371887E-2</v>
      </c>
      <c r="G177" s="27">
        <v>3.34214363247156E-2</v>
      </c>
      <c r="H177" s="27">
        <v>4.1108282903830201E-2</v>
      </c>
      <c r="I177" s="27">
        <v>4.4019650667905801E-2</v>
      </c>
      <c r="J177" s="27">
        <v>4.57466766238213E-2</v>
      </c>
      <c r="K177" s="27">
        <v>5.1247014105320003E-2</v>
      </c>
      <c r="L177" s="27">
        <v>5.3266583631436E-2</v>
      </c>
      <c r="M177" s="27">
        <v>5.30602559447289E-2</v>
      </c>
    </row>
    <row r="178" spans="1:13" x14ac:dyDescent="0.35">
      <c r="A178" s="62"/>
      <c r="B178" s="2">
        <v>0.25</v>
      </c>
      <c r="C178" s="27">
        <v>-4.23456258431543E-5</v>
      </c>
      <c r="D178" s="27">
        <v>1.7103107646107701E-2</v>
      </c>
      <c r="E178" s="27">
        <v>2.9355600476264999E-2</v>
      </c>
      <c r="F178" s="27">
        <v>3.7544787994452898E-2</v>
      </c>
      <c r="G178" s="27">
        <v>4.1550870984792702E-2</v>
      </c>
      <c r="H178" s="27">
        <v>5.0526266296704599E-2</v>
      </c>
      <c r="I178" s="27">
        <v>5.50645925104618E-2</v>
      </c>
      <c r="J178" s="27">
        <v>5.6704193353653003E-2</v>
      </c>
      <c r="K178" s="27">
        <v>6.2941149622201903E-2</v>
      </c>
      <c r="L178" s="27">
        <v>6.4786960681279496E-2</v>
      </c>
      <c r="M178" s="27">
        <v>6.5673165023326902E-2</v>
      </c>
    </row>
    <row r="179" spans="1:13" x14ac:dyDescent="0.35">
      <c r="A179" s="62"/>
      <c r="B179" s="2">
        <v>0.3</v>
      </c>
      <c r="C179" s="27">
        <v>-2.25711264647543E-3</v>
      </c>
      <c r="D179" s="27">
        <v>1.6268543899059299E-2</v>
      </c>
      <c r="E179" s="27">
        <v>3.3730338194540598E-2</v>
      </c>
      <c r="F179" s="27">
        <v>4.3405356151717103E-2</v>
      </c>
      <c r="G179" s="27">
        <v>4.9680305644869797E-2</v>
      </c>
      <c r="H179" s="27">
        <v>5.9944249689579003E-2</v>
      </c>
      <c r="I179" s="27">
        <v>6.6385501995682702E-2</v>
      </c>
      <c r="J179" s="27">
        <v>6.7661710083484705E-2</v>
      </c>
      <c r="K179" s="27">
        <v>7.4635285139083907E-2</v>
      </c>
      <c r="L179" s="27">
        <v>7.6307337731122998E-2</v>
      </c>
      <c r="M179" s="27">
        <v>7.74996858090162E-2</v>
      </c>
    </row>
    <row r="180" spans="1:13" x14ac:dyDescent="0.35">
      <c r="A180" s="62"/>
      <c r="B180" s="2">
        <v>0.35</v>
      </c>
      <c r="C180" s="27">
        <v>-4.4227163307368799E-3</v>
      </c>
      <c r="D180" s="27">
        <v>1.7206497490406002E-2</v>
      </c>
      <c r="E180" s="27">
        <v>3.81050759128162E-2</v>
      </c>
      <c r="F180" s="27">
        <v>4.9265924308981197E-2</v>
      </c>
      <c r="G180" s="27">
        <v>5.7809740304946899E-2</v>
      </c>
      <c r="H180" s="27">
        <v>6.9362233082453401E-2</v>
      </c>
      <c r="I180" s="27">
        <v>7.7706411480903598E-2</v>
      </c>
      <c r="J180" s="27">
        <v>7.8619226813316401E-2</v>
      </c>
      <c r="K180" s="27">
        <v>8.63294206559658E-2</v>
      </c>
      <c r="L180" s="27">
        <v>8.7827714780966404E-2</v>
      </c>
      <c r="M180" s="27">
        <v>8.9326206594705596E-2</v>
      </c>
    </row>
    <row r="181" spans="1:13" x14ac:dyDescent="0.35">
      <c r="A181" s="62"/>
      <c r="B181" s="2">
        <v>0.4</v>
      </c>
      <c r="C181" s="27">
        <v>-4.6356646344065701E-3</v>
      </c>
      <c r="D181" s="27">
        <v>2.3512786254286801E-2</v>
      </c>
      <c r="E181" s="27">
        <v>4.2479813631091802E-2</v>
      </c>
      <c r="F181" s="27">
        <v>5.5126492466245403E-2</v>
      </c>
      <c r="G181" s="27">
        <v>6.5939174965023994E-2</v>
      </c>
      <c r="H181" s="27">
        <v>7.8780216475327805E-2</v>
      </c>
      <c r="I181" s="27">
        <v>8.8245816528797205E-2</v>
      </c>
      <c r="J181" s="27">
        <v>8.9576743543147999E-2</v>
      </c>
      <c r="K181" s="27">
        <v>9.8023556172847803E-2</v>
      </c>
      <c r="L181" s="27">
        <v>9.9348091830809906E-2</v>
      </c>
      <c r="M181" s="27">
        <v>0.101152727380395</v>
      </c>
    </row>
    <row r="182" spans="1:13" x14ac:dyDescent="0.35">
      <c r="A182" s="62"/>
      <c r="B182" s="2">
        <v>0.45</v>
      </c>
      <c r="C182" s="27">
        <v>-6.7760469391941998E-3</v>
      </c>
      <c r="D182" s="27">
        <v>2.4454016238451001E-2</v>
      </c>
      <c r="E182" s="27">
        <v>4.6854551349367397E-2</v>
      </c>
      <c r="F182" s="27">
        <v>6.0987060623509497E-2</v>
      </c>
      <c r="G182" s="27">
        <v>7.4068609625101103E-2</v>
      </c>
      <c r="H182" s="27">
        <v>8.8198199868202196E-2</v>
      </c>
      <c r="I182" s="27">
        <v>9.8785221576690702E-2</v>
      </c>
      <c r="J182" s="27">
        <v>0.10053426027298</v>
      </c>
      <c r="K182" s="27">
        <v>0.108591146767139</v>
      </c>
      <c r="L182" s="27">
        <v>0.11086846888065301</v>
      </c>
      <c r="M182" s="27">
        <v>0.112979248166084</v>
      </c>
    </row>
    <row r="183" spans="1:13" x14ac:dyDescent="0.35">
      <c r="A183" s="62"/>
      <c r="B183" s="2">
        <v>0.5</v>
      </c>
      <c r="C183" s="27">
        <v>-9.3046426773071306E-3</v>
      </c>
      <c r="D183" s="27">
        <v>2.53952462226152E-2</v>
      </c>
      <c r="E183" s="27">
        <v>5.1229289067643E-2</v>
      </c>
      <c r="F183" s="27">
        <v>6.6847628780773702E-2</v>
      </c>
      <c r="G183" s="27">
        <v>8.2198044285178198E-2</v>
      </c>
      <c r="H183" s="27">
        <v>9.9412903189659105E-2</v>
      </c>
      <c r="I183" s="27">
        <v>0.10703157633543001</v>
      </c>
      <c r="J183" s="27">
        <v>0.111491777002811</v>
      </c>
      <c r="K183" s="27">
        <v>0.11290880292654</v>
      </c>
      <c r="L183" s="27">
        <v>0.114289313554764</v>
      </c>
      <c r="M183" s="27">
        <v>0.117716945707798</v>
      </c>
    </row>
    <row r="184" spans="1:13" x14ac:dyDescent="0.35">
      <c r="A184" s="62"/>
      <c r="B184" s="2">
        <v>0.55000000000000004</v>
      </c>
      <c r="C184" s="27">
        <v>-1.12326638773084E-2</v>
      </c>
      <c r="D184" s="27">
        <v>2.6336476206779501E-2</v>
      </c>
      <c r="E184" s="27">
        <v>5.5604026785918602E-2</v>
      </c>
      <c r="F184" s="27">
        <v>7.27081969380379E-2</v>
      </c>
      <c r="G184" s="27">
        <v>9.0327478945255293E-2</v>
      </c>
      <c r="H184" s="27">
        <v>0.107227392494679</v>
      </c>
      <c r="I184" s="27">
        <v>0.114726081490517</v>
      </c>
      <c r="J184" s="27">
        <v>0.122028954327106</v>
      </c>
      <c r="K184" s="27">
        <v>0.123374663293362</v>
      </c>
      <c r="L184" s="27">
        <v>0.124085947871208</v>
      </c>
      <c r="M184" s="27">
        <v>0.12648609280586201</v>
      </c>
    </row>
    <row r="185" spans="1:13" x14ac:dyDescent="0.35">
      <c r="A185" s="62"/>
      <c r="B185" s="2">
        <v>0.6</v>
      </c>
      <c r="C185" s="27">
        <v>-1.04243531823158E-2</v>
      </c>
      <c r="D185" s="27">
        <v>2.7277706190943701E-2</v>
      </c>
      <c r="E185" s="27">
        <v>5.9978764504194301E-2</v>
      </c>
      <c r="F185" s="27">
        <v>8.0453135073184995E-2</v>
      </c>
      <c r="G185" s="27">
        <v>0.100476711988449</v>
      </c>
      <c r="H185" s="27">
        <v>0.113678760826588</v>
      </c>
      <c r="I185" s="27">
        <v>0.123737268149853</v>
      </c>
      <c r="J185" s="27">
        <v>0.12787048518657701</v>
      </c>
      <c r="K185" s="27">
        <v>0.12965360283851601</v>
      </c>
      <c r="L185" s="27">
        <v>0.133882582187653</v>
      </c>
      <c r="M185" s="27">
        <v>0.13643963634967801</v>
      </c>
    </row>
    <row r="186" spans="1:13" x14ac:dyDescent="0.35">
      <c r="A186" s="62"/>
      <c r="B186" s="2">
        <v>0.65</v>
      </c>
      <c r="C186" s="27">
        <v>-1.07202306389809E-2</v>
      </c>
      <c r="D186" s="27">
        <v>2.8218936175108001E-2</v>
      </c>
      <c r="E186" s="27">
        <v>6.3345588743686704E-2</v>
      </c>
      <c r="F186" s="27">
        <v>8.9848436415195507E-2</v>
      </c>
      <c r="G186" s="27">
        <v>0.109301574528217</v>
      </c>
      <c r="H186" s="27">
        <v>0.120448835194111</v>
      </c>
      <c r="I186" s="27">
        <v>0.127617627382278</v>
      </c>
      <c r="J186" s="27">
        <v>0.13406440615654</v>
      </c>
      <c r="K186" s="27">
        <v>0.136960700154305</v>
      </c>
      <c r="L186" s="27">
        <v>0.138476207852364</v>
      </c>
      <c r="M186" s="27">
        <v>0.14168736338615401</v>
      </c>
    </row>
    <row r="187" spans="1:13" x14ac:dyDescent="0.35">
      <c r="A187" s="62"/>
      <c r="B187" s="2">
        <v>0.7</v>
      </c>
      <c r="C187" s="27">
        <v>-1.17877032607794E-2</v>
      </c>
      <c r="D187" s="27">
        <v>2.9160166159272201E-2</v>
      </c>
      <c r="E187" s="27">
        <v>6.9243766367435497E-2</v>
      </c>
      <c r="F187" s="27">
        <v>9.58354696631432E-2</v>
      </c>
      <c r="G187" s="27">
        <v>0.117382414638996</v>
      </c>
      <c r="H187" s="27">
        <v>0.125244930386543</v>
      </c>
      <c r="I187" s="27">
        <v>0.133904203772545</v>
      </c>
      <c r="J187" s="27">
        <v>0.139217078685761</v>
      </c>
      <c r="K187" s="27">
        <v>0.143764138221741</v>
      </c>
      <c r="L187" s="27">
        <v>0.14468830823898299</v>
      </c>
      <c r="M187" s="27">
        <v>0.14800380170345301</v>
      </c>
    </row>
    <row r="188" spans="1:13" x14ac:dyDescent="0.35">
      <c r="A188" s="62"/>
      <c r="B188" s="2">
        <v>0.75</v>
      </c>
      <c r="C188" s="27">
        <v>-1.4299941249191799E-2</v>
      </c>
      <c r="D188" s="27">
        <v>2.6389947161078502E-2</v>
      </c>
      <c r="E188" s="27">
        <v>7.2009436786174802E-2</v>
      </c>
      <c r="F188" s="27">
        <v>0.102265726774931</v>
      </c>
      <c r="G188" s="27">
        <v>0.122745230793953</v>
      </c>
      <c r="H188" s="27">
        <v>0.135890632867813</v>
      </c>
      <c r="I188" s="27">
        <v>0.14032027125358601</v>
      </c>
      <c r="J188" s="27">
        <v>0.14558035135269201</v>
      </c>
      <c r="K188" s="27">
        <v>0.14860381186008501</v>
      </c>
      <c r="L188" s="27">
        <v>0.15048903971910499</v>
      </c>
      <c r="M188" s="27">
        <v>0.15164862573146801</v>
      </c>
    </row>
    <row r="189" spans="1:13" x14ac:dyDescent="0.35">
      <c r="A189" s="62"/>
      <c r="B189" s="2">
        <v>0.8</v>
      </c>
      <c r="C189" s="27">
        <v>-1.3343906961381401E-2</v>
      </c>
      <c r="D189" s="27">
        <v>3.0249889940023401E-2</v>
      </c>
      <c r="E189" s="27">
        <v>7.7894836664199801E-2</v>
      </c>
      <c r="F189" s="27">
        <v>0.108695983886719</v>
      </c>
      <c r="G189" s="27">
        <v>0.12902906537056</v>
      </c>
      <c r="H189" s="27">
        <v>0.13812008500099199</v>
      </c>
      <c r="I189" s="27">
        <v>0.146561980247498</v>
      </c>
      <c r="J189" s="27">
        <v>0.14987511932849901</v>
      </c>
      <c r="K189" s="27">
        <v>0.154036089777946</v>
      </c>
      <c r="L189" s="27">
        <v>0.15628977119922599</v>
      </c>
      <c r="M189" s="27">
        <v>0.15697583556175199</v>
      </c>
    </row>
    <row r="190" spans="1:13" x14ac:dyDescent="0.35">
      <c r="A190" s="62"/>
      <c r="B190" s="2">
        <v>0.85</v>
      </c>
      <c r="C190" s="27">
        <v>-1.45769156515598E-2</v>
      </c>
      <c r="D190" s="27">
        <v>2.8235219419002498E-2</v>
      </c>
      <c r="E190" s="27">
        <v>8.3138838410377502E-2</v>
      </c>
      <c r="F190" s="27">
        <v>0.113913334906101</v>
      </c>
      <c r="G190" s="27">
        <v>0.13351446390152</v>
      </c>
      <c r="H190" s="27">
        <v>0.142811894416809</v>
      </c>
      <c r="I190" s="27">
        <v>0.151018425822258</v>
      </c>
      <c r="J190" s="27">
        <v>0.156043380498886</v>
      </c>
      <c r="K190" s="27">
        <v>0.15946836769580799</v>
      </c>
      <c r="L190" s="27">
        <v>0.16341581940650901</v>
      </c>
      <c r="M190" s="27">
        <v>0.16359254717826799</v>
      </c>
    </row>
    <row r="191" spans="1:13" x14ac:dyDescent="0.35">
      <c r="A191" s="62"/>
      <c r="B191" s="2">
        <v>0.9</v>
      </c>
      <c r="C191" s="27">
        <v>-1.4382436871528599E-2</v>
      </c>
      <c r="D191" s="27">
        <v>2.9444422572851198E-2</v>
      </c>
      <c r="E191" s="27">
        <v>9.04831662774086E-2</v>
      </c>
      <c r="F191" s="27">
        <v>0.119391612708569</v>
      </c>
      <c r="G191" s="27">
        <v>0.134754464030266</v>
      </c>
      <c r="H191" s="27">
        <v>0.14720240235328699</v>
      </c>
      <c r="I191" s="27">
        <v>0.155475869774818</v>
      </c>
      <c r="J191" s="27">
        <v>0.16016486287116999</v>
      </c>
      <c r="K191" s="27">
        <v>0.16338540613651301</v>
      </c>
      <c r="L191" s="27">
        <v>0.16774839162826499</v>
      </c>
      <c r="M191" s="27">
        <v>0.17033082246780401</v>
      </c>
    </row>
    <row r="192" spans="1:13" x14ac:dyDescent="0.35">
      <c r="A192" s="62"/>
      <c r="B192" s="2">
        <v>0.95</v>
      </c>
      <c r="C192" s="27">
        <v>-1.70596614480019E-2</v>
      </c>
      <c r="D192" s="27">
        <v>3.0653625726699801E-2</v>
      </c>
      <c r="E192" s="27">
        <v>9.4966433942318004E-2</v>
      </c>
      <c r="F192" s="27">
        <v>0.124098010361195</v>
      </c>
      <c r="G192" s="27">
        <v>0.139211371541023</v>
      </c>
      <c r="H192" s="27">
        <v>0.15217825770378099</v>
      </c>
      <c r="I192" s="27">
        <v>0.16123840212821999</v>
      </c>
      <c r="J192" s="27">
        <v>0.16744276881218001</v>
      </c>
      <c r="K192" s="27">
        <v>0.16753612458705899</v>
      </c>
      <c r="L192" s="27">
        <v>0.17233791947364799</v>
      </c>
      <c r="M192" s="27">
        <v>0.175720974802971</v>
      </c>
    </row>
    <row r="193" spans="1:13" x14ac:dyDescent="0.35">
      <c r="A193" s="62"/>
      <c r="B193" s="2">
        <v>1</v>
      </c>
      <c r="C193" s="27">
        <v>-1.5472105704248E-2</v>
      </c>
      <c r="D193" s="27">
        <v>3.4060254693031297E-2</v>
      </c>
      <c r="E193" s="27">
        <v>0.10624083876609799</v>
      </c>
      <c r="F193" s="27">
        <v>0.12961676716804499</v>
      </c>
      <c r="G193" s="27">
        <v>0.144341856241226</v>
      </c>
      <c r="H193" s="27">
        <v>0.15586559474468201</v>
      </c>
      <c r="I193" s="27">
        <v>0.165644571185112</v>
      </c>
      <c r="J193" s="27">
        <v>0.17115885019302399</v>
      </c>
      <c r="K193" s="27">
        <v>0.17275691032409701</v>
      </c>
      <c r="L193" s="27">
        <v>0.17794898152351399</v>
      </c>
      <c r="M193" s="27">
        <v>0.17907454073429099</v>
      </c>
    </row>
    <row r="204" spans="1:13" x14ac:dyDescent="0.35">
      <c r="A204" s="63" t="s">
        <v>1</v>
      </c>
      <c r="B204" s="63"/>
      <c r="C204" s="63"/>
      <c r="D204" s="63"/>
      <c r="E204" s="63"/>
      <c r="F204" s="63"/>
      <c r="G204" s="63"/>
      <c r="H204" s="63"/>
      <c r="I204" s="63"/>
      <c r="J204" s="63"/>
      <c r="K204" s="63"/>
      <c r="L204" s="63"/>
      <c r="M204" s="63"/>
    </row>
    <row r="205" spans="1:13" x14ac:dyDescent="0.35">
      <c r="A205" s="62" t="s">
        <v>0</v>
      </c>
      <c r="B205" s="1"/>
      <c r="C205" s="1">
        <v>0</v>
      </c>
      <c r="D205" s="1">
        <v>0.1</v>
      </c>
      <c r="E205" s="1">
        <v>0.2</v>
      </c>
      <c r="F205" s="1">
        <v>0.3</v>
      </c>
      <c r="G205" s="1">
        <v>0.4</v>
      </c>
      <c r="H205" s="1">
        <v>0.5</v>
      </c>
      <c r="I205" s="1">
        <v>0.6</v>
      </c>
      <c r="J205" s="1">
        <v>0.7</v>
      </c>
      <c r="K205" s="1">
        <v>0.8</v>
      </c>
      <c r="L205" s="1">
        <v>0.9</v>
      </c>
      <c r="M205" s="1">
        <v>1</v>
      </c>
    </row>
    <row r="206" spans="1:13" x14ac:dyDescent="0.35">
      <c r="A206" s="62"/>
      <c r="B206" s="2">
        <v>0</v>
      </c>
      <c r="C206" s="26">
        <v>0</v>
      </c>
      <c r="D206" s="27">
        <v>0</v>
      </c>
      <c r="E206" s="27">
        <v>0</v>
      </c>
      <c r="F206" s="27">
        <v>0</v>
      </c>
      <c r="G206" s="27">
        <v>0</v>
      </c>
      <c r="H206" s="27">
        <v>0</v>
      </c>
      <c r="I206" s="27">
        <v>0</v>
      </c>
      <c r="J206" s="27">
        <v>0</v>
      </c>
      <c r="K206" s="27">
        <v>0</v>
      </c>
      <c r="L206" s="27">
        <v>0</v>
      </c>
      <c r="M206" s="27">
        <v>0</v>
      </c>
    </row>
    <row r="207" spans="1:13" x14ac:dyDescent="0.35">
      <c r="A207" s="62"/>
      <c r="B207" s="2">
        <v>0.05</v>
      </c>
      <c r="C207" s="27">
        <v>-7.8530178871005795E-4</v>
      </c>
      <c r="D207" s="27">
        <v>-2.1678972989320798E-3</v>
      </c>
      <c r="E207" s="27">
        <v>-3.2468833960592699E-3</v>
      </c>
      <c r="F207" s="27">
        <v>-4.1511408053338502E-3</v>
      </c>
      <c r="G207" s="27">
        <v>-4.8193675465881798E-3</v>
      </c>
      <c r="H207" s="27">
        <v>-5.3783878684043902E-3</v>
      </c>
      <c r="I207" s="27">
        <v>-5.9595010243356202E-3</v>
      </c>
      <c r="J207" s="27">
        <v>-6.3258372247219103E-3</v>
      </c>
      <c r="K207" s="27">
        <v>-6.63437787443399E-3</v>
      </c>
      <c r="L207" s="27">
        <v>-6.7292321473360096E-3</v>
      </c>
      <c r="M207" s="27">
        <v>-6.6907694563269598E-3</v>
      </c>
    </row>
    <row r="208" spans="1:13" x14ac:dyDescent="0.35">
      <c r="A208" s="62"/>
      <c r="B208" s="2">
        <v>0.1</v>
      </c>
      <c r="C208" s="27">
        <v>2.0754481374751801E-4</v>
      </c>
      <c r="D208" s="27">
        <v>-2.74320808239281E-3</v>
      </c>
      <c r="E208" s="27">
        <v>-4.7370474785566304E-3</v>
      </c>
      <c r="F208" s="27">
        <v>-6.1671794392168496E-3</v>
      </c>
      <c r="G208" s="27">
        <v>-7.25312391296029E-3</v>
      </c>
      <c r="H208" s="27">
        <v>-8.0793919041752798E-3</v>
      </c>
      <c r="I208" s="27">
        <v>-8.9495033025741594E-3</v>
      </c>
      <c r="J208" s="27">
        <v>-9.3583483248949103E-3</v>
      </c>
      <c r="K208" s="27">
        <v>-9.5463776960969006E-3</v>
      </c>
      <c r="L208" s="27">
        <v>-1.0057975538075E-2</v>
      </c>
      <c r="M208" s="27">
        <v>-1.0217730887234201E-2</v>
      </c>
    </row>
    <row r="209" spans="1:13" x14ac:dyDescent="0.35">
      <c r="A209" s="62"/>
      <c r="B209" s="2">
        <v>0.15</v>
      </c>
      <c r="C209" s="27">
        <v>6.8883557105436899E-4</v>
      </c>
      <c r="D209" s="27">
        <v>-3.2223344314843399E-3</v>
      </c>
      <c r="E209" s="27">
        <v>-5.8908341452479397E-3</v>
      </c>
      <c r="F209" s="27">
        <v>-7.9322457313537598E-3</v>
      </c>
      <c r="G209" s="27">
        <v>-9.5894783735275303E-3</v>
      </c>
      <c r="H209" s="27">
        <v>-9.9835107102990202E-3</v>
      </c>
      <c r="I209" s="27">
        <v>-1.0954922065138799E-2</v>
      </c>
      <c r="J209" s="27">
        <v>-1.13067217171192E-2</v>
      </c>
      <c r="K209" s="27">
        <v>-1.23637784272432E-2</v>
      </c>
      <c r="L209" s="27">
        <v>-1.3228774070739699E-2</v>
      </c>
      <c r="M209" s="27">
        <v>-1.2479168673356401E-2</v>
      </c>
    </row>
    <row r="210" spans="1:13" x14ac:dyDescent="0.35">
      <c r="A210" s="62"/>
      <c r="B210" s="2">
        <v>0.2</v>
      </c>
      <c r="C210" s="27">
        <v>1.1795834871009001E-3</v>
      </c>
      <c r="D210" s="27">
        <v>-4.0298691019415899E-3</v>
      </c>
      <c r="E210" s="27">
        <v>-7.2424714453518399E-3</v>
      </c>
      <c r="F210" s="27">
        <v>-1.0469902513755701E-2</v>
      </c>
      <c r="G210" s="27">
        <v>-1.14431940019131E-2</v>
      </c>
      <c r="H210" s="27">
        <v>-1.21446149423718E-2</v>
      </c>
      <c r="I210" s="27">
        <v>-1.2534293346106999E-2</v>
      </c>
      <c r="J210" s="27">
        <v>-1.2797218747437E-2</v>
      </c>
      <c r="K210" s="27">
        <v>-1.38412819554408E-2</v>
      </c>
      <c r="L210" s="27">
        <v>-1.527248788625E-2</v>
      </c>
      <c r="M210" s="27">
        <v>-1.47406064594785E-2</v>
      </c>
    </row>
    <row r="211" spans="1:13" x14ac:dyDescent="0.35">
      <c r="A211" s="62"/>
      <c r="B211" s="2">
        <v>0.25</v>
      </c>
      <c r="C211" s="27">
        <v>1.4929196331649999E-3</v>
      </c>
      <c r="D211" s="27">
        <v>-4.6847276389598898E-3</v>
      </c>
      <c r="E211" s="27">
        <v>-8.8263973593711905E-3</v>
      </c>
      <c r="F211" s="27">
        <v>-1.0956294317212401E-2</v>
      </c>
      <c r="G211" s="27">
        <v>-1.2465626001357999E-2</v>
      </c>
      <c r="H211" s="27">
        <v>-1.3111023232340801E-2</v>
      </c>
      <c r="I211" s="27">
        <v>-1.40089895576239E-2</v>
      </c>
      <c r="J211" s="27">
        <v>-1.4287715777754799E-2</v>
      </c>
      <c r="K211" s="27">
        <v>-1.53187854836384E-2</v>
      </c>
      <c r="L211" s="27">
        <v>-1.6290143132209799E-2</v>
      </c>
      <c r="M211" s="27">
        <v>-1.70020442456007E-2</v>
      </c>
    </row>
    <row r="212" spans="1:13" x14ac:dyDescent="0.35">
      <c r="A212" s="62"/>
      <c r="B212" s="2">
        <v>0.3</v>
      </c>
      <c r="C212" s="27">
        <v>1.68726639822125E-3</v>
      </c>
      <c r="D212" s="27">
        <v>-5.2102920599281797E-3</v>
      </c>
      <c r="E212" s="27">
        <v>-9.5245027914643305E-3</v>
      </c>
      <c r="F212" s="27">
        <v>-1.1771365241319999E-2</v>
      </c>
      <c r="G212" s="27">
        <v>-1.3488058000803001E-2</v>
      </c>
      <c r="H212" s="27">
        <v>-1.4077431522309799E-2</v>
      </c>
      <c r="I212" s="27">
        <v>-1.5514979138970399E-2</v>
      </c>
      <c r="J212" s="27">
        <v>-1.5778212808072602E-2</v>
      </c>
      <c r="K212" s="27">
        <v>-1.6796289011836101E-2</v>
      </c>
      <c r="L212" s="27">
        <v>-1.7307798378169498E-2</v>
      </c>
      <c r="M212" s="27">
        <v>-1.79599607363343E-2</v>
      </c>
    </row>
    <row r="213" spans="1:13" x14ac:dyDescent="0.35">
      <c r="A213" s="62"/>
      <c r="B213" s="2">
        <v>0.35</v>
      </c>
      <c r="C213" s="27">
        <v>1.4274085406214001E-3</v>
      </c>
      <c r="D213" s="27">
        <v>-5.9047266840934797E-3</v>
      </c>
      <c r="E213" s="27">
        <v>-1.03105399757624E-2</v>
      </c>
      <c r="F213" s="27">
        <v>-1.23673167516604E-2</v>
      </c>
      <c r="G213" s="27">
        <v>-1.39295998960733E-2</v>
      </c>
      <c r="H213" s="27">
        <v>-1.5043839812278701E-2</v>
      </c>
      <c r="I213" s="27">
        <v>-1.6868798062205301E-2</v>
      </c>
      <c r="J213" s="27">
        <v>-1.7268709838390399E-2</v>
      </c>
      <c r="K213" s="27">
        <v>-1.7784509807825099E-2</v>
      </c>
      <c r="L213" s="27">
        <v>-1.8325453624129299E-2</v>
      </c>
      <c r="M213" s="27">
        <v>-1.8917877227067899E-2</v>
      </c>
    </row>
    <row r="214" spans="1:13" x14ac:dyDescent="0.35">
      <c r="A214" s="62"/>
      <c r="B214" s="2">
        <v>0.4</v>
      </c>
      <c r="C214" s="27">
        <v>1.53824931476265E-3</v>
      </c>
      <c r="D214" s="27">
        <v>-6.5078912302851703E-3</v>
      </c>
      <c r="E214" s="27">
        <v>-1.1096577160060401E-2</v>
      </c>
      <c r="F214" s="27">
        <v>-1.2963268262000701E-2</v>
      </c>
      <c r="G214" s="27">
        <v>-1.4371141791343699E-2</v>
      </c>
      <c r="H214" s="27">
        <v>-1.6090884804725598E-2</v>
      </c>
      <c r="I214" s="27">
        <v>-1.76699506118894E-2</v>
      </c>
      <c r="J214" s="27">
        <v>-1.8235694617033001E-2</v>
      </c>
      <c r="K214" s="27">
        <v>-1.8747866153716999E-2</v>
      </c>
      <c r="L214" s="27">
        <v>-1.90744884312153E-2</v>
      </c>
      <c r="M214" s="27">
        <v>-1.9159128889441501E-2</v>
      </c>
    </row>
    <row r="215" spans="1:13" x14ac:dyDescent="0.35">
      <c r="A215" s="62"/>
      <c r="B215" s="2">
        <v>0.45</v>
      </c>
      <c r="C215" s="27">
        <v>1.51955080218613E-3</v>
      </c>
      <c r="D215" s="27">
        <v>-7.4370321817696103E-3</v>
      </c>
      <c r="E215" s="27">
        <v>-1.1840126477181899E-2</v>
      </c>
      <c r="F215" s="27">
        <v>-1.35592197723411E-2</v>
      </c>
      <c r="G215" s="27">
        <v>-1.53367230668664E-2</v>
      </c>
      <c r="H215" s="27">
        <v>-1.6965948045253799E-2</v>
      </c>
      <c r="I215" s="27">
        <v>-1.84711031615734E-2</v>
      </c>
      <c r="J215" s="27">
        <v>-1.92169416695833E-2</v>
      </c>
      <c r="K215" s="27">
        <v>-1.95924527943134E-2</v>
      </c>
      <c r="L215" s="27">
        <v>-1.9963955506682399E-2</v>
      </c>
      <c r="M215" s="27">
        <v>-2.0326673984527598E-2</v>
      </c>
    </row>
    <row r="216" spans="1:13" x14ac:dyDescent="0.35">
      <c r="A216" s="62"/>
      <c r="B216" s="2">
        <v>0.5</v>
      </c>
      <c r="C216" s="27">
        <v>1.7675244016572801E-3</v>
      </c>
      <c r="D216" s="27">
        <v>-8.0749550834298099E-3</v>
      </c>
      <c r="E216" s="27">
        <v>-1.2442730367183699E-2</v>
      </c>
      <c r="F216" s="27">
        <v>-1.41551712826814E-2</v>
      </c>
      <c r="G216" s="27">
        <v>-1.63023043423891E-2</v>
      </c>
      <c r="H216" s="27">
        <v>-1.77714452147484E-2</v>
      </c>
      <c r="I216" s="27">
        <v>-1.9220609217882201E-2</v>
      </c>
      <c r="J216" s="27">
        <v>-2.01343260705471E-2</v>
      </c>
      <c r="K216" s="27">
        <v>-2.0430421456694599E-2</v>
      </c>
      <c r="L216" s="27">
        <v>-2.1025799214839901E-2</v>
      </c>
      <c r="M216" s="27">
        <v>-2.1078022196888899E-2</v>
      </c>
    </row>
    <row r="217" spans="1:13" x14ac:dyDescent="0.35">
      <c r="A217" s="62"/>
      <c r="B217" s="2">
        <v>0.55000000000000004</v>
      </c>
      <c r="C217" s="27">
        <v>1.5853490913286801E-3</v>
      </c>
      <c r="D217" s="27">
        <v>-8.0838622525334393E-3</v>
      </c>
      <c r="E217" s="27">
        <v>-1.30518963560462E-2</v>
      </c>
      <c r="F217" s="27">
        <v>-1.4751122793021799E-2</v>
      </c>
      <c r="G217" s="27">
        <v>-1.7594585195183799E-2</v>
      </c>
      <c r="H217" s="27">
        <v>-1.8483737483620599E-2</v>
      </c>
      <c r="I217" s="27">
        <v>-1.96079071611166E-2</v>
      </c>
      <c r="J217" s="27">
        <v>-2.0706960931420298E-2</v>
      </c>
      <c r="K217" s="27">
        <v>-2.1508837118744899E-2</v>
      </c>
      <c r="L217" s="27">
        <v>-2.1814450621604899E-2</v>
      </c>
      <c r="M217" s="27">
        <v>-2.2042127326130902E-2</v>
      </c>
    </row>
    <row r="218" spans="1:13" x14ac:dyDescent="0.35">
      <c r="A218" s="62"/>
      <c r="B218" s="2">
        <v>0.6</v>
      </c>
      <c r="C218" s="27">
        <v>1.58522336278111E-3</v>
      </c>
      <c r="D218" s="27">
        <v>-8.4095345810055698E-3</v>
      </c>
      <c r="E218" s="27">
        <v>-1.36610623449087E-2</v>
      </c>
      <c r="F218" s="27">
        <v>-1.6319857910275501E-2</v>
      </c>
      <c r="G218" s="27">
        <v>-1.7818287014961201E-2</v>
      </c>
      <c r="H218" s="27">
        <v>-1.9196029752492901E-2</v>
      </c>
      <c r="I218" s="27">
        <v>-2.0341789349913601E-2</v>
      </c>
      <c r="J218" s="27">
        <v>-2.1525925025343898E-2</v>
      </c>
      <c r="K218" s="27">
        <v>-2.2075118497014001E-2</v>
      </c>
      <c r="L218" s="27">
        <v>-2.2725300863385201E-2</v>
      </c>
      <c r="M218" s="27">
        <v>-2.3126462474465401E-2</v>
      </c>
    </row>
    <row r="219" spans="1:13" x14ac:dyDescent="0.35">
      <c r="A219" s="62"/>
      <c r="B219" s="2">
        <v>0.65</v>
      </c>
      <c r="C219" s="27">
        <v>1.6244377475231899E-3</v>
      </c>
      <c r="D219" s="27">
        <v>-9.1059510596096498E-3</v>
      </c>
      <c r="E219" s="27">
        <v>-1.41180520877242E-2</v>
      </c>
      <c r="F219" s="27">
        <v>-1.6512978821992898E-2</v>
      </c>
      <c r="G219" s="27">
        <v>-1.8642021343111999E-2</v>
      </c>
      <c r="H219" s="27">
        <v>-1.9816538318991699E-2</v>
      </c>
      <c r="I219" s="27">
        <v>-2.1279612556099899E-2</v>
      </c>
      <c r="J219" s="27">
        <v>-2.2164344787597701E-2</v>
      </c>
      <c r="K219" s="27">
        <v>-2.3305458948016201E-2</v>
      </c>
      <c r="L219" s="27">
        <v>-2.33326852321625E-2</v>
      </c>
      <c r="M219" s="27">
        <v>-2.42617446929216E-2</v>
      </c>
    </row>
    <row r="220" spans="1:13" x14ac:dyDescent="0.35">
      <c r="A220" s="62"/>
      <c r="B220" s="2">
        <v>0.7</v>
      </c>
      <c r="C220" s="27">
        <v>1.6206349246203899E-3</v>
      </c>
      <c r="D220" s="27">
        <v>-9.8023675382137299E-3</v>
      </c>
      <c r="E220" s="27">
        <v>-1.4500850811600701E-2</v>
      </c>
      <c r="F220" s="27">
        <v>-1.66018512099981E-2</v>
      </c>
      <c r="G220" s="27">
        <v>-1.9074779003858601E-2</v>
      </c>
      <c r="H220" s="27">
        <v>-2.0558983087539701E-2</v>
      </c>
      <c r="I220" s="27">
        <v>-2.1855887025594701E-2</v>
      </c>
      <c r="J220" s="27">
        <v>-2.3008618503809E-2</v>
      </c>
      <c r="K220" s="27">
        <v>-2.3900786414742501E-2</v>
      </c>
      <c r="L220" s="27">
        <v>-2.4322817102074599E-2</v>
      </c>
      <c r="M220" s="27">
        <v>-2.5162024423479999E-2</v>
      </c>
    </row>
    <row r="221" spans="1:13" x14ac:dyDescent="0.35">
      <c r="A221" s="62"/>
      <c r="B221" s="2">
        <v>0.75</v>
      </c>
      <c r="C221" s="27">
        <v>1.6186857828870401E-3</v>
      </c>
      <c r="D221" s="27">
        <v>-1.02241663262248E-2</v>
      </c>
      <c r="E221" s="27">
        <v>-1.4774254988879E-2</v>
      </c>
      <c r="F221" s="27">
        <v>-1.7915342003107099E-2</v>
      </c>
      <c r="G221" s="27">
        <v>-1.9703464582562401E-2</v>
      </c>
      <c r="H221" s="27">
        <v>-2.11539473384619E-2</v>
      </c>
      <c r="I221" s="27">
        <v>-2.2723425179719901E-2</v>
      </c>
      <c r="J221" s="27">
        <v>-2.3741479963064201E-2</v>
      </c>
      <c r="K221" s="27">
        <v>-2.4597357958555201E-2</v>
      </c>
      <c r="L221" s="27">
        <v>-2.5404227897524799E-2</v>
      </c>
      <c r="M221" s="27">
        <v>-2.53583323210478E-2</v>
      </c>
    </row>
    <row r="222" spans="1:13" x14ac:dyDescent="0.35">
      <c r="A222" s="62"/>
      <c r="B222" s="2">
        <v>0.8</v>
      </c>
      <c r="C222" s="27">
        <v>1.6431419644504801E-3</v>
      </c>
      <c r="D222" s="27">
        <v>-1.0276630055159299E-2</v>
      </c>
      <c r="E222" s="27">
        <v>-1.5047659166157201E-2</v>
      </c>
      <c r="F222" s="27">
        <v>-1.81175824254751E-2</v>
      </c>
      <c r="G222" s="27">
        <v>-2.0231733098626099E-2</v>
      </c>
      <c r="H222" s="27">
        <v>-2.17637810856104E-2</v>
      </c>
      <c r="I222" s="27">
        <v>-2.3450495675206198E-2</v>
      </c>
      <c r="J222" s="27">
        <v>-2.45484337210655E-2</v>
      </c>
      <c r="K222" s="27">
        <v>-2.5522539392113699E-2</v>
      </c>
      <c r="L222" s="27">
        <v>-2.61446945369244E-2</v>
      </c>
      <c r="M222" s="27">
        <v>-2.63303685933352E-2</v>
      </c>
    </row>
    <row r="223" spans="1:13" x14ac:dyDescent="0.35">
      <c r="A223" s="62"/>
      <c r="B223" s="2">
        <v>0.85</v>
      </c>
      <c r="C223" s="27">
        <v>1.5996659640222801E-3</v>
      </c>
      <c r="D223" s="27">
        <v>-1.03290937840939E-2</v>
      </c>
      <c r="E223" s="27">
        <v>-1.54898525215685E-2</v>
      </c>
      <c r="F223" s="27">
        <v>-1.8900835886597599E-2</v>
      </c>
      <c r="G223" s="27">
        <v>-2.09968741983175E-2</v>
      </c>
      <c r="H223" s="27">
        <v>-2.2372294217348099E-2</v>
      </c>
      <c r="I223" s="27">
        <v>-2.42634117603302E-2</v>
      </c>
      <c r="J223" s="27">
        <v>-2.5157213211059602E-2</v>
      </c>
      <c r="K223" s="27">
        <v>-2.6298984885215801E-2</v>
      </c>
      <c r="L223" s="27">
        <v>-2.6994980871677399E-2</v>
      </c>
      <c r="M223" s="27">
        <v>-2.70540080964565E-2</v>
      </c>
    </row>
    <row r="224" spans="1:13" x14ac:dyDescent="0.35">
      <c r="A224" s="62"/>
      <c r="B224" s="2">
        <v>0.9</v>
      </c>
      <c r="C224" s="27">
        <v>1.4345851959660699E-3</v>
      </c>
      <c r="D224" s="27">
        <v>-1.0588023501137901E-2</v>
      </c>
      <c r="E224" s="27">
        <v>-1.59320458769798E-2</v>
      </c>
      <c r="F224" s="27">
        <v>-1.89439710229635E-2</v>
      </c>
      <c r="G224" s="27">
        <v>-2.1246299147605899E-2</v>
      </c>
      <c r="H224" s="27">
        <v>-2.3142199963331202E-2</v>
      </c>
      <c r="I224" s="27">
        <v>-2.4951249361038201E-2</v>
      </c>
      <c r="J224" s="27">
        <v>-2.5992101058363901E-2</v>
      </c>
      <c r="K224" s="27">
        <v>-2.70219370722771E-2</v>
      </c>
      <c r="L224" s="27">
        <v>-2.7608621865510899E-2</v>
      </c>
      <c r="M224" s="27">
        <v>-2.8074447065591802E-2</v>
      </c>
    </row>
    <row r="225" spans="1:13" x14ac:dyDescent="0.35">
      <c r="A225" s="62"/>
      <c r="B225" s="2">
        <v>0.95</v>
      </c>
      <c r="C225" s="27">
        <v>1.4732385752722599E-3</v>
      </c>
      <c r="D225" s="27">
        <v>-1.0846953218181901E-2</v>
      </c>
      <c r="E225" s="27">
        <v>-1.6104595735669101E-2</v>
      </c>
      <c r="F225" s="27">
        <v>-1.94553658366203E-2</v>
      </c>
      <c r="G225" s="27">
        <v>-2.1684996783733399E-2</v>
      </c>
      <c r="H225" s="27">
        <v>-2.37881690263748E-2</v>
      </c>
      <c r="I225" s="27">
        <v>-2.5266122072935101E-2</v>
      </c>
      <c r="J225" s="27">
        <v>-2.6721378788351999E-2</v>
      </c>
      <c r="K225" s="27">
        <v>-2.7401721104979501E-2</v>
      </c>
      <c r="L225" s="27">
        <v>-2.8212886303663299E-2</v>
      </c>
      <c r="M225" s="27">
        <v>-2.86197457462549E-2</v>
      </c>
    </row>
    <row r="226" spans="1:13" x14ac:dyDescent="0.35">
      <c r="A226" s="62"/>
      <c r="B226" s="2">
        <v>1</v>
      </c>
      <c r="C226" s="27">
        <v>1.66860455647111E-3</v>
      </c>
      <c r="D226" s="27">
        <v>-1.1105882935226E-2</v>
      </c>
      <c r="E226" s="27">
        <v>-1.68516542762518E-2</v>
      </c>
      <c r="F226" s="27">
        <v>-1.9878579303622201E-2</v>
      </c>
      <c r="G226" s="27">
        <v>-2.2270934656262401E-2</v>
      </c>
      <c r="H226" s="27">
        <v>-2.4387042969465301E-2</v>
      </c>
      <c r="I226" s="27">
        <v>-2.6035277172923098E-2</v>
      </c>
      <c r="J226" s="27">
        <v>-2.7424713596701601E-2</v>
      </c>
      <c r="K226" s="27">
        <v>-2.8145158663392102E-2</v>
      </c>
      <c r="L226" s="27">
        <v>-2.8741329908370999E-2</v>
      </c>
      <c r="M226" s="27">
        <v>-2.9424579814076399E-2</v>
      </c>
    </row>
  </sheetData>
  <mergeCells count="14">
    <mergeCell ref="A204:M204"/>
    <mergeCell ref="A205:A226"/>
    <mergeCell ref="A105:M105"/>
    <mergeCell ref="A106:A127"/>
    <mergeCell ref="A138:M138"/>
    <mergeCell ref="A139:A160"/>
    <mergeCell ref="A171:M171"/>
    <mergeCell ref="A172:A193"/>
    <mergeCell ref="A73:A94"/>
    <mergeCell ref="A6:M6"/>
    <mergeCell ref="A7:A28"/>
    <mergeCell ref="A39:M39"/>
    <mergeCell ref="A40:A61"/>
    <mergeCell ref="A72:M7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98347-D943-4D15-A49C-C3AC829B8BC9}">
  <dimension ref="A6:M226"/>
  <sheetViews>
    <sheetView topLeftCell="A196" zoomScale="70" zoomScaleNormal="70" workbookViewId="0">
      <selection activeCell="M210" sqref="M210"/>
    </sheetView>
  </sheetViews>
  <sheetFormatPr defaultRowHeight="14.5" x14ac:dyDescent="0.35"/>
  <cols>
    <col min="3" max="3" width="10.36328125" bestFit="1" customWidth="1"/>
    <col min="4" max="13" width="9.54296875" bestFit="1" customWidth="1"/>
  </cols>
  <sheetData>
    <row r="6" spans="1:13" x14ac:dyDescent="0.35">
      <c r="A6" s="63" t="s">
        <v>1</v>
      </c>
      <c r="B6" s="63"/>
      <c r="C6" s="63"/>
      <c r="D6" s="63"/>
      <c r="E6" s="63"/>
      <c r="F6" s="63"/>
      <c r="G6" s="63"/>
      <c r="H6" s="63"/>
      <c r="I6" s="63"/>
      <c r="J6" s="63"/>
      <c r="K6" s="63"/>
      <c r="L6" s="63"/>
      <c r="M6" s="63"/>
    </row>
    <row r="7" spans="1:13" x14ac:dyDescent="0.35">
      <c r="A7" s="62" t="s">
        <v>0</v>
      </c>
      <c r="B7" s="1"/>
      <c r="C7" s="1">
        <v>0</v>
      </c>
      <c r="D7" s="1">
        <v>0.1</v>
      </c>
      <c r="E7" s="1">
        <v>0.2</v>
      </c>
      <c r="F7" s="1">
        <v>0.3</v>
      </c>
      <c r="G7" s="1">
        <v>0.4</v>
      </c>
      <c r="H7" s="1">
        <v>0.5</v>
      </c>
      <c r="I7" s="1">
        <v>0.6</v>
      </c>
      <c r="J7" s="1">
        <v>0.7</v>
      </c>
      <c r="K7" s="1">
        <v>0.8</v>
      </c>
      <c r="L7" s="1">
        <v>0.9</v>
      </c>
      <c r="M7" s="1">
        <v>1</v>
      </c>
    </row>
    <row r="8" spans="1:13" x14ac:dyDescent="0.35">
      <c r="A8" s="62"/>
      <c r="B8" s="2">
        <v>0</v>
      </c>
      <c r="C8" s="22">
        <v>2.6</v>
      </c>
      <c r="D8" s="23">
        <v>2.6</v>
      </c>
      <c r="E8" s="23">
        <v>2.6</v>
      </c>
      <c r="F8" s="23">
        <v>2.6</v>
      </c>
      <c r="G8" s="23">
        <v>2.6</v>
      </c>
      <c r="H8" s="23">
        <v>2.6</v>
      </c>
      <c r="I8" s="23">
        <v>2.6</v>
      </c>
      <c r="J8" s="23">
        <v>2.6</v>
      </c>
      <c r="K8" s="23">
        <v>2.6</v>
      </c>
      <c r="L8" s="23">
        <v>2.6</v>
      </c>
      <c r="M8" s="23">
        <v>2.6</v>
      </c>
    </row>
    <row r="9" spans="1:13" x14ac:dyDescent="0.35">
      <c r="A9" s="62"/>
      <c r="B9" s="2">
        <v>0.05</v>
      </c>
      <c r="C9" s="23">
        <v>2.8181726932525599</v>
      </c>
      <c r="D9" s="23">
        <v>2.8324739933013898</v>
      </c>
      <c r="E9" s="23">
        <v>2.84244680404663</v>
      </c>
      <c r="F9" s="23">
        <v>2.8483965396881099</v>
      </c>
      <c r="G9" s="23">
        <v>2.85080885887146</v>
      </c>
      <c r="H9" s="23">
        <v>2.8501994609832799</v>
      </c>
      <c r="I9" s="23">
        <v>2.8470530509948699</v>
      </c>
      <c r="J9" s="23">
        <v>2.8418128490447998</v>
      </c>
      <c r="K9" s="23">
        <v>2.8348741531372101</v>
      </c>
      <c r="L9" s="23">
        <v>2.8265898227691699</v>
      </c>
      <c r="M9" s="23">
        <v>2.8172750473022501</v>
      </c>
    </row>
    <row r="10" spans="1:13" x14ac:dyDescent="0.35">
      <c r="A10" s="62"/>
      <c r="B10" s="2">
        <v>0.1</v>
      </c>
      <c r="C10" s="23">
        <v>2.9084219932556201</v>
      </c>
      <c r="D10" s="23">
        <v>2.9558122158050502</v>
      </c>
      <c r="E10" s="23">
        <v>2.9923655986785902</v>
      </c>
      <c r="F10" s="23">
        <v>3.01676726341248</v>
      </c>
      <c r="G10" s="23">
        <v>3.0302188396453902</v>
      </c>
      <c r="H10" s="23">
        <v>3.0345995426178001</v>
      </c>
      <c r="I10" s="23">
        <v>3.0317366123199498</v>
      </c>
      <c r="J10" s="23">
        <v>3.0231976509094198</v>
      </c>
      <c r="K10" s="23">
        <v>3.0102694034576398</v>
      </c>
      <c r="L10" s="23">
        <v>2.9939839839935298</v>
      </c>
      <c r="M10" s="23">
        <v>2.97516989707947</v>
      </c>
    </row>
    <row r="11" spans="1:13" x14ac:dyDescent="0.35">
      <c r="A11" s="62"/>
      <c r="B11" s="2">
        <v>0.15</v>
      </c>
      <c r="C11" s="23">
        <v>2.9320378303527801</v>
      </c>
      <c r="D11" s="23">
        <v>3.0123956203460698</v>
      </c>
      <c r="E11" s="23">
        <v>3.0740325450897199</v>
      </c>
      <c r="F11" s="23">
        <v>3.1135630607604998</v>
      </c>
      <c r="G11" s="23">
        <v>3.1341252326965301</v>
      </c>
      <c r="H11" s="23">
        <v>3.1400630474090598</v>
      </c>
      <c r="I11" s="23">
        <v>3.1351470947265598</v>
      </c>
      <c r="J11" s="23">
        <v>3.1222994327545202</v>
      </c>
      <c r="K11" s="23">
        <v>3.1037030220031698</v>
      </c>
      <c r="L11" s="23">
        <v>3.08098220825195</v>
      </c>
      <c r="M11" s="23">
        <v>3.0553400516510001</v>
      </c>
    </row>
    <row r="12" spans="1:13" x14ac:dyDescent="0.35">
      <c r="A12" s="62"/>
      <c r="B12" s="2">
        <v>0.2</v>
      </c>
      <c r="C12" s="23">
        <v>2.9346461296081499</v>
      </c>
      <c r="D12" s="23">
        <v>3.0345973968505899</v>
      </c>
      <c r="E12" s="23">
        <v>3.1194734573364298</v>
      </c>
      <c r="F12" s="23">
        <v>3.1709582805633501</v>
      </c>
      <c r="G12" s="23">
        <v>3.1960680484771702</v>
      </c>
      <c r="H12" s="23">
        <v>3.2022902965545699</v>
      </c>
      <c r="I12" s="23">
        <v>3.1953201293945299</v>
      </c>
      <c r="J12" s="23">
        <v>3.1791846752166801</v>
      </c>
      <c r="K12" s="23">
        <v>3.1566908359527601</v>
      </c>
      <c r="L12" s="23">
        <v>3.12981176376343</v>
      </c>
      <c r="M12" s="23">
        <v>3.0999481678009002</v>
      </c>
    </row>
    <row r="13" spans="1:13" x14ac:dyDescent="0.35">
      <c r="A13" s="62"/>
      <c r="B13" s="2">
        <v>0.25</v>
      </c>
      <c r="C13" s="23">
        <v>2.92745065689087</v>
      </c>
      <c r="D13" s="23">
        <v>3.0412766933441202</v>
      </c>
      <c r="E13" s="23">
        <v>3.1445162296295202</v>
      </c>
      <c r="F13" s="23">
        <v>3.2059295177459699</v>
      </c>
      <c r="G13" s="23">
        <v>3.2346236705779998</v>
      </c>
      <c r="H13" s="23">
        <v>3.2412204742431601</v>
      </c>
      <c r="I13" s="23">
        <v>3.2330009937286399</v>
      </c>
      <c r="J13" s="23">
        <v>3.21479344367981</v>
      </c>
      <c r="K13" s="23">
        <v>3.18982982635498</v>
      </c>
      <c r="L13" s="23">
        <v>3.16031789779663</v>
      </c>
      <c r="M13" s="23">
        <v>3.1277887821197501</v>
      </c>
    </row>
    <row r="14" spans="1:13" x14ac:dyDescent="0.35">
      <c r="A14" s="62"/>
      <c r="B14" s="2">
        <v>0.3</v>
      </c>
      <c r="C14" s="23">
        <v>2.9076225757598899</v>
      </c>
      <c r="D14" s="23">
        <v>3.0429584980011</v>
      </c>
      <c r="E14" s="23">
        <v>3.1581335067749001</v>
      </c>
      <c r="F14" s="23">
        <v>3.2280852794647199</v>
      </c>
      <c r="G14" s="23">
        <v>3.25998187065125</v>
      </c>
      <c r="H14" s="23">
        <v>3.2672076225280802</v>
      </c>
      <c r="I14" s="23">
        <v>3.25832223892212</v>
      </c>
      <c r="J14" s="23">
        <v>3.2387986183166499</v>
      </c>
      <c r="K14" s="23">
        <v>3.2122137546539302</v>
      </c>
      <c r="L14" s="23">
        <v>3.1809637546539302</v>
      </c>
      <c r="M14" s="23">
        <v>3.1466846466064502</v>
      </c>
    </row>
    <row r="15" spans="1:13" x14ac:dyDescent="0.35">
      <c r="A15" s="62"/>
      <c r="B15" s="2">
        <v>0.35</v>
      </c>
      <c r="C15" s="23">
        <v>2.8797731399536102</v>
      </c>
      <c r="D15" s="23">
        <v>3.0420899391174299</v>
      </c>
      <c r="E15" s="23">
        <v>3.1652476787567099</v>
      </c>
      <c r="F15" s="23">
        <v>3.24265813827515</v>
      </c>
      <c r="G15" s="23">
        <v>3.2774450778961199</v>
      </c>
      <c r="H15" s="23">
        <v>3.2854042053222701</v>
      </c>
      <c r="I15" s="23">
        <v>3.2762017250061</v>
      </c>
      <c r="J15" s="23">
        <v>3.2558629512786901</v>
      </c>
      <c r="K15" s="23">
        <v>3.2282474040985099</v>
      </c>
      <c r="L15" s="23">
        <v>3.19589042663574</v>
      </c>
      <c r="M15" s="23">
        <v>3.1604990959167498</v>
      </c>
    </row>
    <row r="16" spans="1:13" x14ac:dyDescent="0.35">
      <c r="A16" s="62"/>
      <c r="B16" s="2">
        <v>0.4</v>
      </c>
      <c r="C16" s="23">
        <v>2.8473281860351598</v>
      </c>
      <c r="D16" s="23">
        <v>3.0367963314056401</v>
      </c>
      <c r="E16" s="23">
        <v>3.1685574054718</v>
      </c>
      <c r="F16" s="23">
        <v>3.2524733543396001</v>
      </c>
      <c r="G16" s="23">
        <v>3.2898304462432901</v>
      </c>
      <c r="H16" s="23">
        <v>3.2985816001892099</v>
      </c>
      <c r="I16" s="23">
        <v>3.2893595695495601</v>
      </c>
      <c r="J16" s="23">
        <v>3.2686302661895801</v>
      </c>
      <c r="K16" s="23">
        <v>3.24045610427856</v>
      </c>
      <c r="L16" s="23">
        <v>3.20746874809265</v>
      </c>
      <c r="M16" s="23">
        <v>3.17141532897949</v>
      </c>
    </row>
    <row r="17" spans="1:13" x14ac:dyDescent="0.35">
      <c r="A17" s="62"/>
      <c r="B17" s="2">
        <v>0.45</v>
      </c>
      <c r="C17" s="23">
        <v>2.8125987052917498</v>
      </c>
      <c r="D17" s="23">
        <v>3.0289750099182098</v>
      </c>
      <c r="E17" s="23">
        <v>3.1726326942443799</v>
      </c>
      <c r="F17" s="23">
        <v>3.2591233253478999</v>
      </c>
      <c r="G17" s="23">
        <v>3.2987961769103999</v>
      </c>
      <c r="H17" s="23">
        <v>3.3084571361541801</v>
      </c>
      <c r="I17" s="23">
        <v>3.2995162010192902</v>
      </c>
      <c r="J17" s="23">
        <v>3.27875876426697</v>
      </c>
      <c r="K17" s="23">
        <v>3.25038385391235</v>
      </c>
      <c r="L17" s="23">
        <v>3.2170848846435498</v>
      </c>
      <c r="M17" s="23">
        <v>3.18064212799072</v>
      </c>
    </row>
    <row r="18" spans="1:13" x14ac:dyDescent="0.35">
      <c r="A18" s="62"/>
      <c r="B18" s="2">
        <v>0.5</v>
      </c>
      <c r="C18" s="23">
        <v>2.7771022319793701</v>
      </c>
      <c r="D18" s="23">
        <v>3.0198225975036599</v>
      </c>
      <c r="E18" s="23">
        <v>3.1758008003234899</v>
      </c>
      <c r="F18" s="23">
        <v>3.2635841369628902</v>
      </c>
      <c r="G18" s="23">
        <v>3.3054437637329102</v>
      </c>
      <c r="H18" s="23">
        <v>3.31619024276733</v>
      </c>
      <c r="I18" s="23">
        <v>3.3078043460845898</v>
      </c>
      <c r="J18" s="23">
        <v>3.2872867584228498</v>
      </c>
      <c r="K18" s="23">
        <v>3.2589309215545699</v>
      </c>
      <c r="L18" s="23">
        <v>3.2254843711853001</v>
      </c>
      <c r="M18" s="23">
        <v>3.1887693405151398</v>
      </c>
    </row>
    <row r="19" spans="1:13" x14ac:dyDescent="0.35">
      <c r="A19" s="62"/>
      <c r="B19" s="2">
        <v>0.55000000000000004</v>
      </c>
      <c r="C19" s="23">
        <v>2.7418231964111301</v>
      </c>
      <c r="D19" s="23">
        <v>3.0100848674774201</v>
      </c>
      <c r="E19" s="23">
        <v>3.1772370338439901</v>
      </c>
      <c r="F19" s="23">
        <v>3.2665202617645299</v>
      </c>
      <c r="G19" s="23">
        <v>3.3105561733245898</v>
      </c>
      <c r="H19" s="23">
        <v>3.3225779533386199</v>
      </c>
      <c r="I19" s="23">
        <v>3.3149502277374299</v>
      </c>
      <c r="J19" s="23">
        <v>3.29481720924377</v>
      </c>
      <c r="K19" s="23">
        <v>3.26656198501587</v>
      </c>
      <c r="L19" s="23">
        <v>3.2330069541931201</v>
      </c>
      <c r="M19" s="23">
        <v>3.19603824615479</v>
      </c>
    </row>
    <row r="20" spans="1:13" x14ac:dyDescent="0.35">
      <c r="A20" s="62"/>
      <c r="B20" s="2">
        <v>0.6</v>
      </c>
      <c r="C20" s="23">
        <v>2.70737957954407</v>
      </c>
      <c r="D20" s="23">
        <v>3.0002183914184601</v>
      </c>
      <c r="E20" s="23">
        <v>3.1774640083313002</v>
      </c>
      <c r="F20" s="23">
        <v>3.2684192657470699</v>
      </c>
      <c r="G20" s="23">
        <v>3.3146955966949498</v>
      </c>
      <c r="H20" s="23">
        <v>3.3281490802764901</v>
      </c>
      <c r="I20" s="23">
        <v>3.3213768005371098</v>
      </c>
      <c r="J20" s="23">
        <v>3.3016517162322998</v>
      </c>
      <c r="K20" s="23">
        <v>3.2734789848327601</v>
      </c>
      <c r="L20" s="23">
        <v>3.2397887706756601</v>
      </c>
      <c r="M20" s="23">
        <v>3.2025480270385698</v>
      </c>
    </row>
    <row r="21" spans="1:13" x14ac:dyDescent="0.35">
      <c r="A21" s="62"/>
      <c r="B21" s="2">
        <v>0.65</v>
      </c>
      <c r="C21" s="23">
        <v>2.6741492748260498</v>
      </c>
      <c r="D21" s="23">
        <v>2.9905025959014901</v>
      </c>
      <c r="E21" s="23">
        <v>3.1768310070037802</v>
      </c>
      <c r="F21" s="23">
        <v>3.2704696655273402</v>
      </c>
      <c r="G21" s="23">
        <v>3.3182554244995099</v>
      </c>
      <c r="H21" s="23">
        <v>3.3332223892211901</v>
      </c>
      <c r="I21" s="23">
        <v>3.3272955417633101</v>
      </c>
      <c r="J21" s="23">
        <v>3.3079166412353498</v>
      </c>
      <c r="K21" s="23">
        <v>3.2797625064849898</v>
      </c>
      <c r="L21" s="23">
        <v>3.2458937168121298</v>
      </c>
      <c r="M21" s="23">
        <v>3.2083649635314901</v>
      </c>
    </row>
    <row r="22" spans="1:13" x14ac:dyDescent="0.35">
      <c r="A22" s="62"/>
      <c r="B22" s="2">
        <v>0.7</v>
      </c>
      <c r="C22" s="23">
        <v>2.6423461437225302</v>
      </c>
      <c r="D22" s="23">
        <v>2.98109674453735</v>
      </c>
      <c r="E22" s="23">
        <v>3.1755816936492902</v>
      </c>
      <c r="F22" s="23">
        <v>3.2724692821502699</v>
      </c>
      <c r="G22" s="23">
        <v>3.3214976787567099</v>
      </c>
      <c r="H22" s="23">
        <v>3.3379669189453098</v>
      </c>
      <c r="I22" s="23">
        <v>3.3327913284301798</v>
      </c>
      <c r="J22" s="23">
        <v>3.31365871429443</v>
      </c>
      <c r="K22" s="23">
        <v>3.2854549884796098</v>
      </c>
      <c r="L22" s="23">
        <v>3.2513761520385698</v>
      </c>
      <c r="M22" s="23">
        <v>3.2135534286499001</v>
      </c>
    </row>
    <row r="23" spans="1:13" x14ac:dyDescent="0.35">
      <c r="A23" s="62"/>
      <c r="B23" s="2">
        <v>0.75</v>
      </c>
      <c r="C23" s="23">
        <v>2.6120741367340101</v>
      </c>
      <c r="D23" s="23">
        <v>2.9720878601074201</v>
      </c>
      <c r="E23" s="23">
        <v>3.17388844490051</v>
      </c>
      <c r="F23" s="23">
        <v>3.2738184928893999</v>
      </c>
      <c r="G23" s="23">
        <v>3.3245766162872301</v>
      </c>
      <c r="H23" s="23">
        <v>3.3424494266510001</v>
      </c>
      <c r="I23" s="23">
        <v>3.33788990974426</v>
      </c>
      <c r="J23" s="23">
        <v>3.3189041614532502</v>
      </c>
      <c r="K23" s="23">
        <v>3.29059934616089</v>
      </c>
      <c r="L23" s="23">
        <v>3.2562923431396502</v>
      </c>
      <c r="M23" s="23">
        <v>3.21817946434021</v>
      </c>
    </row>
    <row r="24" spans="1:13" x14ac:dyDescent="0.35">
      <c r="A24" s="62"/>
      <c r="B24" s="2">
        <v>0.8</v>
      </c>
      <c r="C24" s="23">
        <v>2.5833680629730198</v>
      </c>
      <c r="D24" s="23">
        <v>2.9635167121887198</v>
      </c>
      <c r="E24" s="23">
        <v>3.1718816757202202</v>
      </c>
      <c r="F24" s="23">
        <v>3.2747101783752401</v>
      </c>
      <c r="G24" s="23">
        <v>3.32756519317627</v>
      </c>
      <c r="H24" s="23">
        <v>3.3466842174529998</v>
      </c>
      <c r="I24" s="23">
        <v>3.3425991535186799</v>
      </c>
      <c r="J24" s="23">
        <v>3.32368016242981</v>
      </c>
      <c r="K24" s="23">
        <v>3.29523897171021</v>
      </c>
      <c r="L24" s="23">
        <v>3.26069855690002</v>
      </c>
      <c r="M24" s="23">
        <v>3.2223052978515598</v>
      </c>
    </row>
    <row r="25" spans="1:13" x14ac:dyDescent="0.35">
      <c r="A25" s="62"/>
      <c r="B25" s="2">
        <v>0.85</v>
      </c>
      <c r="C25" s="23">
        <v>2.55621290206909</v>
      </c>
      <c r="D25" s="23">
        <v>2.95539402961731</v>
      </c>
      <c r="E25" s="23">
        <v>3.1696579456329301</v>
      </c>
      <c r="F25" s="23">
        <v>3.2752959728240998</v>
      </c>
      <c r="G25" s="23">
        <v>3.33048415184021</v>
      </c>
      <c r="H25" s="23">
        <v>3.3506655693054199</v>
      </c>
      <c r="I25" s="23">
        <v>3.3469314575195299</v>
      </c>
      <c r="J25" s="23">
        <v>3.3280191421508798</v>
      </c>
      <c r="K25" s="23">
        <v>3.29942107200623</v>
      </c>
      <c r="L25" s="23">
        <v>3.26464772224426</v>
      </c>
      <c r="M25" s="23">
        <v>3.22599124908447</v>
      </c>
    </row>
    <row r="26" spans="1:13" x14ac:dyDescent="0.35">
      <c r="A26" s="62"/>
      <c r="B26" s="2">
        <v>0.9</v>
      </c>
      <c r="C26" s="23">
        <v>2.5305635929107702</v>
      </c>
      <c r="D26" s="23">
        <v>2.9477119445800799</v>
      </c>
      <c r="E26" s="23">
        <v>3.16729640960693</v>
      </c>
      <c r="F26" s="23">
        <v>3.2756915092468302</v>
      </c>
      <c r="G26" s="23">
        <v>3.33332443237305</v>
      </c>
      <c r="H26" s="23">
        <v>3.3543868064880402</v>
      </c>
      <c r="I26" s="23">
        <v>3.3509035110473602</v>
      </c>
      <c r="J26" s="23">
        <v>3.3319551944732702</v>
      </c>
      <c r="K26" s="23">
        <v>3.30318975448608</v>
      </c>
      <c r="L26" s="23">
        <v>3.2681932449340798</v>
      </c>
      <c r="M26" s="23">
        <v>3.2292952537536599</v>
      </c>
    </row>
    <row r="27" spans="1:13" x14ac:dyDescent="0.35">
      <c r="A27" s="62"/>
      <c r="B27" s="2">
        <v>0.95</v>
      </c>
      <c r="C27" s="23">
        <v>2.5063579082489</v>
      </c>
      <c r="D27" s="23">
        <v>2.9404547214508101</v>
      </c>
      <c r="E27" s="23">
        <v>3.1648581027984601</v>
      </c>
      <c r="F27" s="23">
        <v>3.2759885787963898</v>
      </c>
      <c r="G27" s="23">
        <v>3.3360660076141402</v>
      </c>
      <c r="H27" s="23">
        <v>3.3578460216522199</v>
      </c>
      <c r="I27" s="23">
        <v>3.3545362949371298</v>
      </c>
      <c r="J27" s="23">
        <v>3.3355228900909402</v>
      </c>
      <c r="K27" s="23">
        <v>3.3065893650054901</v>
      </c>
      <c r="L27" s="23">
        <v>3.2713851928710902</v>
      </c>
      <c r="M27" s="23">
        <v>3.2322723865509002</v>
      </c>
    </row>
    <row r="28" spans="1:13" x14ac:dyDescent="0.35">
      <c r="A28" s="62"/>
      <c r="B28" s="2">
        <v>1</v>
      </c>
      <c r="C28" s="23">
        <v>2.48352146148682</v>
      </c>
      <c r="D28" s="23">
        <v>2.9335982799529998</v>
      </c>
      <c r="E28" s="23">
        <v>3.1623945236206099</v>
      </c>
      <c r="F28" s="23">
        <v>3.2762529850006099</v>
      </c>
      <c r="G28" s="23">
        <v>3.3386888504028298</v>
      </c>
      <c r="H28" s="23">
        <v>3.3610494136810298</v>
      </c>
      <c r="I28" s="23">
        <v>3.3578543663024898</v>
      </c>
      <c r="J28" s="23">
        <v>3.3387579917907702</v>
      </c>
      <c r="K28" s="23">
        <v>3.3096628189086901</v>
      </c>
      <c r="L28" s="23">
        <v>3.2742731571197501</v>
      </c>
      <c r="M28" s="23">
        <v>3.2349739074707</v>
      </c>
    </row>
    <row r="39" spans="1:13" x14ac:dyDescent="0.35">
      <c r="A39" s="63" t="s">
        <v>1</v>
      </c>
      <c r="B39" s="63"/>
      <c r="C39" s="63"/>
      <c r="D39" s="63"/>
      <c r="E39" s="63"/>
      <c r="F39" s="63"/>
      <c r="G39" s="63"/>
      <c r="H39" s="63"/>
      <c r="I39" s="63"/>
      <c r="J39" s="63"/>
      <c r="K39" s="63"/>
      <c r="L39" s="63"/>
      <c r="M39" s="63"/>
    </row>
    <row r="40" spans="1:13" x14ac:dyDescent="0.35">
      <c r="A40" s="62" t="s">
        <v>0</v>
      </c>
      <c r="B40" s="1"/>
      <c r="C40" s="1">
        <v>0</v>
      </c>
      <c r="D40" s="1">
        <v>0.1</v>
      </c>
      <c r="E40" s="1">
        <v>0.2</v>
      </c>
      <c r="F40" s="1">
        <v>0.3</v>
      </c>
      <c r="G40" s="1">
        <v>0.4</v>
      </c>
      <c r="H40" s="1">
        <v>0.5</v>
      </c>
      <c r="I40" s="1">
        <v>0.6</v>
      </c>
      <c r="J40" s="1">
        <v>0.7</v>
      </c>
      <c r="K40" s="1">
        <v>0.8</v>
      </c>
      <c r="L40" s="1">
        <v>0.9</v>
      </c>
      <c r="M40" s="1">
        <v>1</v>
      </c>
    </row>
    <row r="41" spans="1:13" x14ac:dyDescent="0.35">
      <c r="A41" s="62"/>
      <c r="B41" s="2">
        <v>0</v>
      </c>
      <c r="C41" s="22">
        <v>5.2</v>
      </c>
      <c r="D41" s="23">
        <v>5.2</v>
      </c>
      <c r="E41" s="23">
        <v>5.2</v>
      </c>
      <c r="F41" s="23">
        <v>5.2</v>
      </c>
      <c r="G41" s="23">
        <v>5.2</v>
      </c>
      <c r="H41" s="23">
        <v>5.2</v>
      </c>
      <c r="I41" s="23">
        <v>5.2</v>
      </c>
      <c r="J41" s="23">
        <v>5.2</v>
      </c>
      <c r="K41" s="23">
        <v>5.2</v>
      </c>
      <c r="L41" s="23">
        <v>5.2</v>
      </c>
      <c r="M41" s="23">
        <v>5.2</v>
      </c>
    </row>
    <row r="42" spans="1:13" x14ac:dyDescent="0.35">
      <c r="A42" s="62"/>
      <c r="B42" s="2">
        <v>0.05</v>
      </c>
      <c r="C42" s="23">
        <v>4.2250895500183097</v>
      </c>
      <c r="D42" s="23">
        <v>4.1655750274658203</v>
      </c>
      <c r="E42" s="23">
        <v>4.1055798530578604</v>
      </c>
      <c r="F42" s="23">
        <v>4.0461144447326696</v>
      </c>
      <c r="G42" s="23">
        <v>3.9872164726257302</v>
      </c>
      <c r="H42" s="23">
        <v>3.92981028556824</v>
      </c>
      <c r="I42" s="23">
        <v>3.8733758926391602</v>
      </c>
      <c r="J42" s="23">
        <v>3.8186621665954599</v>
      </c>
      <c r="K42" s="23">
        <v>3.7682671546936</v>
      </c>
      <c r="L42" s="23">
        <v>3.7168884277343799</v>
      </c>
      <c r="M42" s="23">
        <v>3.6669239997863801</v>
      </c>
    </row>
    <row r="43" spans="1:13" x14ac:dyDescent="0.35">
      <c r="A43" s="62"/>
      <c r="B43" s="2">
        <v>0.1</v>
      </c>
      <c r="C43" s="23">
        <v>3.8239915370941202</v>
      </c>
      <c r="D43" s="23">
        <v>3.7376477718353298</v>
      </c>
      <c r="E43" s="23">
        <v>3.65197658538818</v>
      </c>
      <c r="F43" s="23">
        <v>3.5677242279052699</v>
      </c>
      <c r="G43" s="23">
        <v>3.4863128662109402</v>
      </c>
      <c r="H43" s="23">
        <v>3.4083154201507599</v>
      </c>
      <c r="I43" s="23">
        <v>3.3344907760620099</v>
      </c>
      <c r="J43" s="23">
        <v>3.2651517391204798</v>
      </c>
      <c r="K43" s="23">
        <v>3.1983191967010498</v>
      </c>
      <c r="L43" s="23">
        <v>3.13468289375305</v>
      </c>
      <c r="M43" s="23">
        <v>3.0750176906585698</v>
      </c>
    </row>
    <row r="44" spans="1:13" x14ac:dyDescent="0.35">
      <c r="A44" s="62"/>
      <c r="B44" s="2">
        <v>0.15</v>
      </c>
      <c r="C44" s="23">
        <v>3.55099749565125</v>
      </c>
      <c r="D44" s="23">
        <v>3.44449663162231</v>
      </c>
      <c r="E44" s="23">
        <v>3.3420670032501198</v>
      </c>
      <c r="F44" s="23">
        <v>3.2450909614563002</v>
      </c>
      <c r="G44" s="23">
        <v>3.1527197360992401</v>
      </c>
      <c r="H44" s="23">
        <v>3.0668489933013898</v>
      </c>
      <c r="I44" s="23">
        <v>2.9858698844909699</v>
      </c>
      <c r="J44" s="23">
        <v>2.9109923839569101</v>
      </c>
      <c r="K44" s="23">
        <v>2.8404407501220699</v>
      </c>
      <c r="L44" s="23">
        <v>2.7732682228088401</v>
      </c>
      <c r="M44" s="23">
        <v>2.7112727165222199</v>
      </c>
    </row>
    <row r="45" spans="1:13" x14ac:dyDescent="0.35">
      <c r="A45" s="62"/>
      <c r="B45" s="2">
        <v>0.2</v>
      </c>
      <c r="C45" s="23">
        <v>3.3551716804504399</v>
      </c>
      <c r="D45" s="23">
        <v>3.2280185222625701</v>
      </c>
      <c r="E45" s="23">
        <v>3.1128368377685498</v>
      </c>
      <c r="F45" s="23">
        <v>3.0077092647552499</v>
      </c>
      <c r="G45" s="23">
        <v>2.9103600978851301</v>
      </c>
      <c r="H45" s="23">
        <v>2.8202641010284402</v>
      </c>
      <c r="I45" s="23">
        <v>2.7372796535491899</v>
      </c>
      <c r="J45" s="23">
        <v>2.6597661972045898</v>
      </c>
      <c r="K45" s="23">
        <v>2.58774614334106</v>
      </c>
      <c r="L45" s="23">
        <v>2.5206763744354301</v>
      </c>
      <c r="M45" s="23">
        <v>2.45836400985718</v>
      </c>
    </row>
    <row r="46" spans="1:13" x14ac:dyDescent="0.35">
      <c r="A46" s="62"/>
      <c r="B46" s="2">
        <v>0.25</v>
      </c>
      <c r="C46" s="23">
        <v>3.2070572376251198</v>
      </c>
      <c r="D46" s="23">
        <v>3.05990862846375</v>
      </c>
      <c r="E46" s="23">
        <v>2.9358060359954798</v>
      </c>
      <c r="F46" s="23">
        <v>2.8246819972991899</v>
      </c>
      <c r="G46" s="23">
        <v>2.7244892120361301</v>
      </c>
      <c r="H46" s="23">
        <v>2.6317572593689</v>
      </c>
      <c r="I46" s="23">
        <v>2.5473816394805899</v>
      </c>
      <c r="J46" s="23">
        <v>2.4692611694335902</v>
      </c>
      <c r="K46" s="23">
        <v>2.3972592353820801</v>
      </c>
      <c r="L46" s="23">
        <v>2.3310308456420898</v>
      </c>
      <c r="M46" s="23">
        <v>2.2686004638671902</v>
      </c>
    </row>
    <row r="47" spans="1:13" x14ac:dyDescent="0.35">
      <c r="A47" s="62"/>
      <c r="B47" s="2">
        <v>0.3</v>
      </c>
      <c r="C47" s="23">
        <v>3.0955750942230198</v>
      </c>
      <c r="D47" s="23">
        <v>2.9233345985412602</v>
      </c>
      <c r="E47" s="23">
        <v>2.7917964458465598</v>
      </c>
      <c r="F47" s="23">
        <v>2.6779339313507098</v>
      </c>
      <c r="G47" s="23">
        <v>2.5750381946563698</v>
      </c>
      <c r="H47" s="23">
        <v>2.4808971881866499</v>
      </c>
      <c r="I47" s="23">
        <v>2.39569091796875</v>
      </c>
      <c r="J47" s="23">
        <v>2.3178155422210698</v>
      </c>
      <c r="K47" s="23">
        <v>2.2457492351532</v>
      </c>
      <c r="L47" s="23">
        <v>2.1802434921264702</v>
      </c>
      <c r="M47" s="23">
        <v>2.11915135383606</v>
      </c>
    </row>
    <row r="48" spans="1:13" x14ac:dyDescent="0.35">
      <c r="A48" s="62"/>
      <c r="B48" s="2">
        <v>0.35</v>
      </c>
      <c r="C48" s="23">
        <v>3.0079815387725799</v>
      </c>
      <c r="D48" s="23">
        <v>2.8115644454956099</v>
      </c>
      <c r="E48" s="23">
        <v>2.6719703674316402</v>
      </c>
      <c r="F48" s="23">
        <v>2.5565865039825399</v>
      </c>
      <c r="G48" s="23">
        <v>2.45172190666199</v>
      </c>
      <c r="H48" s="23">
        <v>2.3563585281372101</v>
      </c>
      <c r="I48" s="23">
        <v>2.2704827785491899</v>
      </c>
      <c r="J48" s="23">
        <v>2.1920874118804901</v>
      </c>
      <c r="K48" s="23">
        <v>2.12074542045593</v>
      </c>
      <c r="L48" s="23">
        <v>2.0552728176116899</v>
      </c>
      <c r="M48" s="23">
        <v>1.9968069791793801</v>
      </c>
    </row>
    <row r="49" spans="1:13" x14ac:dyDescent="0.35">
      <c r="A49" s="62"/>
      <c r="B49" s="2">
        <v>0.4</v>
      </c>
      <c r="C49" s="23">
        <v>2.9374089241027801</v>
      </c>
      <c r="D49" s="23">
        <v>2.7163743972778298</v>
      </c>
      <c r="E49" s="23">
        <v>2.5714411735534699</v>
      </c>
      <c r="F49" s="23">
        <v>2.45247149467468</v>
      </c>
      <c r="G49" s="23">
        <v>2.3454186916351301</v>
      </c>
      <c r="H49" s="23">
        <v>2.2493593692779501</v>
      </c>
      <c r="I49" s="23">
        <v>2.1632571220397998</v>
      </c>
      <c r="J49" s="23">
        <v>2.0847949981689502</v>
      </c>
      <c r="K49" s="23">
        <v>2.01371073722839</v>
      </c>
      <c r="L49" s="23">
        <v>1.95127272605896</v>
      </c>
      <c r="M49" s="23">
        <v>1.8920738697052</v>
      </c>
    </row>
    <row r="50" spans="1:13" x14ac:dyDescent="0.35">
      <c r="A50" s="62"/>
      <c r="B50" s="2">
        <v>0.45</v>
      </c>
      <c r="C50" s="23">
        <v>2.87953424453735</v>
      </c>
      <c r="D50" s="23">
        <v>2.6339156627654998</v>
      </c>
      <c r="E50" s="23">
        <v>2.4846644401550302</v>
      </c>
      <c r="F50" s="23">
        <v>2.3629109859466602</v>
      </c>
      <c r="G50" s="23">
        <v>2.2537219524383501</v>
      </c>
      <c r="H50" s="23">
        <v>2.1556634902954102</v>
      </c>
      <c r="I50" s="23">
        <v>2.0695850849151598</v>
      </c>
      <c r="J50" s="23">
        <v>1.9918528795242301</v>
      </c>
      <c r="K50" s="23">
        <v>1.92185842990875</v>
      </c>
      <c r="L50" s="23">
        <v>1.8597329854965201</v>
      </c>
      <c r="M50" s="23">
        <v>1.80257368087769</v>
      </c>
    </row>
    <row r="51" spans="1:13" x14ac:dyDescent="0.35">
      <c r="A51" s="62"/>
      <c r="B51" s="2">
        <v>0.5</v>
      </c>
      <c r="C51" s="23">
        <v>2.8300800323486301</v>
      </c>
      <c r="D51" s="23">
        <v>2.56181812286377</v>
      </c>
      <c r="E51" s="23">
        <v>2.4081399440765399</v>
      </c>
      <c r="F51" s="23">
        <v>2.2821528911590598</v>
      </c>
      <c r="G51" s="23">
        <v>2.1714742183685298</v>
      </c>
      <c r="H51" s="23">
        <v>2.0730881690978999</v>
      </c>
      <c r="I51" s="23">
        <v>1.98675453662872</v>
      </c>
      <c r="J51" s="23">
        <v>1.9103642702102701</v>
      </c>
      <c r="K51" s="23">
        <v>1.842125415802</v>
      </c>
      <c r="L51" s="23">
        <v>1.78112268447876</v>
      </c>
      <c r="M51" s="23">
        <v>1.7255822420120199</v>
      </c>
    </row>
    <row r="52" spans="1:13" x14ac:dyDescent="0.35">
      <c r="A52" s="62"/>
      <c r="B52" s="2">
        <v>0.55000000000000004</v>
      </c>
      <c r="C52" s="23">
        <v>2.78935742378235</v>
      </c>
      <c r="D52" s="23">
        <v>2.4978165626525901</v>
      </c>
      <c r="E52" s="23">
        <v>2.33967804908752</v>
      </c>
      <c r="F52" s="23">
        <v>2.21068167686462</v>
      </c>
      <c r="G52" s="23">
        <v>2.0980288982391402</v>
      </c>
      <c r="H52" s="23">
        <v>1.9992470741271999</v>
      </c>
      <c r="I52" s="23">
        <v>1.9136599302291899</v>
      </c>
      <c r="J52" s="23">
        <v>1.8376327753067001</v>
      </c>
      <c r="K52" s="23">
        <v>1.7712270021438601</v>
      </c>
      <c r="L52" s="23">
        <v>1.71005058288574</v>
      </c>
      <c r="M52" s="23">
        <v>1.65644896030426</v>
      </c>
    </row>
    <row r="53" spans="1:13" x14ac:dyDescent="0.35">
      <c r="A53" s="62"/>
      <c r="B53" s="2">
        <v>0.6</v>
      </c>
      <c r="C53" s="23">
        <v>2.7548379898071298</v>
      </c>
      <c r="D53" s="23">
        <v>2.4393465518951398</v>
      </c>
      <c r="E53" s="23">
        <v>2.2780203819274898</v>
      </c>
      <c r="F53" s="23">
        <v>2.1444795131683398</v>
      </c>
      <c r="G53" s="23">
        <v>2.0304043292999299</v>
      </c>
      <c r="H53" s="23">
        <v>1.93206882476807</v>
      </c>
      <c r="I53" s="23">
        <v>1.8472982645034799</v>
      </c>
      <c r="J53" s="23">
        <v>1.77316129207611</v>
      </c>
      <c r="K53" s="23">
        <v>1.7063462734222401</v>
      </c>
      <c r="L53" s="23">
        <v>1.64842534065247</v>
      </c>
      <c r="M53" s="23">
        <v>1.5948185920715301</v>
      </c>
    </row>
    <row r="54" spans="1:13" x14ac:dyDescent="0.35">
      <c r="A54" s="62"/>
      <c r="B54" s="2">
        <v>0.65</v>
      </c>
      <c r="C54" s="23">
        <v>2.7246551513671902</v>
      </c>
      <c r="D54" s="23">
        <v>2.3872940540313698</v>
      </c>
      <c r="E54" s="23">
        <v>2.2210674285888699</v>
      </c>
      <c r="F54" s="23">
        <v>2.0846624374389702</v>
      </c>
      <c r="G54" s="23">
        <v>1.9693953990936299</v>
      </c>
      <c r="H54" s="23">
        <v>1.87225425243378</v>
      </c>
      <c r="I54" s="23">
        <v>1.7876116037368801</v>
      </c>
      <c r="J54" s="23">
        <v>1.7143256664276101</v>
      </c>
      <c r="K54" s="23">
        <v>1.6499538421630899</v>
      </c>
      <c r="L54" s="23">
        <v>1.59189665317535</v>
      </c>
      <c r="M54" s="23">
        <v>1.5398211479187001</v>
      </c>
    </row>
    <row r="55" spans="1:13" x14ac:dyDescent="0.35">
      <c r="A55" s="62"/>
      <c r="B55" s="2">
        <v>0.7</v>
      </c>
      <c r="C55" s="23">
        <v>2.69720411300659</v>
      </c>
      <c r="D55" s="23">
        <v>2.3399696350097701</v>
      </c>
      <c r="E55" s="23">
        <v>2.1694912910461399</v>
      </c>
      <c r="F55" s="23">
        <v>2.0294275283813499</v>
      </c>
      <c r="G55" s="23">
        <v>1.9140552282333401</v>
      </c>
      <c r="H55" s="23">
        <v>1.81599056720734</v>
      </c>
      <c r="I55" s="23">
        <v>1.73272633552551</v>
      </c>
      <c r="J55" s="23">
        <v>1.6612915992736801</v>
      </c>
      <c r="K55" s="23">
        <v>1.5971100330352801</v>
      </c>
      <c r="L55" s="23">
        <v>1.5410635471344001</v>
      </c>
      <c r="M55" s="23">
        <v>1.4910750389099099</v>
      </c>
    </row>
    <row r="56" spans="1:13" x14ac:dyDescent="0.35">
      <c r="A56" s="62"/>
      <c r="B56" s="2">
        <v>0.75</v>
      </c>
      <c r="C56" s="23">
        <v>2.67452764511108</v>
      </c>
      <c r="D56" s="23">
        <v>2.2970376014709499</v>
      </c>
      <c r="E56" s="23">
        <v>2.1200253963470499</v>
      </c>
      <c r="F56" s="23">
        <v>1.9790440797805799</v>
      </c>
      <c r="G56" s="23">
        <v>1.8625454902648899</v>
      </c>
      <c r="H56" s="23">
        <v>1.7653157711029099</v>
      </c>
      <c r="I56" s="23">
        <v>1.68340611457825</v>
      </c>
      <c r="J56" s="23">
        <v>1.61254787445068</v>
      </c>
      <c r="K56" s="23">
        <v>1.5504961013793901</v>
      </c>
      <c r="L56" s="23">
        <v>1.49506294727325</v>
      </c>
      <c r="M56" s="23">
        <v>1.4453860521316499</v>
      </c>
    </row>
    <row r="57" spans="1:13" x14ac:dyDescent="0.35">
      <c r="A57" s="62"/>
      <c r="B57" s="2">
        <v>0.8</v>
      </c>
      <c r="C57" s="23">
        <v>2.6541471481323198</v>
      </c>
      <c r="D57" s="23">
        <v>2.2567272186279301</v>
      </c>
      <c r="E57" s="23">
        <v>2.0749089717864999</v>
      </c>
      <c r="F57" s="23">
        <v>1.9309393167495701</v>
      </c>
      <c r="G57" s="23">
        <v>1.8153785467147801</v>
      </c>
      <c r="H57" s="23">
        <v>1.71875619888306</v>
      </c>
      <c r="I57" s="23">
        <v>1.6376528739929199</v>
      </c>
      <c r="J57" s="23">
        <v>1.5672181844711299</v>
      </c>
      <c r="K57" s="23">
        <v>1.5069453716278101</v>
      </c>
      <c r="L57" s="23">
        <v>1.45309090614319</v>
      </c>
      <c r="M57" s="23">
        <v>1.4037660360336299</v>
      </c>
    </row>
    <row r="58" spans="1:13" x14ac:dyDescent="0.35">
      <c r="A58" s="62"/>
      <c r="B58" s="2">
        <v>0.85</v>
      </c>
      <c r="C58" s="23">
        <v>2.6359727382659899</v>
      </c>
      <c r="D58" s="23">
        <v>2.2190685272216801</v>
      </c>
      <c r="E58" s="23">
        <v>2.0319042205810498</v>
      </c>
      <c r="F58" s="23">
        <v>1.8866163492202801</v>
      </c>
      <c r="G58" s="23">
        <v>1.77013695240021</v>
      </c>
      <c r="H58" s="23">
        <v>1.67530333995819</v>
      </c>
      <c r="I58" s="23">
        <v>1.59508168697357</v>
      </c>
      <c r="J58" s="23">
        <v>1.52642834186554</v>
      </c>
      <c r="K58" s="23">
        <v>1.46704566478729</v>
      </c>
      <c r="L58" s="23">
        <v>1.4135836362838701</v>
      </c>
      <c r="M58" s="23">
        <v>1.3665454387664799</v>
      </c>
    </row>
    <row r="59" spans="1:13" x14ac:dyDescent="0.35">
      <c r="A59" s="62"/>
      <c r="B59" s="2">
        <v>0.9</v>
      </c>
      <c r="C59" s="23">
        <v>2.6199972629547101</v>
      </c>
      <c r="D59" s="23">
        <v>2.18424272537231</v>
      </c>
      <c r="E59" s="23">
        <v>1.99199998378754</v>
      </c>
      <c r="F59" s="23">
        <v>1.8453468084335301</v>
      </c>
      <c r="G59" s="23">
        <v>1.72894275188446</v>
      </c>
      <c r="H59" s="23">
        <v>1.6351002454757699</v>
      </c>
      <c r="I59" s="23">
        <v>1.5565220117569001</v>
      </c>
      <c r="J59" s="23">
        <v>1.4886302947998</v>
      </c>
      <c r="K59" s="23">
        <v>1.4294031858444201</v>
      </c>
      <c r="L59" s="23">
        <v>1.3781818151473999</v>
      </c>
      <c r="M59" s="23">
        <v>1.3313410282135001</v>
      </c>
    </row>
    <row r="60" spans="1:13" x14ac:dyDescent="0.35">
      <c r="A60" s="62"/>
      <c r="B60" s="2">
        <v>0.95</v>
      </c>
      <c r="C60" s="23">
        <v>2.60407567024231</v>
      </c>
      <c r="D60" s="23">
        <v>2.1513431072235099</v>
      </c>
      <c r="E60" s="23">
        <v>1.9543542861938501</v>
      </c>
      <c r="F60" s="23">
        <v>1.8065557479858401</v>
      </c>
      <c r="G60" s="23">
        <v>1.6906840801239</v>
      </c>
      <c r="H60" s="23">
        <v>1.5968757867813099</v>
      </c>
      <c r="I60" s="23">
        <v>1.5195610523223899</v>
      </c>
      <c r="J60" s="23">
        <v>1.45273149013519</v>
      </c>
      <c r="K60" s="23">
        <v>1.39519655704498</v>
      </c>
      <c r="L60" s="23">
        <v>1.34490883350372</v>
      </c>
      <c r="M60" s="23">
        <v>1.29898822307587</v>
      </c>
    </row>
    <row r="61" spans="1:13" x14ac:dyDescent="0.35">
      <c r="A61" s="62"/>
      <c r="B61" s="2">
        <v>1</v>
      </c>
      <c r="C61" s="23">
        <v>2.5909783840179399</v>
      </c>
      <c r="D61" s="23">
        <v>2.12004542350769</v>
      </c>
      <c r="E61" s="23">
        <v>1.91840279102325</v>
      </c>
      <c r="F61" s="23">
        <v>1.7699077129364</v>
      </c>
      <c r="G61" s="23">
        <v>1.6543952226638801</v>
      </c>
      <c r="H61" s="23">
        <v>1.5620211362838701</v>
      </c>
      <c r="I61" s="23">
        <v>1.4854439496994001</v>
      </c>
      <c r="J61" s="23">
        <v>1.4200683832168599</v>
      </c>
      <c r="K61" s="23">
        <v>1.3631780147552499</v>
      </c>
      <c r="L61" s="23">
        <v>1.3130297660827599</v>
      </c>
      <c r="M61" s="23">
        <v>1.26915383338928</v>
      </c>
    </row>
    <row r="72" spans="1:13" x14ac:dyDescent="0.35">
      <c r="A72" s="63" t="s">
        <v>1</v>
      </c>
      <c r="B72" s="63"/>
      <c r="C72" s="63"/>
      <c r="D72" s="63"/>
      <c r="E72" s="63"/>
      <c r="F72" s="63"/>
      <c r="G72" s="63"/>
      <c r="H72" s="63"/>
      <c r="I72" s="63"/>
      <c r="J72" s="63"/>
      <c r="K72" s="63"/>
      <c r="L72" s="63"/>
      <c r="M72" s="63"/>
    </row>
    <row r="73" spans="1:13" x14ac:dyDescent="0.35">
      <c r="A73" s="62" t="s">
        <v>0</v>
      </c>
      <c r="B73" s="1"/>
      <c r="C73" s="1">
        <v>0</v>
      </c>
      <c r="D73" s="1">
        <v>0.1</v>
      </c>
      <c r="E73" s="1">
        <v>0.2</v>
      </c>
      <c r="F73" s="1">
        <v>0.3</v>
      </c>
      <c r="G73" s="1">
        <v>0.4</v>
      </c>
      <c r="H73" s="1">
        <v>0.5</v>
      </c>
      <c r="I73" s="1">
        <v>0.6</v>
      </c>
      <c r="J73" s="1">
        <v>0.7</v>
      </c>
      <c r="K73" s="1">
        <v>0.8</v>
      </c>
      <c r="L73" s="1">
        <v>0.9</v>
      </c>
      <c r="M73" s="1">
        <v>1</v>
      </c>
    </row>
    <row r="74" spans="1:13" x14ac:dyDescent="0.35">
      <c r="A74" s="62"/>
      <c r="B74" s="2">
        <v>0</v>
      </c>
      <c r="C74" s="26">
        <v>0</v>
      </c>
      <c r="D74" s="27">
        <v>0</v>
      </c>
      <c r="E74" s="27">
        <v>0</v>
      </c>
      <c r="F74" s="27">
        <v>0</v>
      </c>
      <c r="G74" s="27">
        <v>0</v>
      </c>
      <c r="H74" s="27">
        <v>0</v>
      </c>
      <c r="I74" s="27">
        <v>0</v>
      </c>
      <c r="J74" s="27">
        <v>0</v>
      </c>
      <c r="K74" s="27">
        <v>0</v>
      </c>
      <c r="L74" s="27">
        <v>0</v>
      </c>
      <c r="M74" s="27">
        <v>0</v>
      </c>
    </row>
    <row r="75" spans="1:13" x14ac:dyDescent="0.35">
      <c r="A75" s="62"/>
      <c r="B75" s="2">
        <v>0.05</v>
      </c>
      <c r="C75" s="27">
        <v>1.7543416470289199E-2</v>
      </c>
      <c r="D75" s="27">
        <v>1.89128816127777E-2</v>
      </c>
      <c r="E75" s="27">
        <v>2.0430883392691598E-2</v>
      </c>
      <c r="F75" s="27">
        <v>2.1905384957790399E-2</v>
      </c>
      <c r="G75" s="27">
        <v>2.33401171863079E-2</v>
      </c>
      <c r="H75" s="27">
        <v>2.5251524522900599E-2</v>
      </c>
      <c r="I75" s="27">
        <v>2.65728551894426E-2</v>
      </c>
      <c r="J75" s="27">
        <v>2.72028166800737E-2</v>
      </c>
      <c r="K75" s="27">
        <v>2.8264947235584301E-2</v>
      </c>
      <c r="L75" s="27">
        <v>2.9262011870741799E-2</v>
      </c>
      <c r="M75" s="27">
        <v>3.0184146016836201E-2</v>
      </c>
    </row>
    <row r="76" spans="1:13" x14ac:dyDescent="0.35">
      <c r="A76" s="62"/>
      <c r="B76" s="2">
        <v>0.1</v>
      </c>
      <c r="C76" s="27">
        <v>2.3517467081546801E-2</v>
      </c>
      <c r="D76" s="27">
        <v>2.5429250672459599E-2</v>
      </c>
      <c r="E76" s="27">
        <v>2.7253646403551102E-2</v>
      </c>
      <c r="F76" s="27">
        <v>2.87147406488657E-2</v>
      </c>
      <c r="G76" s="27">
        <v>3.0050741508603099E-2</v>
      </c>
      <c r="H76" s="27">
        <v>3.1085181981325202E-2</v>
      </c>
      <c r="I76" s="27">
        <v>3.2032016664743403E-2</v>
      </c>
      <c r="J76" s="27">
        <v>3.2912112772464801E-2</v>
      </c>
      <c r="K76" s="27">
        <v>3.34743931889534E-2</v>
      </c>
      <c r="L76" s="27">
        <v>3.38933207094669E-2</v>
      </c>
      <c r="M76" s="27">
        <v>3.4477993845939602E-2</v>
      </c>
    </row>
    <row r="77" spans="1:13" x14ac:dyDescent="0.35">
      <c r="A77" s="62"/>
      <c r="B77" s="2">
        <v>0.15</v>
      </c>
      <c r="C77" s="27">
        <v>2.5078153237700501E-2</v>
      </c>
      <c r="D77" s="27">
        <v>2.7629747986793501E-2</v>
      </c>
      <c r="E77" s="27">
        <v>2.9371114447712902E-2</v>
      </c>
      <c r="F77" s="27">
        <v>3.0674966052174599E-2</v>
      </c>
      <c r="G77" s="27">
        <v>3.1709112226963002E-2</v>
      </c>
      <c r="H77" s="27">
        <v>3.2451130449771902E-2</v>
      </c>
      <c r="I77" s="27">
        <v>3.30309197306633E-2</v>
      </c>
      <c r="J77" s="27">
        <v>3.3514030277729E-2</v>
      </c>
      <c r="K77" s="27">
        <v>3.3784154802560799E-2</v>
      </c>
      <c r="L77" s="27">
        <v>3.39604094624519E-2</v>
      </c>
      <c r="M77" s="27">
        <v>3.4199867397546803E-2</v>
      </c>
    </row>
    <row r="78" spans="1:13" x14ac:dyDescent="0.35">
      <c r="A78" s="62"/>
      <c r="B78" s="2">
        <v>0.2</v>
      </c>
      <c r="C78" s="27">
        <v>2.4385709315538399E-2</v>
      </c>
      <c r="D78" s="27">
        <v>2.7896955609321601E-2</v>
      </c>
      <c r="E78" s="27">
        <v>2.970833145082E-2</v>
      </c>
      <c r="F78" s="27">
        <v>3.0909800902009E-2</v>
      </c>
      <c r="G78" s="27">
        <v>3.15326675772667E-2</v>
      </c>
      <c r="H78" s="27">
        <v>3.1996048986911801E-2</v>
      </c>
      <c r="I78" s="27">
        <v>3.2507114112377201E-2</v>
      </c>
      <c r="J78" s="27">
        <v>3.27571295201778E-2</v>
      </c>
      <c r="K78" s="27">
        <v>3.3037140965461703E-2</v>
      </c>
      <c r="L78" s="27">
        <v>3.2999970018863699E-2</v>
      </c>
      <c r="M78" s="27">
        <v>3.2991215586662299E-2</v>
      </c>
    </row>
    <row r="79" spans="1:13" x14ac:dyDescent="0.35">
      <c r="A79" s="62"/>
      <c r="B79" s="2">
        <v>0.25</v>
      </c>
      <c r="C79" s="27">
        <v>2.3046638816595098E-2</v>
      </c>
      <c r="D79" s="27">
        <v>2.7486603707075102E-2</v>
      </c>
      <c r="E79" s="27">
        <v>2.9248997569084199E-2</v>
      </c>
      <c r="F79" s="27">
        <v>3.0359903350472499E-2</v>
      </c>
      <c r="G79" s="27">
        <v>3.1007664278149601E-2</v>
      </c>
      <c r="H79" s="27">
        <v>3.1631164252757998E-2</v>
      </c>
      <c r="I79" s="27">
        <v>3.1804066151380497E-2</v>
      </c>
      <c r="J79" s="27">
        <v>3.2076720148325001E-2</v>
      </c>
      <c r="K79" s="27">
        <v>3.21018099784851E-2</v>
      </c>
      <c r="L79" s="27">
        <v>3.2131180167198202E-2</v>
      </c>
      <c r="M79" s="27">
        <v>3.2110735774040201E-2</v>
      </c>
    </row>
    <row r="80" spans="1:13" x14ac:dyDescent="0.35">
      <c r="A80" s="62"/>
      <c r="B80" s="2">
        <v>0.3</v>
      </c>
      <c r="C80" s="27">
        <v>2.13171616196632E-2</v>
      </c>
      <c r="D80" s="27">
        <v>2.6538649573922199E-2</v>
      </c>
      <c r="E80" s="27">
        <v>2.8812011703848801E-2</v>
      </c>
      <c r="F80" s="27">
        <v>2.98027694225311E-2</v>
      </c>
      <c r="G80" s="27">
        <v>3.05977053940296E-2</v>
      </c>
      <c r="H80" s="27">
        <v>3.09283882379532E-2</v>
      </c>
      <c r="I80" s="27">
        <v>3.1306810677051503E-2</v>
      </c>
      <c r="J80" s="27">
        <v>3.1353060156106997E-2</v>
      </c>
      <c r="K80" s="27">
        <v>3.1444139778614003E-2</v>
      </c>
      <c r="L80" s="27">
        <v>3.1272768974304199E-2</v>
      </c>
      <c r="M80" s="27">
        <v>3.1369876116514199E-2</v>
      </c>
    </row>
    <row r="81" spans="1:13" x14ac:dyDescent="0.35">
      <c r="A81" s="62"/>
      <c r="B81" s="2">
        <v>0.35</v>
      </c>
      <c r="C81" s="27">
        <v>1.9606983289122599E-2</v>
      </c>
      <c r="D81" s="27">
        <v>2.6381671428680399E-2</v>
      </c>
      <c r="E81" s="27">
        <v>2.78727579861879E-2</v>
      </c>
      <c r="F81" s="27">
        <v>2.9287151992321001E-2</v>
      </c>
      <c r="G81" s="27">
        <v>3.0051350593566901E-2</v>
      </c>
      <c r="H81" s="27">
        <v>3.0618993565440199E-2</v>
      </c>
      <c r="I81" s="27">
        <v>3.0771955847740201E-2</v>
      </c>
      <c r="J81" s="27">
        <v>3.0964845791459101E-2</v>
      </c>
      <c r="K81" s="27">
        <v>3.07634342461824E-2</v>
      </c>
      <c r="L81" s="27">
        <v>3.0725440010428401E-2</v>
      </c>
      <c r="M81" s="27">
        <v>3.0259633436799101E-2</v>
      </c>
    </row>
    <row r="82" spans="1:13" x14ac:dyDescent="0.35">
      <c r="A82" s="62"/>
      <c r="B82" s="2">
        <v>0.4</v>
      </c>
      <c r="C82" s="27">
        <v>1.8071845173835799E-2</v>
      </c>
      <c r="D82" s="27">
        <v>2.5756558403372799E-2</v>
      </c>
      <c r="E82" s="27">
        <v>2.7579596266150499E-2</v>
      </c>
      <c r="F82" s="27">
        <v>2.8875106945633899E-2</v>
      </c>
      <c r="G82" s="27">
        <v>2.9823109507560699E-2</v>
      </c>
      <c r="H82" s="27">
        <v>3.0447913333773599E-2</v>
      </c>
      <c r="I82" s="27">
        <v>3.0428519472479799E-2</v>
      </c>
      <c r="J82" s="27">
        <v>3.0480770394205998E-2</v>
      </c>
      <c r="K82" s="27">
        <v>3.0231773853301998E-2</v>
      </c>
      <c r="L82" s="27">
        <v>3.0012391507625601E-2</v>
      </c>
      <c r="M82" s="27">
        <v>2.9657935723662401E-2</v>
      </c>
    </row>
    <row r="83" spans="1:13" x14ac:dyDescent="0.35">
      <c r="A83" s="62"/>
      <c r="B83" s="2">
        <v>0.45</v>
      </c>
      <c r="C83" s="27">
        <v>1.6225960105657598E-2</v>
      </c>
      <c r="D83" s="27">
        <v>2.5036947801709199E-2</v>
      </c>
      <c r="E83" s="27">
        <v>2.7301475405693099E-2</v>
      </c>
      <c r="F83" s="27">
        <v>2.8738962486386299E-2</v>
      </c>
      <c r="G83" s="27">
        <v>2.97834146767855E-2</v>
      </c>
      <c r="H83" s="27">
        <v>3.0154766514897301E-2</v>
      </c>
      <c r="I83" s="27">
        <v>3.0305184423923499E-2</v>
      </c>
      <c r="J83" s="27">
        <v>3.0033968389034299E-2</v>
      </c>
      <c r="K83" s="27">
        <v>2.9624819755554199E-2</v>
      </c>
      <c r="L83" s="27">
        <v>2.9209764674305898E-2</v>
      </c>
      <c r="M83" s="27">
        <v>2.8809618204832101E-2</v>
      </c>
    </row>
    <row r="84" spans="1:13" x14ac:dyDescent="0.35">
      <c r="A84" s="62"/>
      <c r="B84" s="2">
        <v>0.5</v>
      </c>
      <c r="C84" s="27">
        <v>1.5010604634881001E-2</v>
      </c>
      <c r="D84" s="27">
        <v>2.4716930463910099E-2</v>
      </c>
      <c r="E84" s="27">
        <v>2.68480572849512E-2</v>
      </c>
      <c r="F84" s="27">
        <v>2.86113861948252E-2</v>
      </c>
      <c r="G84" s="27">
        <v>2.9616571962833401E-2</v>
      </c>
      <c r="H84" s="27">
        <v>2.9910761862993199E-2</v>
      </c>
      <c r="I84" s="27">
        <v>2.98206973820925E-2</v>
      </c>
      <c r="J84" s="27">
        <v>2.9250023886561401E-2</v>
      </c>
      <c r="K84" s="27">
        <v>2.9142905026674298E-2</v>
      </c>
      <c r="L84" s="27">
        <v>2.8492365032434502E-2</v>
      </c>
      <c r="M84" s="27">
        <v>2.8053581714630099E-2</v>
      </c>
    </row>
    <row r="85" spans="1:13" x14ac:dyDescent="0.35">
      <c r="A85" s="62"/>
      <c r="B85" s="2">
        <v>0.55000000000000004</v>
      </c>
      <c r="C85" s="27">
        <v>1.4237991534173501E-2</v>
      </c>
      <c r="D85" s="27">
        <v>2.4226540699601201E-2</v>
      </c>
      <c r="E85" s="27">
        <v>2.6782870292663599E-2</v>
      </c>
      <c r="F85" s="27">
        <v>2.8491841629147498E-2</v>
      </c>
      <c r="G85" s="27">
        <v>2.9415909200906799E-2</v>
      </c>
      <c r="H85" s="27">
        <v>2.96668186783791E-2</v>
      </c>
      <c r="I85" s="27">
        <v>2.93209627270699E-2</v>
      </c>
      <c r="J85" s="27">
        <v>2.88238991051912E-2</v>
      </c>
      <c r="K85" s="27">
        <v>2.8377899900078801E-2</v>
      </c>
      <c r="L85" s="27">
        <v>2.7709763497114199E-2</v>
      </c>
      <c r="M85" s="27">
        <v>2.7213668450713199E-2</v>
      </c>
    </row>
    <row r="86" spans="1:13" x14ac:dyDescent="0.35">
      <c r="A86" s="62"/>
      <c r="B86" s="2">
        <v>0.6</v>
      </c>
      <c r="C86" s="27">
        <v>1.32631864398718E-2</v>
      </c>
      <c r="D86" s="27">
        <v>2.3594724014401401E-2</v>
      </c>
      <c r="E86" s="27">
        <v>2.6891034096479399E-2</v>
      </c>
      <c r="F86" s="27">
        <v>2.85662077367306E-2</v>
      </c>
      <c r="G86" s="27">
        <v>2.9040029272437099E-2</v>
      </c>
      <c r="H86" s="27">
        <v>2.9147356748580901E-2</v>
      </c>
      <c r="I86" s="27">
        <v>2.8522111475467699E-2</v>
      </c>
      <c r="J86" s="27">
        <v>2.81289964914322E-2</v>
      </c>
      <c r="K86" s="27">
        <v>2.7773588895797698E-2</v>
      </c>
      <c r="L86" s="27">
        <v>2.71493997424841E-2</v>
      </c>
      <c r="M86" s="27">
        <v>2.6550741866230999E-2</v>
      </c>
    </row>
    <row r="87" spans="1:13" x14ac:dyDescent="0.35">
      <c r="A87" s="62"/>
      <c r="B87" s="2">
        <v>0.65</v>
      </c>
      <c r="C87" s="27">
        <v>1.20221376419067E-2</v>
      </c>
      <c r="D87" s="27">
        <v>2.3559341207146599E-2</v>
      </c>
      <c r="E87" s="27">
        <v>2.67396327108145E-2</v>
      </c>
      <c r="F87" s="27">
        <v>2.8499748557806001E-2</v>
      </c>
      <c r="G87" s="27">
        <v>2.8945503756403899E-2</v>
      </c>
      <c r="H87" s="27">
        <v>2.8764916583895701E-2</v>
      </c>
      <c r="I87" s="27">
        <v>2.8196543455123901E-2</v>
      </c>
      <c r="J87" s="27">
        <v>2.74591483175755E-2</v>
      </c>
      <c r="K87" s="27">
        <v>2.70158853381872E-2</v>
      </c>
      <c r="L87" s="27">
        <v>2.65423785895109E-2</v>
      </c>
      <c r="M87" s="27">
        <v>2.5826405733823801E-2</v>
      </c>
    </row>
    <row r="88" spans="1:13" x14ac:dyDescent="0.35">
      <c r="A88" s="62"/>
      <c r="B88" s="2">
        <v>0.7</v>
      </c>
      <c r="C88" s="27">
        <v>1.1139439418911899E-2</v>
      </c>
      <c r="D88" s="27">
        <v>2.3243026807904198E-2</v>
      </c>
      <c r="E88" s="27">
        <v>2.6540586724877399E-2</v>
      </c>
      <c r="F88" s="27">
        <v>2.8453653678298E-2</v>
      </c>
      <c r="G88" s="27">
        <v>2.8760351240634901E-2</v>
      </c>
      <c r="H88" s="27">
        <v>2.8385479003191001E-2</v>
      </c>
      <c r="I88" s="27">
        <v>2.76731289923191E-2</v>
      </c>
      <c r="J88" s="27">
        <v>2.7113242074847201E-2</v>
      </c>
      <c r="K88" s="27">
        <v>2.6309277862310399E-2</v>
      </c>
      <c r="L88" s="27">
        <v>2.5984495878219601E-2</v>
      </c>
      <c r="M88" s="27">
        <v>2.5247627869248401E-2</v>
      </c>
    </row>
    <row r="89" spans="1:13" x14ac:dyDescent="0.35">
      <c r="A89" s="62"/>
      <c r="B89" s="2">
        <v>0.75</v>
      </c>
      <c r="C89" s="27">
        <v>1.04934507980943E-2</v>
      </c>
      <c r="D89" s="27">
        <v>2.2952513769269E-2</v>
      </c>
      <c r="E89" s="27">
        <v>2.6676462963223499E-2</v>
      </c>
      <c r="F89" s="27">
        <v>2.8134949505329101E-2</v>
      </c>
      <c r="G89" s="27">
        <v>2.8184104710817299E-2</v>
      </c>
      <c r="H89" s="27">
        <v>2.7654899284243601E-2</v>
      </c>
      <c r="I89" s="27">
        <v>2.71704904735088E-2</v>
      </c>
      <c r="J89" s="27">
        <v>2.6669876649975801E-2</v>
      </c>
      <c r="K89" s="27">
        <v>2.5896452367305801E-2</v>
      </c>
      <c r="L89" s="27">
        <v>2.5431672111153599E-2</v>
      </c>
      <c r="M89" s="27">
        <v>2.4804688990116099E-2</v>
      </c>
    </row>
    <row r="90" spans="1:13" x14ac:dyDescent="0.35">
      <c r="A90" s="62"/>
      <c r="B90" s="2">
        <v>0.8</v>
      </c>
      <c r="C90" s="27">
        <v>1.0186493396759E-2</v>
      </c>
      <c r="D90" s="27">
        <v>2.2426268085837399E-2</v>
      </c>
      <c r="E90" s="27">
        <v>2.65715569257736E-2</v>
      </c>
      <c r="F90" s="27">
        <v>2.7866084128618199E-2</v>
      </c>
      <c r="G90" s="27">
        <v>2.7728833258152001E-2</v>
      </c>
      <c r="H90" s="27">
        <v>2.73128412663937E-2</v>
      </c>
      <c r="I90" s="27">
        <v>2.6804475113749501E-2</v>
      </c>
      <c r="J90" s="27">
        <v>2.5974981486797302E-2</v>
      </c>
      <c r="K90" s="27">
        <v>2.5427669286727898E-2</v>
      </c>
      <c r="L90" s="27">
        <v>2.4905381724238399E-2</v>
      </c>
      <c r="M90" s="27">
        <v>2.41242591291666E-2</v>
      </c>
    </row>
    <row r="91" spans="1:13" x14ac:dyDescent="0.35">
      <c r="A91" s="62"/>
      <c r="B91" s="2">
        <v>0.85</v>
      </c>
      <c r="C91" s="27">
        <v>9.5625361427664791E-3</v>
      </c>
      <c r="D91" s="27">
        <v>2.2440450266003598E-2</v>
      </c>
      <c r="E91" s="27">
        <v>2.67350729554892E-2</v>
      </c>
      <c r="F91" s="27">
        <v>2.7643708512187001E-2</v>
      </c>
      <c r="G91" s="27">
        <v>2.7415003627538698E-2</v>
      </c>
      <c r="H91" s="27">
        <v>2.6878116652369499E-2</v>
      </c>
      <c r="I91" s="27">
        <v>2.61737797409296E-2</v>
      </c>
      <c r="J91" s="27">
        <v>2.5528842583298701E-2</v>
      </c>
      <c r="K91" s="27">
        <v>2.4815732613205899E-2</v>
      </c>
      <c r="L91" s="27">
        <v>2.4381676688790301E-2</v>
      </c>
      <c r="M91" s="27">
        <v>2.3656237870454799E-2</v>
      </c>
    </row>
    <row r="92" spans="1:13" x14ac:dyDescent="0.35">
      <c r="A92" s="62"/>
      <c r="B92" s="2">
        <v>0.9</v>
      </c>
      <c r="C92" s="27">
        <v>8.7906681001186406E-3</v>
      </c>
      <c r="D92" s="27">
        <v>2.2364336997270601E-2</v>
      </c>
      <c r="E92" s="27">
        <v>2.6688840240240101E-2</v>
      </c>
      <c r="F92" s="27">
        <v>2.7299858629703501E-2</v>
      </c>
      <c r="G92" s="27">
        <v>2.7048172429204001E-2</v>
      </c>
      <c r="H92" s="27">
        <v>2.65350881963968E-2</v>
      </c>
      <c r="I92" s="27">
        <v>2.58676409721375E-2</v>
      </c>
      <c r="J92" s="27">
        <v>2.50978097319603E-2</v>
      </c>
      <c r="K92" s="27">
        <v>2.41514686495066E-2</v>
      </c>
      <c r="L92" s="27">
        <v>2.37243361771107E-2</v>
      </c>
      <c r="M92" s="27">
        <v>2.3089526221156099E-2</v>
      </c>
    </row>
    <row r="93" spans="1:13" x14ac:dyDescent="0.35">
      <c r="A93" s="62"/>
      <c r="B93" s="2">
        <v>0.95</v>
      </c>
      <c r="C93" s="27">
        <v>8.2924887537956203E-3</v>
      </c>
      <c r="D93" s="27">
        <v>2.2353030741214801E-2</v>
      </c>
      <c r="E93" s="27">
        <v>2.6607446372508999E-2</v>
      </c>
      <c r="F93" s="27">
        <v>2.7073729783296599E-2</v>
      </c>
      <c r="G93" s="27">
        <v>2.6632634922862101E-2</v>
      </c>
      <c r="H93" s="27">
        <v>2.6141840964555699E-2</v>
      </c>
      <c r="I93" s="27">
        <v>2.5151707231998399E-2</v>
      </c>
      <c r="J93" s="27">
        <v>2.4588292464613901E-2</v>
      </c>
      <c r="K93" s="27">
        <v>2.4000015109777499E-2</v>
      </c>
      <c r="L93" s="27">
        <v>2.3102810606360401E-2</v>
      </c>
      <c r="M93" s="27">
        <v>2.2690938785672202E-2</v>
      </c>
    </row>
    <row r="94" spans="1:13" x14ac:dyDescent="0.35">
      <c r="A94" s="62"/>
      <c r="B94" s="2">
        <v>1</v>
      </c>
      <c r="C94" s="27">
        <v>7.7832113020122103E-3</v>
      </c>
      <c r="D94" s="27">
        <v>2.24417708814144E-2</v>
      </c>
      <c r="E94" s="27">
        <v>2.6498386636376398E-2</v>
      </c>
      <c r="F94" s="27">
        <v>2.6820812374353398E-2</v>
      </c>
      <c r="G94" s="27">
        <v>2.63764075934887E-2</v>
      </c>
      <c r="H94" s="27">
        <v>2.5641063228249598E-2</v>
      </c>
      <c r="I94" s="27">
        <v>2.4826481938362101E-2</v>
      </c>
      <c r="J94" s="27">
        <v>2.4174634367227599E-2</v>
      </c>
      <c r="K94" s="27">
        <v>2.3471403867006298E-2</v>
      </c>
      <c r="L94" s="27">
        <v>2.28236373513937E-2</v>
      </c>
      <c r="M94" s="27">
        <v>2.2089971229433999E-2</v>
      </c>
    </row>
    <row r="105" spans="1:13" x14ac:dyDescent="0.35">
      <c r="A105" s="63" t="s">
        <v>1</v>
      </c>
      <c r="B105" s="63"/>
      <c r="C105" s="63"/>
      <c r="D105" s="63"/>
      <c r="E105" s="63"/>
      <c r="F105" s="63"/>
      <c r="G105" s="63"/>
      <c r="H105" s="63"/>
      <c r="I105" s="63"/>
      <c r="J105" s="63"/>
      <c r="K105" s="63"/>
      <c r="L105" s="63"/>
      <c r="M105" s="63"/>
    </row>
    <row r="106" spans="1:13" x14ac:dyDescent="0.35">
      <c r="A106" s="62" t="s">
        <v>0</v>
      </c>
      <c r="B106" s="1"/>
      <c r="C106" s="1">
        <v>0</v>
      </c>
      <c r="D106" s="1">
        <v>0.1</v>
      </c>
      <c r="E106" s="1">
        <v>0.2</v>
      </c>
      <c r="F106" s="1">
        <v>0.3</v>
      </c>
      <c r="G106" s="1">
        <v>0.4</v>
      </c>
      <c r="H106" s="1">
        <v>0.5</v>
      </c>
      <c r="I106" s="1">
        <v>0.6</v>
      </c>
      <c r="J106" s="1">
        <v>0.7</v>
      </c>
      <c r="K106" s="1">
        <v>0.8</v>
      </c>
      <c r="L106" s="1">
        <v>0.9</v>
      </c>
      <c r="M106" s="1">
        <v>1</v>
      </c>
    </row>
    <row r="107" spans="1:13" x14ac:dyDescent="0.35">
      <c r="A107" s="62"/>
      <c r="B107" s="2">
        <v>0</v>
      </c>
      <c r="C107" s="26">
        <v>0</v>
      </c>
      <c r="D107" s="27">
        <v>0</v>
      </c>
      <c r="E107" s="27">
        <v>0</v>
      </c>
      <c r="F107" s="27">
        <v>0</v>
      </c>
      <c r="G107" s="27">
        <v>0</v>
      </c>
      <c r="H107" s="27">
        <v>0</v>
      </c>
      <c r="I107" s="27">
        <v>0</v>
      </c>
      <c r="J107" s="27">
        <v>0</v>
      </c>
      <c r="K107" s="27">
        <v>0</v>
      </c>
      <c r="L107" s="27">
        <v>0</v>
      </c>
      <c r="M107" s="27">
        <v>0</v>
      </c>
    </row>
    <row r="108" spans="1:13" x14ac:dyDescent="0.35">
      <c r="A108" s="62"/>
      <c r="B108" s="2">
        <v>0.05</v>
      </c>
      <c r="C108" s="27">
        <v>2.5563745293766299E-3</v>
      </c>
      <c r="D108" s="27">
        <v>2.7976850979030102E-3</v>
      </c>
      <c r="E108" s="27">
        <v>3.0042142607271702E-3</v>
      </c>
      <c r="F108" s="27">
        <v>3.2212305814027799E-3</v>
      </c>
      <c r="G108" s="27">
        <v>3.4199231304228301E-3</v>
      </c>
      <c r="H108" s="27">
        <v>3.6166934296488801E-3</v>
      </c>
      <c r="I108" s="27">
        <v>3.7935252767056201E-3</v>
      </c>
      <c r="J108" s="27">
        <v>3.9577325806021699E-3</v>
      </c>
      <c r="K108" s="27">
        <v>4.1091241873800798E-3</v>
      </c>
      <c r="L108" s="27">
        <v>4.2400294914841704E-3</v>
      </c>
      <c r="M108" s="27">
        <v>4.3046134524047401E-3</v>
      </c>
    </row>
    <row r="109" spans="1:13" x14ac:dyDescent="0.35">
      <c r="A109" s="62"/>
      <c r="B109" s="2">
        <v>0.1</v>
      </c>
      <c r="C109" s="27">
        <v>3.01576685160399E-3</v>
      </c>
      <c r="D109" s="27">
        <v>3.3451302442699701E-3</v>
      </c>
      <c r="E109" s="27">
        <v>3.6494403611868598E-3</v>
      </c>
      <c r="F109" s="27">
        <v>3.9039871189743302E-3</v>
      </c>
      <c r="G109" s="27">
        <v>4.1267811320722103E-3</v>
      </c>
      <c r="H109" s="27">
        <v>4.3026884086430099E-3</v>
      </c>
      <c r="I109" s="27">
        <v>4.4521046802401499E-3</v>
      </c>
      <c r="J109" s="27">
        <v>4.5686122030019803E-3</v>
      </c>
      <c r="K109" s="27">
        <v>4.6530715189874198E-3</v>
      </c>
      <c r="L109" s="27">
        <v>4.7208284959197001E-3</v>
      </c>
      <c r="M109" s="27">
        <v>4.8341937363147701E-3</v>
      </c>
    </row>
    <row r="110" spans="1:13" x14ac:dyDescent="0.35">
      <c r="A110" s="62"/>
      <c r="B110" s="2">
        <v>0.15</v>
      </c>
      <c r="C110" s="27">
        <v>3.1127340625971599E-3</v>
      </c>
      <c r="D110" s="27">
        <v>3.6091229412704702E-3</v>
      </c>
      <c r="E110" s="27">
        <v>3.9345575496554401E-3</v>
      </c>
      <c r="F110" s="27">
        <v>4.1867052204906897E-3</v>
      </c>
      <c r="G110" s="27">
        <v>4.3839416466653399E-3</v>
      </c>
      <c r="H110" s="27">
        <v>4.5512481592595603E-3</v>
      </c>
      <c r="I110" s="27">
        <v>4.6196272596716898E-3</v>
      </c>
      <c r="J110" s="27">
        <v>4.6941707842052E-3</v>
      </c>
      <c r="K110" s="27">
        <v>4.7729765065014397E-3</v>
      </c>
      <c r="L110" s="27">
        <v>4.8211822286248198E-3</v>
      </c>
      <c r="M110" s="27">
        <v>4.8454417847096903E-3</v>
      </c>
    </row>
    <row r="111" spans="1:13" x14ac:dyDescent="0.35">
      <c r="A111" s="62"/>
      <c r="B111" s="2">
        <v>0.2</v>
      </c>
      <c r="C111" s="27">
        <v>2.9746375512331698E-3</v>
      </c>
      <c r="D111" s="27">
        <v>3.6623561754822701E-3</v>
      </c>
      <c r="E111" s="27">
        <v>4.0515898726880602E-3</v>
      </c>
      <c r="F111" s="27">
        <v>4.2848032899200899E-3</v>
      </c>
      <c r="G111" s="27">
        <v>4.4476310722529897E-3</v>
      </c>
      <c r="H111" s="27">
        <v>4.5538758859038396E-3</v>
      </c>
      <c r="I111" s="27">
        <v>4.6118260361254198E-3</v>
      </c>
      <c r="J111" s="27">
        <v>4.6375370584428302E-3</v>
      </c>
      <c r="K111" s="27">
        <v>4.6917367726564399E-3</v>
      </c>
      <c r="L111" s="27">
        <v>4.7063538804650298E-3</v>
      </c>
      <c r="M111" s="27">
        <v>4.7199293039739097E-3</v>
      </c>
    </row>
    <row r="112" spans="1:13" x14ac:dyDescent="0.35">
      <c r="A112" s="62"/>
      <c r="B112" s="2">
        <v>0.25</v>
      </c>
      <c r="C112" s="27">
        <v>2.7491480577737102E-3</v>
      </c>
      <c r="D112" s="27">
        <v>3.6623349878937002E-3</v>
      </c>
      <c r="E112" s="27">
        <v>4.0728808380663404E-3</v>
      </c>
      <c r="F112" s="27">
        <v>4.3032178655266796E-3</v>
      </c>
      <c r="G112" s="27">
        <v>4.4105593115091298E-3</v>
      </c>
      <c r="H112" s="27">
        <v>4.4807046651840201E-3</v>
      </c>
      <c r="I112" s="27">
        <v>4.5461896806955303E-3</v>
      </c>
      <c r="J112" s="27">
        <v>4.5532793737947897E-3</v>
      </c>
      <c r="K112" s="27">
        <v>4.5670508407056297E-3</v>
      </c>
      <c r="L112" s="27">
        <v>4.6034264378249602E-3</v>
      </c>
      <c r="M112" s="27">
        <v>4.5510213822126397E-3</v>
      </c>
    </row>
    <row r="113" spans="1:13" x14ac:dyDescent="0.35">
      <c r="A113" s="62"/>
      <c r="B113" s="2">
        <v>0.3</v>
      </c>
      <c r="C113" s="27">
        <v>2.4987517390400202E-3</v>
      </c>
      <c r="D113" s="27">
        <v>3.6191169638186702E-3</v>
      </c>
      <c r="E113" s="27">
        <v>4.0832334198057704E-3</v>
      </c>
      <c r="F113" s="27">
        <v>4.2360830120742304E-3</v>
      </c>
      <c r="G113" s="27">
        <v>4.3575344607234001E-3</v>
      </c>
      <c r="H113" s="27">
        <v>4.43013897165656E-3</v>
      </c>
      <c r="I113" s="27">
        <v>4.4601629488170199E-3</v>
      </c>
      <c r="J113" s="27">
        <v>4.5119500719010804E-3</v>
      </c>
      <c r="K113" s="27">
        <v>4.4971271418034996E-3</v>
      </c>
      <c r="L113" s="27">
        <v>4.4912965968251202E-3</v>
      </c>
      <c r="M113" s="27">
        <v>4.4277287088334604E-3</v>
      </c>
    </row>
    <row r="114" spans="1:13" x14ac:dyDescent="0.35">
      <c r="A114" s="62"/>
      <c r="B114" s="2">
        <v>0.35</v>
      </c>
      <c r="C114" s="27">
        <v>2.2726822644472101E-3</v>
      </c>
      <c r="D114" s="27">
        <v>3.5727843642234798E-3</v>
      </c>
      <c r="E114" s="27">
        <v>3.9856447838246796E-3</v>
      </c>
      <c r="F114" s="27">
        <v>4.1709323413670098E-3</v>
      </c>
      <c r="G114" s="27">
        <v>4.2823711410164798E-3</v>
      </c>
      <c r="H114" s="27">
        <v>4.3664760887622799E-3</v>
      </c>
      <c r="I114" s="27">
        <v>4.4037783518433597E-3</v>
      </c>
      <c r="J114" s="27">
        <v>4.4234385713934898E-3</v>
      </c>
      <c r="K114" s="27">
        <v>4.4060158543288699E-3</v>
      </c>
      <c r="L114" s="27">
        <v>4.3833274394273801E-3</v>
      </c>
      <c r="M114" s="27">
        <v>4.3146405369043402E-3</v>
      </c>
    </row>
    <row r="115" spans="1:13" x14ac:dyDescent="0.35">
      <c r="A115" s="62"/>
      <c r="B115" s="2">
        <v>0.4</v>
      </c>
      <c r="C115" s="27">
        <v>2.0893102046102298E-3</v>
      </c>
      <c r="D115" s="27">
        <v>3.5357612650841501E-3</v>
      </c>
      <c r="E115" s="27">
        <v>3.9352867752313597E-3</v>
      </c>
      <c r="F115" s="27">
        <v>4.1487435810267899E-3</v>
      </c>
      <c r="G115" s="27">
        <v>4.2541427537798899E-3</v>
      </c>
      <c r="H115" s="27">
        <v>4.35686623677611E-3</v>
      </c>
      <c r="I115" s="27">
        <v>4.3674195185303697E-3</v>
      </c>
      <c r="J115" s="27">
        <v>4.3551446869969403E-3</v>
      </c>
      <c r="K115" s="27">
        <v>4.3384330347180401E-3</v>
      </c>
      <c r="L115" s="27">
        <v>4.2975009419023999E-3</v>
      </c>
      <c r="M115" s="27">
        <v>4.2372657917439903E-3</v>
      </c>
    </row>
    <row r="116" spans="1:13" x14ac:dyDescent="0.35">
      <c r="A116" s="62"/>
      <c r="B116" s="2">
        <v>0.45</v>
      </c>
      <c r="C116" s="27">
        <v>1.90290156751871E-3</v>
      </c>
      <c r="D116" s="27">
        <v>3.4989200066775101E-3</v>
      </c>
      <c r="E116" s="27">
        <v>3.8756758440285899E-3</v>
      </c>
      <c r="F116" s="27">
        <v>4.07675933092833E-3</v>
      </c>
      <c r="G116" s="27">
        <v>4.2276373133063299E-3</v>
      </c>
      <c r="H116" s="27">
        <v>4.3052854016423199E-3</v>
      </c>
      <c r="I116" s="27">
        <v>4.3090875260531902E-3</v>
      </c>
      <c r="J116" s="27">
        <v>4.2997314594685997E-3</v>
      </c>
      <c r="K116" s="27">
        <v>4.2373123578727202E-3</v>
      </c>
      <c r="L116" s="27">
        <v>4.1812798008322698E-3</v>
      </c>
      <c r="M116" s="27">
        <v>4.1390690021216904E-3</v>
      </c>
    </row>
    <row r="117" spans="1:13" x14ac:dyDescent="0.35">
      <c r="A117" s="62"/>
      <c r="B117" s="2">
        <v>0.5</v>
      </c>
      <c r="C117" s="27">
        <v>1.6728425398468999E-3</v>
      </c>
      <c r="D117" s="27">
        <v>3.4807040356099601E-3</v>
      </c>
      <c r="E117" s="27">
        <v>3.8171808701008602E-3</v>
      </c>
      <c r="F117" s="27">
        <v>4.0775015950202899E-3</v>
      </c>
      <c r="G117" s="27">
        <v>4.2017642408609399E-3</v>
      </c>
      <c r="H117" s="27">
        <v>4.2714513838291203E-3</v>
      </c>
      <c r="I117" s="27">
        <v>4.2565935291349897E-3</v>
      </c>
      <c r="J117" s="27">
        <v>4.2229741811752302E-3</v>
      </c>
      <c r="K117" s="27">
        <v>4.1759000159800096E-3</v>
      </c>
      <c r="L117" s="27">
        <v>4.09192871302366E-3</v>
      </c>
      <c r="M117" s="27">
        <v>4.0375785902142499E-3</v>
      </c>
    </row>
    <row r="118" spans="1:13" x14ac:dyDescent="0.35">
      <c r="A118" s="62"/>
      <c r="B118" s="2">
        <v>0.55000000000000004</v>
      </c>
      <c r="C118" s="27">
        <v>1.5217585023492601E-3</v>
      </c>
      <c r="D118" s="27">
        <v>3.4324710723012699E-3</v>
      </c>
      <c r="E118" s="27">
        <v>3.8032014854252299E-3</v>
      </c>
      <c r="F118" s="27">
        <v>4.0607582777738597E-3</v>
      </c>
      <c r="G118" s="27">
        <v>4.2000040411949201E-3</v>
      </c>
      <c r="H118" s="27">
        <v>4.2332611046731498E-3</v>
      </c>
      <c r="I118" s="27">
        <v>4.19230759143829E-3</v>
      </c>
      <c r="J118" s="27">
        <v>4.1772634722292397E-3</v>
      </c>
      <c r="K118" s="27">
        <v>4.1007339023053698E-3</v>
      </c>
      <c r="L118" s="27">
        <v>4.0167993865907201E-3</v>
      </c>
      <c r="M118" s="27">
        <v>3.9178007282316702E-3</v>
      </c>
    </row>
    <row r="119" spans="1:13" x14ac:dyDescent="0.35">
      <c r="A119" s="62"/>
      <c r="B119" s="2">
        <v>0.6</v>
      </c>
      <c r="C119" s="27">
        <v>1.42289185896516E-3</v>
      </c>
      <c r="D119" s="27">
        <v>3.3608153462409999E-3</v>
      </c>
      <c r="E119" s="27">
        <v>3.7971294950693798E-3</v>
      </c>
      <c r="F119" s="27">
        <v>4.07734792679548E-3</v>
      </c>
      <c r="G119" s="27">
        <v>4.1719870641827601E-3</v>
      </c>
      <c r="H119" s="27">
        <v>4.1982852853834603E-3</v>
      </c>
      <c r="I119" s="27">
        <v>4.1296854615211504E-3</v>
      </c>
      <c r="J119" s="27">
        <v>4.1010831482708498E-3</v>
      </c>
      <c r="K119" s="27">
        <v>4.0181693620979803E-3</v>
      </c>
      <c r="L119" s="27">
        <v>3.9430507458746399E-3</v>
      </c>
      <c r="M119" s="27">
        <v>3.83790652267635E-3</v>
      </c>
    </row>
    <row r="120" spans="1:13" x14ac:dyDescent="0.35">
      <c r="A120" s="62"/>
      <c r="B120" s="2">
        <v>0.65</v>
      </c>
      <c r="C120" s="27">
        <v>1.3011090923100699E-3</v>
      </c>
      <c r="D120" s="27">
        <v>3.3236625604331502E-3</v>
      </c>
      <c r="E120" s="27">
        <v>3.78756690770388E-3</v>
      </c>
      <c r="F120" s="27">
        <v>4.0705269202589997E-3</v>
      </c>
      <c r="G120" s="27">
        <v>4.1752220131456904E-3</v>
      </c>
      <c r="H120" s="27">
        <v>4.1339849121868602E-3</v>
      </c>
      <c r="I120" s="27">
        <v>4.0799733251333202E-3</v>
      </c>
      <c r="J120" s="27">
        <v>4.0072426199912999E-3</v>
      </c>
      <c r="K120" s="27">
        <v>3.9110747165977998E-3</v>
      </c>
      <c r="L120" s="27">
        <v>3.8574575446546099E-3</v>
      </c>
      <c r="M120" s="27">
        <v>3.7566111423075199E-3</v>
      </c>
    </row>
    <row r="121" spans="1:13" x14ac:dyDescent="0.35">
      <c r="A121" s="62"/>
      <c r="B121" s="2">
        <v>0.7</v>
      </c>
      <c r="C121" s="27">
        <v>1.1819977080449501E-3</v>
      </c>
      <c r="D121" s="27">
        <v>3.2921682577580201E-3</v>
      </c>
      <c r="E121" s="27">
        <v>3.80372209474444E-3</v>
      </c>
      <c r="F121" s="27">
        <v>4.0493081323802497E-3</v>
      </c>
      <c r="G121" s="27">
        <v>4.1342251934111101E-3</v>
      </c>
      <c r="H121" s="27">
        <v>4.1099488735199001E-3</v>
      </c>
      <c r="I121" s="27">
        <v>4.0263799019157904E-3</v>
      </c>
      <c r="J121" s="27">
        <v>3.9374697953462601E-3</v>
      </c>
      <c r="K121" s="27">
        <v>3.8510407321155102E-3</v>
      </c>
      <c r="L121" s="27">
        <v>3.7739209365099699E-3</v>
      </c>
      <c r="M121" s="27">
        <v>3.6792194005101902E-3</v>
      </c>
    </row>
    <row r="122" spans="1:13" x14ac:dyDescent="0.35">
      <c r="A122" s="62"/>
      <c r="B122" s="2">
        <v>0.75</v>
      </c>
      <c r="C122" s="27">
        <v>1.0433054994791701E-3</v>
      </c>
      <c r="D122" s="27">
        <v>3.2724428456276699E-3</v>
      </c>
      <c r="E122" s="27">
        <v>3.7685232236981401E-3</v>
      </c>
      <c r="F122" s="27">
        <v>4.0417611598968497E-3</v>
      </c>
      <c r="G122" s="27">
        <v>4.0721287950873401E-3</v>
      </c>
      <c r="H122" s="27">
        <v>4.0496401488781001E-3</v>
      </c>
      <c r="I122" s="27">
        <v>3.9569619111716799E-3</v>
      </c>
      <c r="J122" s="27">
        <v>3.8548493757844002E-3</v>
      </c>
      <c r="K122" s="27">
        <v>3.78970219753683E-3</v>
      </c>
      <c r="L122" s="27">
        <v>3.6785532720386999E-3</v>
      </c>
      <c r="M122" s="27">
        <v>3.5848568659275801E-3</v>
      </c>
    </row>
    <row r="123" spans="1:13" x14ac:dyDescent="0.35">
      <c r="A123" s="62"/>
      <c r="B123" s="2">
        <v>0.8</v>
      </c>
      <c r="C123" s="27">
        <v>9.9853763822466092E-4</v>
      </c>
      <c r="D123" s="27">
        <v>3.2408153638243701E-3</v>
      </c>
      <c r="E123" s="27">
        <v>3.7677036598324802E-3</v>
      </c>
      <c r="F123" s="27">
        <v>4.0228432044386898E-3</v>
      </c>
      <c r="G123" s="27">
        <v>4.0524499490857098E-3</v>
      </c>
      <c r="H123" s="27">
        <v>4.0036775171756701E-3</v>
      </c>
      <c r="I123" s="27">
        <v>3.9091329090297196E-3</v>
      </c>
      <c r="J123" s="27">
        <v>3.8237415719777298E-3</v>
      </c>
      <c r="K123" s="27">
        <v>3.69992945343256E-3</v>
      </c>
      <c r="L123" s="27">
        <v>3.5946341231465301E-3</v>
      </c>
      <c r="M123" s="27">
        <v>3.54467891156673E-3</v>
      </c>
    </row>
    <row r="124" spans="1:13" x14ac:dyDescent="0.35">
      <c r="A124" s="62"/>
      <c r="B124" s="2">
        <v>0.85</v>
      </c>
      <c r="C124" s="27">
        <v>9.1776537010446202E-4</v>
      </c>
      <c r="D124" s="27">
        <v>3.21181886829436E-3</v>
      </c>
      <c r="E124" s="27">
        <v>3.7907857913523899E-3</v>
      </c>
      <c r="F124" s="27">
        <v>4.0004742331802802E-3</v>
      </c>
      <c r="G124" s="27">
        <v>4.02029138058424E-3</v>
      </c>
      <c r="H124" s="27">
        <v>3.9262450300157096E-3</v>
      </c>
      <c r="I124" s="27">
        <v>3.83565668016672E-3</v>
      </c>
      <c r="J124" s="27">
        <v>3.7250106688588901E-3</v>
      </c>
      <c r="K124" s="27">
        <v>3.6632337141782002E-3</v>
      </c>
      <c r="L124" s="27">
        <v>3.5194351803511398E-3</v>
      </c>
      <c r="M124" s="27">
        <v>3.4404993057250998E-3</v>
      </c>
    </row>
    <row r="125" spans="1:13" x14ac:dyDescent="0.35">
      <c r="A125" s="62"/>
      <c r="B125" s="2">
        <v>0.9</v>
      </c>
      <c r="C125" s="27">
        <v>8.4625399904325604E-4</v>
      </c>
      <c r="D125" s="27">
        <v>3.16727836616337E-3</v>
      </c>
      <c r="E125" s="27">
        <v>3.79785895347595E-3</v>
      </c>
      <c r="F125" s="27">
        <v>3.9908648468554003E-3</v>
      </c>
      <c r="G125" s="27">
        <v>3.9642630144953702E-3</v>
      </c>
      <c r="H125" s="27">
        <v>3.8715067785233298E-3</v>
      </c>
      <c r="I125" s="27">
        <v>3.7822586018592102E-3</v>
      </c>
      <c r="J125" s="27">
        <v>3.64347663708031E-3</v>
      </c>
      <c r="K125" s="27">
        <v>3.56569653376937E-3</v>
      </c>
      <c r="L125" s="27">
        <v>3.4561892971396399E-3</v>
      </c>
      <c r="M125" s="27">
        <v>3.3667697571218001E-3</v>
      </c>
    </row>
    <row r="126" spans="1:13" x14ac:dyDescent="0.35">
      <c r="A126" s="62"/>
      <c r="B126" s="2">
        <v>0.95</v>
      </c>
      <c r="C126" s="27">
        <v>7.74559855926782E-4</v>
      </c>
      <c r="D126" s="27">
        <v>3.1486803200095901E-3</v>
      </c>
      <c r="E126" s="27">
        <v>3.8061141967773398E-3</v>
      </c>
      <c r="F126" s="27">
        <v>3.9550866931676899E-3</v>
      </c>
      <c r="G126" s="27">
        <v>3.9215092547237899E-3</v>
      </c>
      <c r="H126" s="27">
        <v>3.85027099400759E-3</v>
      </c>
      <c r="I126" s="27">
        <v>3.7137491162866402E-3</v>
      </c>
      <c r="J126" s="27">
        <v>3.6053049843758301E-3</v>
      </c>
      <c r="K126" s="27">
        <v>3.4992359578609501E-3</v>
      </c>
      <c r="L126" s="27">
        <v>3.4071956761181398E-3</v>
      </c>
      <c r="M126" s="27">
        <v>3.2975256908684999E-3</v>
      </c>
    </row>
    <row r="127" spans="1:13" x14ac:dyDescent="0.35">
      <c r="A127" s="62"/>
      <c r="B127" s="2">
        <v>1</v>
      </c>
      <c r="C127" s="27">
        <v>7.1901211049407699E-4</v>
      </c>
      <c r="D127" s="27">
        <v>3.1470353715121698E-3</v>
      </c>
      <c r="E127" s="27">
        <v>3.8153508212417399E-3</v>
      </c>
      <c r="F127" s="27">
        <v>3.92515026032925E-3</v>
      </c>
      <c r="G127" s="27">
        <v>3.88010940514505E-3</v>
      </c>
      <c r="H127" s="27">
        <v>3.7695858627557798E-3</v>
      </c>
      <c r="I127" s="27">
        <v>3.66391194984317E-3</v>
      </c>
      <c r="J127" s="27">
        <v>3.5418795887380799E-3</v>
      </c>
      <c r="K127" s="27">
        <v>3.4324859734624598E-3</v>
      </c>
      <c r="L127" s="27">
        <v>3.3203728962689599E-3</v>
      </c>
      <c r="M127" s="27">
        <v>3.24421632103622E-3</v>
      </c>
    </row>
    <row r="138" spans="1:13" x14ac:dyDescent="0.35">
      <c r="A138" s="63" t="s">
        <v>1</v>
      </c>
      <c r="B138" s="63"/>
      <c r="C138" s="63"/>
      <c r="D138" s="63"/>
      <c r="E138" s="63"/>
      <c r="F138" s="63"/>
      <c r="G138" s="63"/>
      <c r="H138" s="63"/>
      <c r="I138" s="63"/>
      <c r="J138" s="63"/>
      <c r="K138" s="63"/>
      <c r="L138" s="63"/>
      <c r="M138" s="63"/>
    </row>
    <row r="139" spans="1:13" x14ac:dyDescent="0.35">
      <c r="A139" s="62" t="s">
        <v>0</v>
      </c>
      <c r="B139" s="1"/>
      <c r="C139" s="1">
        <v>0</v>
      </c>
      <c r="D139" s="1">
        <v>0.1</v>
      </c>
      <c r="E139" s="1">
        <v>0.2</v>
      </c>
      <c r="F139" s="1">
        <v>0.3</v>
      </c>
      <c r="G139" s="1">
        <v>0.4</v>
      </c>
      <c r="H139" s="1">
        <v>0.5</v>
      </c>
      <c r="I139" s="1">
        <v>0.6</v>
      </c>
      <c r="J139" s="1">
        <v>0.7</v>
      </c>
      <c r="K139" s="1">
        <v>0.8</v>
      </c>
      <c r="L139" s="1">
        <v>0.9</v>
      </c>
      <c r="M139" s="1">
        <v>1</v>
      </c>
    </row>
    <row r="140" spans="1:13" x14ac:dyDescent="0.35">
      <c r="A140" s="62"/>
      <c r="B140" s="2">
        <v>0</v>
      </c>
      <c r="C140" s="22">
        <v>1</v>
      </c>
      <c r="D140" s="23">
        <v>1</v>
      </c>
      <c r="E140" s="23">
        <v>1</v>
      </c>
      <c r="F140" s="23">
        <v>1</v>
      </c>
      <c r="G140" s="23">
        <v>1</v>
      </c>
      <c r="H140" s="23">
        <v>1</v>
      </c>
      <c r="I140" s="23">
        <v>1</v>
      </c>
      <c r="J140" s="23">
        <v>1</v>
      </c>
      <c r="K140" s="23">
        <v>1</v>
      </c>
      <c r="L140" s="23">
        <v>1</v>
      </c>
      <c r="M140" s="23">
        <v>1</v>
      </c>
    </row>
    <row r="141" spans="1:13" x14ac:dyDescent="0.35">
      <c r="A141" s="62"/>
      <c r="B141" s="2">
        <v>0.05</v>
      </c>
      <c r="C141" s="23">
        <v>1.41168284416199</v>
      </c>
      <c r="D141" s="23">
        <v>1.5264649391174301</v>
      </c>
      <c r="E141" s="23">
        <v>1.6236312389373799</v>
      </c>
      <c r="F141" s="23">
        <v>1.70644187927246</v>
      </c>
      <c r="G141" s="23">
        <v>1.7768526077270499</v>
      </c>
      <c r="H141" s="23">
        <v>1.8363623619079601</v>
      </c>
      <c r="I141" s="23">
        <v>1.8893902301788299</v>
      </c>
      <c r="J141" s="23">
        <v>1.9339625835418699</v>
      </c>
      <c r="K141" s="23">
        <v>1.9645473957061801</v>
      </c>
      <c r="L141" s="23">
        <v>1.9993693828582799</v>
      </c>
      <c r="M141" s="23">
        <v>2.0278894901275599</v>
      </c>
    </row>
    <row r="142" spans="1:13" x14ac:dyDescent="0.35">
      <c r="A142" s="62"/>
      <c r="B142" s="2">
        <v>0.1</v>
      </c>
      <c r="C142" s="23">
        <v>1.5226643085479701</v>
      </c>
      <c r="D142" s="23">
        <v>1.8069987297058101</v>
      </c>
      <c r="E142" s="23">
        <v>2.0291001796722399</v>
      </c>
      <c r="F142" s="23">
        <v>2.20570993423462</v>
      </c>
      <c r="G142" s="23">
        <v>2.3492913246154798</v>
      </c>
      <c r="H142" s="23">
        <v>2.4630007743835498</v>
      </c>
      <c r="I142" s="23">
        <v>2.5570993423461901</v>
      </c>
      <c r="J142" s="23">
        <v>2.62706518173218</v>
      </c>
      <c r="K142" s="23">
        <v>2.6929664611816402</v>
      </c>
      <c r="L142" s="23">
        <v>2.74574971199036</v>
      </c>
      <c r="M142" s="23">
        <v>2.7876024246215798</v>
      </c>
    </row>
    <row r="143" spans="1:13" x14ac:dyDescent="0.35">
      <c r="A143" s="62"/>
      <c r="B143" s="2">
        <v>0.15</v>
      </c>
      <c r="C143" s="23">
        <v>1.5235290527343801</v>
      </c>
      <c r="D143" s="23">
        <v>1.9900879859924301</v>
      </c>
      <c r="E143" s="23">
        <v>2.3358561992645299</v>
      </c>
      <c r="F143" s="23">
        <v>2.60084748268127</v>
      </c>
      <c r="G143" s="23">
        <v>2.81687259674072</v>
      </c>
      <c r="H143" s="23">
        <v>2.9696033000946001</v>
      </c>
      <c r="I143" s="23">
        <v>3.1143813133239702</v>
      </c>
      <c r="J143" s="23">
        <v>3.20683670043945</v>
      </c>
      <c r="K143" s="23">
        <v>3.2811207771301301</v>
      </c>
      <c r="L143" s="23">
        <v>3.3564467430114702</v>
      </c>
      <c r="M143" s="23">
        <v>3.40274858474731</v>
      </c>
    </row>
    <row r="144" spans="1:13" x14ac:dyDescent="0.35">
      <c r="A144" s="62"/>
      <c r="B144" s="2">
        <v>0.2</v>
      </c>
      <c r="C144" s="23">
        <v>1.49177622795105</v>
      </c>
      <c r="D144" s="23">
        <v>2.13524341583252</v>
      </c>
      <c r="E144" s="23">
        <v>2.6188712120056201</v>
      </c>
      <c r="F144" s="23">
        <v>2.9415726661682098</v>
      </c>
      <c r="G144" s="23">
        <v>3.21726322174072</v>
      </c>
      <c r="H144" s="23">
        <v>3.4297289848327601</v>
      </c>
      <c r="I144" s="23">
        <v>3.5790362358093302</v>
      </c>
      <c r="J144" s="23">
        <v>3.7081146240234402</v>
      </c>
      <c r="K144" s="23">
        <v>3.8065476417541499</v>
      </c>
      <c r="L144" s="23">
        <v>3.9961786270141602</v>
      </c>
      <c r="M144" s="23">
        <v>3.9538917541503902</v>
      </c>
    </row>
    <row r="145" spans="1:13" x14ac:dyDescent="0.35">
      <c r="A145" s="62"/>
      <c r="B145" s="2">
        <v>0.25</v>
      </c>
      <c r="C145" s="23">
        <v>1.4562287330627399</v>
      </c>
      <c r="D145" s="23">
        <v>2.2630095481872599</v>
      </c>
      <c r="E145" s="23">
        <v>2.8613014221191402</v>
      </c>
      <c r="F145" s="23">
        <v>3.1550869941711399</v>
      </c>
      <c r="G145" s="23">
        <v>3.5850172042846702</v>
      </c>
      <c r="H145" s="23">
        <v>3.8292679786682098</v>
      </c>
      <c r="I145" s="23">
        <v>3.99034547805786</v>
      </c>
      <c r="J145" s="23">
        <v>4.1917638778686497</v>
      </c>
      <c r="K145" s="23">
        <v>4.2734861373901403</v>
      </c>
      <c r="L145" s="23">
        <v>4.3893709182739302</v>
      </c>
      <c r="M145" s="23">
        <v>4.3463897705078098</v>
      </c>
    </row>
    <row r="146" spans="1:13" x14ac:dyDescent="0.35">
      <c r="A146" s="62"/>
      <c r="B146" s="2">
        <v>0.3</v>
      </c>
      <c r="C146" s="23">
        <v>1.41573238372803</v>
      </c>
      <c r="D146" s="23">
        <v>2.38968849182129</v>
      </c>
      <c r="E146" s="23">
        <v>3.04907178878784</v>
      </c>
      <c r="F146" s="23">
        <v>3.5779590606689502</v>
      </c>
      <c r="G146" s="23">
        <v>3.9500102996826199</v>
      </c>
      <c r="H146" s="23">
        <v>4.2410736083984402</v>
      </c>
      <c r="I146" s="23">
        <v>4.31563377380371</v>
      </c>
      <c r="J146" s="23">
        <v>4.5475564002990696</v>
      </c>
      <c r="K146" s="23">
        <v>4.6497669219970703</v>
      </c>
      <c r="L146" s="23">
        <v>4.7825632095336896</v>
      </c>
      <c r="M146" s="23">
        <v>4.82574462890625</v>
      </c>
    </row>
    <row r="147" spans="1:13" x14ac:dyDescent="0.35">
      <c r="A147" s="62"/>
      <c r="B147" s="2">
        <v>0.35</v>
      </c>
      <c r="C147" s="23">
        <v>1.37856817245483</v>
      </c>
      <c r="D147" s="23">
        <v>2.5046625137329102</v>
      </c>
      <c r="E147" s="23">
        <v>3.27801513671875</v>
      </c>
      <c r="F147" s="23">
        <v>3.77638959884644</v>
      </c>
      <c r="G147" s="23">
        <v>4.2554979324340803</v>
      </c>
      <c r="H147" s="23">
        <v>4.52109575271606</v>
      </c>
      <c r="I147" s="23">
        <v>4.6981954574584996</v>
      </c>
      <c r="J147" s="23">
        <v>4.92429494857788</v>
      </c>
      <c r="K147" s="23">
        <v>5.05041551589966</v>
      </c>
      <c r="L147" s="23">
        <v>5.1515984535217303</v>
      </c>
      <c r="M147" s="23">
        <v>5.2440490722656303</v>
      </c>
    </row>
    <row r="148" spans="1:13" x14ac:dyDescent="0.35">
      <c r="A148" s="62"/>
      <c r="B148" s="2">
        <v>0.4</v>
      </c>
      <c r="C148" s="23">
        <v>1.3472247123718299</v>
      </c>
      <c r="D148" s="23">
        <v>2.6405777931213401</v>
      </c>
      <c r="E148" s="23">
        <v>3.4545267820358299</v>
      </c>
      <c r="F148" s="23">
        <v>4.0626688003540004</v>
      </c>
      <c r="G148" s="23">
        <v>4.5609855651855504</v>
      </c>
      <c r="H148" s="23">
        <v>4.78251457214356</v>
      </c>
      <c r="I148" s="23">
        <v>5.0656189918518102</v>
      </c>
      <c r="J148" s="23">
        <v>5.2630243301391602</v>
      </c>
      <c r="K148" s="23">
        <v>5.4189410209655797</v>
      </c>
      <c r="L148" s="23">
        <v>5.4468460083007804</v>
      </c>
      <c r="M148" s="23">
        <v>5.6125721931457502</v>
      </c>
    </row>
    <row r="149" spans="1:13" x14ac:dyDescent="0.35">
      <c r="A149" s="62"/>
      <c r="B149" s="2">
        <v>0.45</v>
      </c>
      <c r="C149" s="23">
        <v>1.3195037841796899</v>
      </c>
      <c r="D149" s="23">
        <v>2.7503728866577202</v>
      </c>
      <c r="E149" s="23">
        <v>3.6310384273529102</v>
      </c>
      <c r="F149" s="23">
        <v>4.3653640747070304</v>
      </c>
      <c r="G149" s="23">
        <v>4.7706775665283203</v>
      </c>
      <c r="H149" s="23">
        <v>5.1306662559509304</v>
      </c>
      <c r="I149" s="23">
        <v>5.3843026161193901</v>
      </c>
      <c r="J149" s="23">
        <v>5.5994138717651403</v>
      </c>
      <c r="K149" s="23">
        <v>5.7460913658142099</v>
      </c>
      <c r="L149" s="23">
        <v>5.8663449287414604</v>
      </c>
      <c r="M149" s="23">
        <v>5.9578518867492702</v>
      </c>
    </row>
    <row r="150" spans="1:13" x14ac:dyDescent="0.35">
      <c r="A150" s="62"/>
      <c r="B150" s="2">
        <v>0.5</v>
      </c>
      <c r="C150" s="23">
        <v>1.3058044910430899</v>
      </c>
      <c r="D150" s="23">
        <v>2.8243894577026398</v>
      </c>
      <c r="E150" s="23">
        <v>3.83592748641968</v>
      </c>
      <c r="F150" s="23">
        <v>4.5305852890014702</v>
      </c>
      <c r="G150" s="23">
        <v>5.0330519676208496</v>
      </c>
      <c r="H150" s="23">
        <v>5.41839551925659</v>
      </c>
      <c r="I150" s="23">
        <v>5.6908764839172399</v>
      </c>
      <c r="J150" s="23">
        <v>5.9067864418029803</v>
      </c>
      <c r="K150" s="23">
        <v>6.0643272399902299</v>
      </c>
      <c r="L150" s="23">
        <v>6.1920356750488299</v>
      </c>
      <c r="M150" s="23">
        <v>6.28808641433716</v>
      </c>
    </row>
    <row r="151" spans="1:13" x14ac:dyDescent="0.35">
      <c r="A151" s="62"/>
      <c r="B151" s="2">
        <v>0.55000000000000004</v>
      </c>
      <c r="C151" s="23">
        <v>1.28251457214355</v>
      </c>
      <c r="D151" s="23">
        <v>3.0024662017822301</v>
      </c>
      <c r="E151" s="23">
        <v>4.00407218933106</v>
      </c>
      <c r="F151" s="23">
        <v>4.7369852066040004</v>
      </c>
      <c r="G151" s="23">
        <v>5.2785797119140598</v>
      </c>
      <c r="H151" s="23">
        <v>5.6768026351928702</v>
      </c>
      <c r="I151" s="23">
        <v>5.9661917686462402</v>
      </c>
      <c r="J151" s="23">
        <v>6.1918854713439897</v>
      </c>
      <c r="K151" s="23">
        <v>6.3625922203064</v>
      </c>
      <c r="L151" s="23">
        <v>6.4816913604736301</v>
      </c>
      <c r="M151" s="23">
        <v>6.5904440879821804</v>
      </c>
    </row>
    <row r="152" spans="1:13" x14ac:dyDescent="0.35">
      <c r="A152" s="62"/>
      <c r="B152" s="2">
        <v>0.6</v>
      </c>
      <c r="C152" s="23">
        <v>1.2656223773956301</v>
      </c>
      <c r="D152" s="23">
        <v>3.0367684364318799</v>
      </c>
      <c r="E152" s="23">
        <v>4.1742825508117702</v>
      </c>
      <c r="F152" s="23">
        <v>4.9529681205749503</v>
      </c>
      <c r="G152" s="23">
        <v>5.5117883682251003</v>
      </c>
      <c r="H152" s="23">
        <v>5.9231104850768999</v>
      </c>
      <c r="I152" s="23">
        <v>6.2263813018798801</v>
      </c>
      <c r="J152" s="23">
        <v>6.4739532470703098</v>
      </c>
      <c r="K152" s="23">
        <v>6.6413345336914098</v>
      </c>
      <c r="L152" s="23">
        <v>6.7793698310852104</v>
      </c>
      <c r="M152" s="23">
        <v>6.8794736862182599</v>
      </c>
    </row>
    <row r="153" spans="1:13" x14ac:dyDescent="0.35">
      <c r="A153" s="62"/>
      <c r="B153" s="2">
        <v>0.65</v>
      </c>
      <c r="C153" s="23">
        <v>1.24672555923462</v>
      </c>
      <c r="D153" s="23">
        <v>3.1342091560363801</v>
      </c>
      <c r="E153" s="23">
        <v>4.32889747619629</v>
      </c>
      <c r="F153" s="23">
        <v>5.1603708267211896</v>
      </c>
      <c r="G153" s="23">
        <v>5.7362608909606898</v>
      </c>
      <c r="H153" s="23">
        <v>6.1772360801696804</v>
      </c>
      <c r="I153" s="23">
        <v>6.4831099510192898</v>
      </c>
      <c r="J153" s="23">
        <v>6.7364344596862802</v>
      </c>
      <c r="K153" s="23">
        <v>6.9179849624633798</v>
      </c>
      <c r="L153" s="23">
        <v>7.0598573684692401</v>
      </c>
      <c r="M153" s="23">
        <v>7.1599426269531303</v>
      </c>
    </row>
    <row r="154" spans="1:13" x14ac:dyDescent="0.35">
      <c r="A154" s="62"/>
      <c r="B154" s="2">
        <v>0.7</v>
      </c>
      <c r="C154" s="23">
        <v>1.24053382873535</v>
      </c>
      <c r="D154" s="23">
        <v>3.2329082489013699</v>
      </c>
      <c r="E154" s="23">
        <v>4.4873857498168901</v>
      </c>
      <c r="F154" s="23">
        <v>5.3534917831420898</v>
      </c>
      <c r="G154" s="23">
        <v>5.94683790206909</v>
      </c>
      <c r="H154" s="23">
        <v>6.3986363410949698</v>
      </c>
      <c r="I154" s="23">
        <v>6.7242274284362802</v>
      </c>
      <c r="J154" s="23">
        <v>6.9844608306884801</v>
      </c>
      <c r="K154" s="23">
        <v>7.1753129959106401</v>
      </c>
      <c r="L154" s="23">
        <v>7.3217320442199698</v>
      </c>
      <c r="M154" s="23">
        <v>7.4346590042114302</v>
      </c>
    </row>
    <row r="155" spans="1:13" x14ac:dyDescent="0.35">
      <c r="A155" s="62"/>
      <c r="B155" s="2">
        <v>0.75</v>
      </c>
      <c r="C155" s="23">
        <v>1.22716665267944</v>
      </c>
      <c r="D155" s="23">
        <v>3.32822942733765</v>
      </c>
      <c r="E155" s="23">
        <v>4.66294670104981</v>
      </c>
      <c r="F155" s="23">
        <v>5.5341768264770499</v>
      </c>
      <c r="G155" s="23">
        <v>6.1568365097045898</v>
      </c>
      <c r="H155" s="23">
        <v>6.6241693496704102</v>
      </c>
      <c r="I155" s="23">
        <v>6.9596014022827202</v>
      </c>
      <c r="J155" s="23">
        <v>7.2294282913207999</v>
      </c>
      <c r="K155" s="23">
        <v>7.4291610717773402</v>
      </c>
      <c r="L155" s="23">
        <v>7.5748662948608398</v>
      </c>
      <c r="M155" s="23">
        <v>7.6926794052123997</v>
      </c>
    </row>
    <row r="156" spans="1:13" x14ac:dyDescent="0.35">
      <c r="A156" s="62"/>
      <c r="B156" s="2">
        <v>0.8</v>
      </c>
      <c r="C156" s="23">
        <v>1.2150397300720199</v>
      </c>
      <c r="D156" s="23">
        <v>3.4232144355773899</v>
      </c>
      <c r="E156" s="23">
        <v>4.8097667694091797</v>
      </c>
      <c r="F156" s="23">
        <v>5.7121214866638201</v>
      </c>
      <c r="G156" s="23">
        <v>6.35510349273682</v>
      </c>
      <c r="H156" s="23">
        <v>6.8334040641784703</v>
      </c>
      <c r="I156" s="23">
        <v>7.1910476684570304</v>
      </c>
      <c r="J156" s="23">
        <v>7.46053123474121</v>
      </c>
      <c r="K156" s="23">
        <v>7.67059326171875</v>
      </c>
      <c r="L156" s="23">
        <v>7.8252372741699201</v>
      </c>
      <c r="M156" s="23">
        <v>7.9427461624145499</v>
      </c>
    </row>
    <row r="157" spans="1:13" x14ac:dyDescent="0.35">
      <c r="A157" s="62"/>
      <c r="B157" s="2">
        <v>0.85</v>
      </c>
      <c r="C157" s="23">
        <v>1.2035002708435101</v>
      </c>
      <c r="D157" s="23">
        <v>3.5251708030700701</v>
      </c>
      <c r="E157" s="23">
        <v>4.9504280090331996</v>
      </c>
      <c r="F157" s="23">
        <v>5.8789205551147496</v>
      </c>
      <c r="G157" s="23">
        <v>6.5560054779052699</v>
      </c>
      <c r="H157" s="23">
        <v>7.03541803359985</v>
      </c>
      <c r="I157" s="23">
        <v>7.4016036987304696</v>
      </c>
      <c r="J157" s="23">
        <v>7.6886110305786097</v>
      </c>
      <c r="K157" s="23">
        <v>7.9058475494384801</v>
      </c>
      <c r="L157" s="23">
        <v>8.0612287521362305</v>
      </c>
      <c r="M157" s="23">
        <v>8.1911182403564506</v>
      </c>
    </row>
    <row r="158" spans="1:13" x14ac:dyDescent="0.35">
      <c r="A158" s="62"/>
      <c r="B158" s="2">
        <v>0.9</v>
      </c>
      <c r="C158" s="23">
        <v>1.1951994895935101</v>
      </c>
      <c r="D158" s="23">
        <v>3.6162223815918</v>
      </c>
      <c r="E158" s="23">
        <v>5.0873446464538601</v>
      </c>
      <c r="F158" s="23">
        <v>6.0514359474182102</v>
      </c>
      <c r="G158" s="23">
        <v>6.7325606346130398</v>
      </c>
      <c r="H158" s="23">
        <v>7.23931789398193</v>
      </c>
      <c r="I158" s="23">
        <v>7.6175804138183603</v>
      </c>
      <c r="J158" s="23">
        <v>7.9037160873413104</v>
      </c>
      <c r="K158" s="23">
        <v>8.1294584274291992</v>
      </c>
      <c r="L158" s="23">
        <v>8.2980089187622106</v>
      </c>
      <c r="M158" s="23">
        <v>8.4136915206909197</v>
      </c>
    </row>
    <row r="159" spans="1:13" x14ac:dyDescent="0.35">
      <c r="A159" s="62"/>
      <c r="B159" s="2">
        <v>0.95</v>
      </c>
      <c r="C159" s="23">
        <v>1.19268727302551</v>
      </c>
      <c r="D159" s="23">
        <v>3.7042484283447301</v>
      </c>
      <c r="E159" s="23">
        <v>5.2198691368103001</v>
      </c>
      <c r="F159" s="23">
        <v>6.2053852081298801</v>
      </c>
      <c r="G159" s="23">
        <v>6.91426706314087</v>
      </c>
      <c r="H159" s="23">
        <v>7.4273538589477504</v>
      </c>
      <c r="I159" s="23">
        <v>7.8184289932251003</v>
      </c>
      <c r="J159" s="23">
        <v>8.1089038848877006</v>
      </c>
      <c r="K159" s="23">
        <v>8.3497114181518608</v>
      </c>
      <c r="L159" s="23">
        <v>8.5200920104980504</v>
      </c>
      <c r="M159" s="23">
        <v>8.6446628570556605</v>
      </c>
    </row>
    <row r="160" spans="1:13" x14ac:dyDescent="0.35">
      <c r="A160" s="62"/>
      <c r="B160" s="2">
        <v>1</v>
      </c>
      <c r="C160" s="23">
        <v>1.1830034255981401</v>
      </c>
      <c r="D160" s="23">
        <v>3.7250323295593302</v>
      </c>
      <c r="E160" s="23">
        <v>5.3361878395080602</v>
      </c>
      <c r="F160" s="23">
        <v>6.3636598587036097</v>
      </c>
      <c r="G160" s="23">
        <v>7.0865387916564897</v>
      </c>
      <c r="H160" s="23">
        <v>7.6198139190673801</v>
      </c>
      <c r="I160" s="23">
        <v>8.0180416107177699</v>
      </c>
      <c r="J160" s="23">
        <v>8.3247346878051793</v>
      </c>
      <c r="K160" s="23">
        <v>8.5643596649169904</v>
      </c>
      <c r="L160" s="23">
        <v>8.7381830215454102</v>
      </c>
      <c r="M160" s="23">
        <v>8.8727293014526403</v>
      </c>
    </row>
    <row r="171" spans="1:13" x14ac:dyDescent="0.35">
      <c r="A171" s="63" t="s">
        <v>1</v>
      </c>
      <c r="B171" s="63"/>
      <c r="C171" s="63"/>
      <c r="D171" s="63"/>
      <c r="E171" s="63"/>
      <c r="F171" s="63"/>
      <c r="G171" s="63"/>
      <c r="H171" s="63"/>
      <c r="I171" s="63"/>
      <c r="J171" s="63"/>
      <c r="K171" s="63"/>
      <c r="L171" s="63"/>
      <c r="M171" s="63"/>
    </row>
    <row r="172" spans="1:13" x14ac:dyDescent="0.35">
      <c r="A172" s="62" t="s">
        <v>0</v>
      </c>
      <c r="B172" s="1"/>
      <c r="C172" s="1">
        <v>0</v>
      </c>
      <c r="D172" s="1">
        <v>0.1</v>
      </c>
      <c r="E172" s="1">
        <v>0.2</v>
      </c>
      <c r="F172" s="1">
        <v>0.3</v>
      </c>
      <c r="G172" s="1">
        <v>0.4</v>
      </c>
      <c r="H172" s="1">
        <v>0.5</v>
      </c>
      <c r="I172" s="1">
        <v>0.6</v>
      </c>
      <c r="J172" s="1">
        <v>0.7</v>
      </c>
      <c r="K172" s="1">
        <v>0.8</v>
      </c>
      <c r="L172" s="1">
        <v>0.9</v>
      </c>
      <c r="M172" s="1">
        <v>1</v>
      </c>
    </row>
    <row r="173" spans="1:13" x14ac:dyDescent="0.35">
      <c r="A173" s="62"/>
      <c r="B173" s="2">
        <v>0</v>
      </c>
      <c r="C173" s="26">
        <v>0</v>
      </c>
      <c r="D173" s="27">
        <v>0</v>
      </c>
      <c r="E173" s="27">
        <v>0</v>
      </c>
      <c r="F173" s="27">
        <v>0</v>
      </c>
      <c r="G173" s="27">
        <v>0</v>
      </c>
      <c r="H173" s="27">
        <v>0</v>
      </c>
      <c r="I173" s="27">
        <v>0</v>
      </c>
      <c r="J173" s="27">
        <v>0</v>
      </c>
      <c r="K173" s="27">
        <v>0</v>
      </c>
      <c r="L173" s="27">
        <v>0</v>
      </c>
      <c r="M173" s="27">
        <v>0</v>
      </c>
    </row>
    <row r="174" spans="1:13" x14ac:dyDescent="0.35">
      <c r="A174" s="62"/>
      <c r="B174" s="2">
        <v>0.05</v>
      </c>
      <c r="C174" s="27">
        <v>4.4477209448814401E-3</v>
      </c>
      <c r="D174" s="27">
        <v>4.5791929587721799E-3</v>
      </c>
      <c r="E174" s="27">
        <v>4.4698547571897498E-3</v>
      </c>
      <c r="F174" s="27">
        <v>5.4260632023215303E-3</v>
      </c>
      <c r="G174" s="27">
        <v>5.9468979015946397E-3</v>
      </c>
      <c r="H174" s="27">
        <v>5.3588137961924102E-3</v>
      </c>
      <c r="I174" s="27">
        <v>5.4163839668035499E-3</v>
      </c>
      <c r="J174" s="27">
        <v>8.3319060504436493E-3</v>
      </c>
      <c r="K174" s="27">
        <v>9.7077991813421301E-3</v>
      </c>
      <c r="L174" s="27">
        <v>1.01944608613849E-2</v>
      </c>
      <c r="M174" s="27">
        <v>1.0982830077409699E-2</v>
      </c>
    </row>
    <row r="175" spans="1:13" x14ac:dyDescent="0.35">
      <c r="A175" s="62"/>
      <c r="B175" s="2">
        <v>0.1</v>
      </c>
      <c r="C175" s="27">
        <v>1.3469198718667001E-2</v>
      </c>
      <c r="D175" s="27">
        <v>1.3219809159636499E-2</v>
      </c>
      <c r="E175" s="27">
        <v>1.46072776988149E-2</v>
      </c>
      <c r="F175" s="27">
        <v>1.5231397934258E-2</v>
      </c>
      <c r="G175" s="27">
        <v>1.6698949038982398E-2</v>
      </c>
      <c r="H175" s="27">
        <v>1.7840499058365801E-2</v>
      </c>
      <c r="I175" s="27">
        <v>1.9465249031782199E-2</v>
      </c>
      <c r="J175" s="27">
        <v>2.25683953613043E-2</v>
      </c>
      <c r="K175" s="27">
        <v>2.3627704009413698E-2</v>
      </c>
      <c r="L175" s="27">
        <v>2.2368649020791099E-2</v>
      </c>
      <c r="M175" s="27">
        <v>2.6238994672894499E-2</v>
      </c>
    </row>
    <row r="176" spans="1:13" x14ac:dyDescent="0.35">
      <c r="A176" s="62"/>
      <c r="B176" s="2">
        <v>0.15</v>
      </c>
      <c r="C176" s="27">
        <v>1.8379239365458499E-2</v>
      </c>
      <c r="D176" s="27">
        <v>1.93585678935051E-2</v>
      </c>
      <c r="E176" s="27">
        <v>2.1034913137555102E-2</v>
      </c>
      <c r="F176" s="27">
        <v>2.28855069726706E-2</v>
      </c>
      <c r="G176" s="27">
        <v>2.8037210926413501E-2</v>
      </c>
      <c r="H176" s="27">
        <v>2.8224587440490698E-2</v>
      </c>
      <c r="I176" s="27">
        <v>2.8525222092866901E-2</v>
      </c>
      <c r="J176" s="27">
        <v>3.05260643362999E-2</v>
      </c>
      <c r="K176" s="27">
        <v>3.4105759114027002E-2</v>
      </c>
      <c r="L176" s="27">
        <v>3.3301148563623401E-2</v>
      </c>
      <c r="M176" s="27">
        <v>3.47309745848179E-2</v>
      </c>
    </row>
    <row r="177" spans="1:13" x14ac:dyDescent="0.35">
      <c r="A177" s="62"/>
      <c r="B177" s="2">
        <v>0.2</v>
      </c>
      <c r="C177" s="27">
        <v>2.0183788612484901E-2</v>
      </c>
      <c r="D177" s="27">
        <v>2.3229608312249201E-2</v>
      </c>
      <c r="E177" s="27">
        <v>2.9761750251054798E-2</v>
      </c>
      <c r="F177" s="27">
        <v>2.74179945699871E-2</v>
      </c>
      <c r="G177" s="27">
        <v>3.3349590109927302E-2</v>
      </c>
      <c r="H177" s="27">
        <v>3.4273050725460101E-2</v>
      </c>
      <c r="I177" s="27">
        <v>3.5458135884255199E-2</v>
      </c>
      <c r="J177" s="27">
        <v>3.7840829363891097E-2</v>
      </c>
      <c r="K177" s="27">
        <v>4.1501850717597502E-2</v>
      </c>
      <c r="L177" s="27">
        <v>4.1363077703863403E-2</v>
      </c>
      <c r="M177" s="27">
        <v>4.3131831412514102E-2</v>
      </c>
    </row>
    <row r="178" spans="1:13" x14ac:dyDescent="0.35">
      <c r="A178" s="62"/>
      <c r="B178" s="2">
        <v>0.25</v>
      </c>
      <c r="C178" s="27">
        <v>1.9124006852507602E-2</v>
      </c>
      <c r="D178" s="27">
        <v>2.4470946937799502E-2</v>
      </c>
      <c r="E178" s="27">
        <v>3.2701491316159598E-2</v>
      </c>
      <c r="F178" s="27">
        <v>3.1950482167303597E-2</v>
      </c>
      <c r="G178" s="27">
        <v>3.8661969293441102E-2</v>
      </c>
      <c r="H178" s="27">
        <v>4.0321514010429403E-2</v>
      </c>
      <c r="I178" s="27">
        <v>4.2391049675643402E-2</v>
      </c>
      <c r="J178" s="27">
        <v>4.5155594391482201E-2</v>
      </c>
      <c r="K178" s="27">
        <v>4.8897942321168099E-2</v>
      </c>
      <c r="L178" s="27">
        <v>4.9425006844103302E-2</v>
      </c>
      <c r="M178" s="27">
        <v>5.1532688240210199E-2</v>
      </c>
    </row>
    <row r="179" spans="1:13" x14ac:dyDescent="0.35">
      <c r="A179" s="62"/>
      <c r="B179" s="2">
        <v>0.3</v>
      </c>
      <c r="C179" s="27">
        <v>1.9110424444079399E-2</v>
      </c>
      <c r="D179" s="27">
        <v>2.5712285563349702E-2</v>
      </c>
      <c r="E179" s="27">
        <v>3.5641232381264397E-2</v>
      </c>
      <c r="F179" s="27">
        <v>3.64829697646201E-2</v>
      </c>
      <c r="G179" s="27">
        <v>4.3974348476954903E-2</v>
      </c>
      <c r="H179" s="27">
        <v>4.6369977295398698E-2</v>
      </c>
      <c r="I179" s="27">
        <v>4.9323963467031703E-2</v>
      </c>
      <c r="J179" s="27">
        <v>5.2470359419073402E-2</v>
      </c>
      <c r="K179" s="27">
        <v>5.6294033924738598E-2</v>
      </c>
      <c r="L179" s="27">
        <v>5.7486935984343297E-2</v>
      </c>
      <c r="M179" s="27">
        <v>5.9933545067906401E-2</v>
      </c>
    </row>
    <row r="180" spans="1:13" x14ac:dyDescent="0.35">
      <c r="A180" s="62"/>
      <c r="B180" s="2">
        <v>0.35</v>
      </c>
      <c r="C180" s="27">
        <v>1.7030317336320901E-2</v>
      </c>
      <c r="D180" s="27">
        <v>2.6953624188899999E-2</v>
      </c>
      <c r="E180" s="27">
        <v>3.8580973446369203E-2</v>
      </c>
      <c r="F180" s="27">
        <v>4.1015457361936597E-2</v>
      </c>
      <c r="G180" s="27">
        <v>4.9286727660468703E-2</v>
      </c>
      <c r="H180" s="27">
        <v>5.2418440580368E-2</v>
      </c>
      <c r="I180" s="27">
        <v>5.6256877258419997E-2</v>
      </c>
      <c r="J180" s="27">
        <v>5.9785124446664499E-2</v>
      </c>
      <c r="K180" s="27">
        <v>6.3690125528309105E-2</v>
      </c>
      <c r="L180" s="27">
        <v>6.5548865124583203E-2</v>
      </c>
      <c r="M180" s="27">
        <v>6.8334401895602595E-2</v>
      </c>
    </row>
    <row r="181" spans="1:13" x14ac:dyDescent="0.35">
      <c r="A181" s="62"/>
      <c r="B181" s="2">
        <v>0.4</v>
      </c>
      <c r="C181" s="27">
        <v>1.41319455578923E-2</v>
      </c>
      <c r="D181" s="27">
        <v>2.8194962814450299E-2</v>
      </c>
      <c r="E181" s="27">
        <v>4.1520714511474002E-2</v>
      </c>
      <c r="F181" s="27">
        <v>4.55479449592531E-2</v>
      </c>
      <c r="G181" s="27">
        <v>5.4599106843982399E-2</v>
      </c>
      <c r="H181" s="27">
        <v>5.84669038653374E-2</v>
      </c>
      <c r="I181" s="27">
        <v>6.3189791049808305E-2</v>
      </c>
      <c r="J181" s="27">
        <v>6.70998894742557E-2</v>
      </c>
      <c r="K181" s="27">
        <v>7.1086217131879598E-2</v>
      </c>
      <c r="L181" s="27">
        <v>7.3610794264823198E-2</v>
      </c>
      <c r="M181" s="27">
        <v>7.6735258723298699E-2</v>
      </c>
    </row>
    <row r="182" spans="1:13" x14ac:dyDescent="0.35">
      <c r="A182" s="62"/>
      <c r="B182" s="2">
        <v>0.45</v>
      </c>
      <c r="C182" s="27">
        <v>1.47902760654688E-2</v>
      </c>
      <c r="D182" s="27">
        <v>2.9436301440000499E-2</v>
      </c>
      <c r="E182" s="27">
        <v>4.4460455576578801E-2</v>
      </c>
      <c r="F182" s="27">
        <v>5.0080432556569597E-2</v>
      </c>
      <c r="G182" s="27">
        <v>5.99114860274962E-2</v>
      </c>
      <c r="H182" s="27">
        <v>6.4515367150306702E-2</v>
      </c>
      <c r="I182" s="27">
        <v>7.0122704841196495E-2</v>
      </c>
      <c r="J182" s="27">
        <v>7.4414654501846894E-2</v>
      </c>
      <c r="K182" s="27">
        <v>7.8482308735450104E-2</v>
      </c>
      <c r="L182" s="27">
        <v>8.1672723405063194E-2</v>
      </c>
      <c r="M182" s="27">
        <v>8.5136115550994901E-2</v>
      </c>
    </row>
    <row r="183" spans="1:13" x14ac:dyDescent="0.35">
      <c r="A183" s="62"/>
      <c r="B183" s="2">
        <v>0.5</v>
      </c>
      <c r="C183" s="27">
        <v>1.22952684760094E-2</v>
      </c>
      <c r="D183" s="27">
        <v>3.06776400655508E-2</v>
      </c>
      <c r="E183" s="27">
        <v>4.7400196641683601E-2</v>
      </c>
      <c r="F183" s="27">
        <v>5.4612920153886101E-2</v>
      </c>
      <c r="G183" s="27">
        <v>6.5223865211009993E-2</v>
      </c>
      <c r="H183" s="27">
        <v>7.0563830435276004E-2</v>
      </c>
      <c r="I183" s="27">
        <v>7.7055618632584796E-2</v>
      </c>
      <c r="J183" s="27">
        <v>8.1729419529438005E-2</v>
      </c>
      <c r="K183" s="27">
        <v>8.5878400339020597E-2</v>
      </c>
      <c r="L183" s="27">
        <v>8.9734652545303106E-2</v>
      </c>
      <c r="M183" s="27">
        <v>9.1930598020553603E-2</v>
      </c>
    </row>
    <row r="184" spans="1:13" x14ac:dyDescent="0.35">
      <c r="A184" s="62"/>
      <c r="B184" s="2">
        <v>0.55000000000000004</v>
      </c>
      <c r="C184" s="27">
        <v>9.3475626781582798E-3</v>
      </c>
      <c r="D184" s="27">
        <v>3.1918978691101101E-2</v>
      </c>
      <c r="E184" s="27">
        <v>5.03399377067884E-2</v>
      </c>
      <c r="F184" s="27">
        <v>5.9145407751202597E-2</v>
      </c>
      <c r="G184" s="27">
        <v>7.4902661144733401E-2</v>
      </c>
      <c r="H184" s="27">
        <v>7.8846022486686707E-2</v>
      </c>
      <c r="I184" s="27">
        <v>8.3988532423973097E-2</v>
      </c>
      <c r="J184" s="27">
        <v>8.8273569941520705E-2</v>
      </c>
      <c r="K184" s="27">
        <v>9.3274491942591103E-2</v>
      </c>
      <c r="L184" s="27">
        <v>9.7796581685543102E-2</v>
      </c>
      <c r="M184" s="27">
        <v>9.7139201230472996E-2</v>
      </c>
    </row>
    <row r="185" spans="1:13" x14ac:dyDescent="0.35">
      <c r="A185" s="62"/>
      <c r="B185" s="2">
        <v>0.6</v>
      </c>
      <c r="C185" s="27">
        <v>7.8388927504420298E-3</v>
      </c>
      <c r="D185" s="27">
        <v>3.3160317316651297E-2</v>
      </c>
      <c r="E185" s="27">
        <v>5.3279678771893199E-2</v>
      </c>
      <c r="F185" s="27">
        <v>6.3677895348519101E-2</v>
      </c>
      <c r="G185" s="27">
        <v>7.9907089471817003E-2</v>
      </c>
      <c r="H185" s="27">
        <v>8.4875412285327897E-2</v>
      </c>
      <c r="I185" s="27">
        <v>9.1607227921485901E-2</v>
      </c>
      <c r="J185" s="27">
        <v>9.3726679682731601E-2</v>
      </c>
      <c r="K185" s="27">
        <v>0.100670583546162</v>
      </c>
      <c r="L185" s="27">
        <v>0.10179055482149101</v>
      </c>
      <c r="M185" s="27">
        <v>0.102347804440392</v>
      </c>
    </row>
    <row r="186" spans="1:13" x14ac:dyDescent="0.35">
      <c r="A186" s="62"/>
      <c r="B186" s="2">
        <v>0.65</v>
      </c>
      <c r="C186" s="27">
        <v>8.4305554628372192E-3</v>
      </c>
      <c r="D186" s="27">
        <v>3.4401655942201598E-2</v>
      </c>
      <c r="E186" s="27">
        <v>5.6219419836997998E-2</v>
      </c>
      <c r="F186" s="27">
        <v>6.8210382945835604E-2</v>
      </c>
      <c r="G186" s="27">
        <v>8.39870721101761E-2</v>
      </c>
      <c r="H186" s="27">
        <v>9.0630151331424699E-2</v>
      </c>
      <c r="I186" s="27">
        <v>9.6392385661602006E-2</v>
      </c>
      <c r="J186" s="27">
        <v>9.93678644299507E-2</v>
      </c>
      <c r="K186" s="27">
        <v>0.106600664556026</v>
      </c>
      <c r="L186" s="27">
        <v>0.10552480816841101</v>
      </c>
      <c r="M186" s="27">
        <v>0.10755640765031201</v>
      </c>
    </row>
    <row r="187" spans="1:13" x14ac:dyDescent="0.35">
      <c r="A187" s="62"/>
      <c r="B187" s="2">
        <v>0.7</v>
      </c>
      <c r="C187" s="27">
        <v>7.5077302753925297E-3</v>
      </c>
      <c r="D187" s="27">
        <v>3.5642994567751898E-2</v>
      </c>
      <c r="E187" s="27">
        <v>5.9159160902102798E-2</v>
      </c>
      <c r="F187" s="27">
        <v>7.2742870543152094E-2</v>
      </c>
      <c r="G187" s="27">
        <v>8.7929591536521898E-2</v>
      </c>
      <c r="H187" s="27">
        <v>9.6979476511478396E-2</v>
      </c>
      <c r="I187" s="27">
        <v>9.9929653108120006E-2</v>
      </c>
      <c r="J187" s="27">
        <v>0.10495255887508401</v>
      </c>
      <c r="K187" s="27">
        <v>0.10775842517614399</v>
      </c>
      <c r="L187" s="27">
        <v>0.11111643910408001</v>
      </c>
      <c r="M187" s="27">
        <v>0.112765010860231</v>
      </c>
    </row>
    <row r="188" spans="1:13" x14ac:dyDescent="0.35">
      <c r="A188" s="62"/>
      <c r="B188" s="2">
        <v>0.75</v>
      </c>
      <c r="C188" s="27">
        <v>6.9639938883483401E-3</v>
      </c>
      <c r="D188" s="27">
        <v>3.6884333193302199E-2</v>
      </c>
      <c r="E188" s="27">
        <v>6.2098901967207597E-2</v>
      </c>
      <c r="F188" s="27">
        <v>7.7275358140468597E-2</v>
      </c>
      <c r="G188" s="27">
        <v>9.1872110962867695E-2</v>
      </c>
      <c r="H188" s="27">
        <v>9.9025204777717604E-2</v>
      </c>
      <c r="I188" s="27">
        <v>0.106231272220612</v>
      </c>
      <c r="J188" s="27">
        <v>0.109301559627056</v>
      </c>
      <c r="K188" s="27">
        <v>0.11419729143381099</v>
      </c>
      <c r="L188" s="27">
        <v>0.11587713658809699</v>
      </c>
      <c r="M188" s="27">
        <v>0.117973614070151</v>
      </c>
    </row>
    <row r="189" spans="1:13" x14ac:dyDescent="0.35">
      <c r="A189" s="62"/>
      <c r="B189" s="2">
        <v>0.8</v>
      </c>
      <c r="C189" s="27">
        <v>3.39997000992298E-3</v>
      </c>
      <c r="D189" s="27">
        <v>3.8125671818852402E-2</v>
      </c>
      <c r="E189" s="27">
        <v>6.5038643032312396E-2</v>
      </c>
      <c r="F189" s="27">
        <v>8.2805342972278595E-2</v>
      </c>
      <c r="G189" s="27">
        <v>9.8271794617176098E-2</v>
      </c>
      <c r="H189" s="27">
        <v>0.103854693472385</v>
      </c>
      <c r="I189" s="27">
        <v>0.11054906994104401</v>
      </c>
      <c r="J189" s="27">
        <v>0.11183318495750399</v>
      </c>
      <c r="K189" s="27">
        <v>0.119392707943916</v>
      </c>
      <c r="L189" s="27">
        <v>0.12135711312293999</v>
      </c>
      <c r="M189" s="27">
        <v>0.12318221728007001</v>
      </c>
    </row>
    <row r="190" spans="1:13" x14ac:dyDescent="0.35">
      <c r="A190" s="62"/>
      <c r="B190" s="2">
        <v>0.85</v>
      </c>
      <c r="C190" s="27">
        <v>3.0979448929429102E-3</v>
      </c>
      <c r="D190" s="27">
        <v>3.9367010444402703E-2</v>
      </c>
      <c r="E190" s="27">
        <v>6.7978384097417202E-2</v>
      </c>
      <c r="F190" s="27">
        <v>8.5340753197669997E-2</v>
      </c>
      <c r="G190" s="27">
        <v>9.9042154848575606E-2</v>
      </c>
      <c r="H190" s="27">
        <v>0.10652762651443499</v>
      </c>
      <c r="I190" s="27">
        <v>0.11480832099914599</v>
      </c>
      <c r="J190" s="27">
        <v>0.117580339312553</v>
      </c>
      <c r="K190" s="27">
        <v>0.123276069760323</v>
      </c>
      <c r="L190" s="27">
        <v>0.12920427322387701</v>
      </c>
      <c r="M190" s="27">
        <v>0.12839082048998901</v>
      </c>
    </row>
    <row r="191" spans="1:13" x14ac:dyDescent="0.35">
      <c r="A191" s="62"/>
      <c r="B191" s="2">
        <v>0.9</v>
      </c>
      <c r="C191" s="27">
        <v>3.8918233476579198E-3</v>
      </c>
      <c r="D191" s="27">
        <v>4.0608349069952997E-2</v>
      </c>
      <c r="E191" s="27">
        <v>7.0918125162521994E-2</v>
      </c>
      <c r="F191" s="27">
        <v>9.1407276690006298E-2</v>
      </c>
      <c r="G191" s="27">
        <v>0.104330584406853</v>
      </c>
      <c r="H191" s="27">
        <v>0.111835218966007</v>
      </c>
      <c r="I191" s="27">
        <v>0.11823640763759601</v>
      </c>
      <c r="J191" s="27">
        <v>0.122221253812313</v>
      </c>
      <c r="K191" s="27">
        <v>0.126502215862274</v>
      </c>
      <c r="L191" s="27">
        <v>0.13207401335239399</v>
      </c>
      <c r="M191" s="27">
        <v>0.13359942369990899</v>
      </c>
    </row>
    <row r="192" spans="1:13" x14ac:dyDescent="0.35">
      <c r="A192" s="62"/>
      <c r="B192" s="2">
        <v>0.95</v>
      </c>
      <c r="C192" s="27">
        <v>3.60520277172327E-3</v>
      </c>
      <c r="D192" s="27">
        <v>4.18496876955032E-2</v>
      </c>
      <c r="E192" s="27">
        <v>7.3857866227626801E-2</v>
      </c>
      <c r="F192" s="27">
        <v>9.2788174748420701E-2</v>
      </c>
      <c r="G192" s="27">
        <v>0.106072872877121</v>
      </c>
      <c r="H192" s="27">
        <v>0.118019558489323</v>
      </c>
      <c r="I192" s="27">
        <v>0.120598271489143</v>
      </c>
      <c r="J192" s="27">
        <v>0.12578116357326499</v>
      </c>
      <c r="K192" s="27">
        <v>0.13076874613761899</v>
      </c>
      <c r="L192" s="27">
        <v>0.13604076206684099</v>
      </c>
      <c r="M192" s="27">
        <v>0.13880802690982799</v>
      </c>
    </row>
    <row r="193" spans="1:13" x14ac:dyDescent="0.35">
      <c r="A193" s="62"/>
      <c r="B193" s="2">
        <v>1</v>
      </c>
      <c r="C193" s="27">
        <v>2.71861930377781E-3</v>
      </c>
      <c r="D193" s="27">
        <v>4.3091026321053501E-2</v>
      </c>
      <c r="E193" s="27">
        <v>7.8001596033573206E-2</v>
      </c>
      <c r="F193" s="27">
        <v>9.8195232450962094E-2</v>
      </c>
      <c r="G193" s="27">
        <v>0.10862955451011699</v>
      </c>
      <c r="H193" s="27">
        <v>0.119840882718563</v>
      </c>
      <c r="I193" s="27">
        <v>0.12575632333755499</v>
      </c>
      <c r="J193" s="27">
        <v>0.13216708600521099</v>
      </c>
      <c r="K193" s="27">
        <v>0.13443796336650801</v>
      </c>
      <c r="L193" s="27">
        <v>0.13815490901470201</v>
      </c>
      <c r="M193" s="27">
        <v>0.141164615750313</v>
      </c>
    </row>
    <row r="204" spans="1:13" x14ac:dyDescent="0.35">
      <c r="A204" s="63" t="s">
        <v>1</v>
      </c>
      <c r="B204" s="63"/>
      <c r="C204" s="63"/>
      <c r="D204" s="63"/>
      <c r="E204" s="63"/>
      <c r="F204" s="63"/>
      <c r="G204" s="63"/>
      <c r="H204" s="63"/>
      <c r="I204" s="63"/>
      <c r="J204" s="63"/>
      <c r="K204" s="63"/>
      <c r="L204" s="63"/>
      <c r="M204" s="63"/>
    </row>
    <row r="205" spans="1:13" x14ac:dyDescent="0.35">
      <c r="A205" s="62" t="s">
        <v>0</v>
      </c>
      <c r="B205" s="1"/>
      <c r="C205" s="1">
        <v>0</v>
      </c>
      <c r="D205" s="1">
        <v>0.1</v>
      </c>
      <c r="E205" s="1">
        <v>0.2</v>
      </c>
      <c r="F205" s="1">
        <v>0.3</v>
      </c>
      <c r="G205" s="1">
        <v>0.4</v>
      </c>
      <c r="H205" s="1">
        <v>0.5</v>
      </c>
      <c r="I205" s="1">
        <v>0.6</v>
      </c>
      <c r="J205" s="1">
        <v>0.7</v>
      </c>
      <c r="K205" s="1">
        <v>0.8</v>
      </c>
      <c r="L205" s="1">
        <v>0.9</v>
      </c>
      <c r="M205" s="1">
        <v>1</v>
      </c>
    </row>
    <row r="206" spans="1:13" x14ac:dyDescent="0.35">
      <c r="A206" s="62"/>
      <c r="B206" s="2">
        <v>0</v>
      </c>
      <c r="C206" s="26">
        <v>0</v>
      </c>
      <c r="D206" s="27">
        <v>0</v>
      </c>
      <c r="E206" s="27">
        <v>0</v>
      </c>
      <c r="F206" s="27">
        <v>0</v>
      </c>
      <c r="G206" s="27">
        <v>0</v>
      </c>
      <c r="H206" s="27">
        <v>0</v>
      </c>
      <c r="I206" s="27">
        <v>0</v>
      </c>
      <c r="J206" s="27">
        <v>0</v>
      </c>
      <c r="K206" s="27">
        <v>0</v>
      </c>
      <c r="L206" s="27">
        <v>0</v>
      </c>
      <c r="M206" s="27">
        <v>0</v>
      </c>
    </row>
    <row r="207" spans="1:13" x14ac:dyDescent="0.35">
      <c r="A207" s="62"/>
      <c r="B207" s="2">
        <v>0.05</v>
      </c>
      <c r="C207" s="27">
        <v>-1.38664583209902E-3</v>
      </c>
      <c r="D207" s="27">
        <v>-2.1896574180573199E-3</v>
      </c>
      <c r="E207" s="27">
        <v>-2.9076768551021801E-3</v>
      </c>
      <c r="F207" s="27">
        <v>-3.4282137639820602E-3</v>
      </c>
      <c r="G207" s="27">
        <v>-3.8202432915568399E-3</v>
      </c>
      <c r="H207" s="27">
        <v>-4.1090510785579699E-3</v>
      </c>
      <c r="I207" s="27">
        <v>-4.3747806921601304E-3</v>
      </c>
      <c r="J207" s="27">
        <v>-4.5699747279286402E-3</v>
      </c>
      <c r="K207" s="27">
        <v>-4.8097399994731001E-3</v>
      </c>
      <c r="L207" s="27">
        <v>-4.89722797647119E-3</v>
      </c>
      <c r="M207" s="27">
        <v>-4.7844182699918799E-3</v>
      </c>
    </row>
    <row r="208" spans="1:13" x14ac:dyDescent="0.35">
      <c r="A208" s="62"/>
      <c r="B208" s="2">
        <v>0.1</v>
      </c>
      <c r="C208" s="27">
        <v>-6.9862866075709495E-4</v>
      </c>
      <c r="D208" s="27">
        <v>-2.7100190054625299E-3</v>
      </c>
      <c r="E208" s="27">
        <v>-4.1290381923317901E-3</v>
      </c>
      <c r="F208" s="27">
        <v>-5.1561603322625204E-3</v>
      </c>
      <c r="G208" s="27">
        <v>-5.8695147745311304E-3</v>
      </c>
      <c r="H208" s="27">
        <v>-6.4295148476958301E-3</v>
      </c>
      <c r="I208" s="27">
        <v>-6.8138749338686501E-3</v>
      </c>
      <c r="J208" s="27">
        <v>-7.4445339851081397E-3</v>
      </c>
      <c r="K208" s="27">
        <v>-7.4011823162436503E-3</v>
      </c>
      <c r="L208" s="27">
        <v>-7.3830108158290404E-3</v>
      </c>
      <c r="M208" s="27">
        <v>-7.7130445279181004E-3</v>
      </c>
    </row>
    <row r="209" spans="1:13" x14ac:dyDescent="0.35">
      <c r="A209" s="62"/>
      <c r="B209" s="2">
        <v>0.15</v>
      </c>
      <c r="C209" s="27">
        <v>-2.7599664463196001E-5</v>
      </c>
      <c r="D209" s="27">
        <v>-3.0148117803037201E-3</v>
      </c>
      <c r="E209" s="27">
        <v>-5.0507532432675396E-3</v>
      </c>
      <c r="F209" s="27">
        <v>-6.4348462037742103E-3</v>
      </c>
      <c r="G209" s="27">
        <v>-7.14135775342584E-3</v>
      </c>
      <c r="H209" s="27">
        <v>-8.1023629754781706E-3</v>
      </c>
      <c r="I209" s="27">
        <v>-9.43024642765522E-3</v>
      </c>
      <c r="J209" s="27">
        <v>-9.1644991189241392E-3</v>
      </c>
      <c r="K209" s="27">
        <v>-9.3739507719874399E-3</v>
      </c>
      <c r="L209" s="27">
        <v>-1.0105287656188001E-2</v>
      </c>
      <c r="M209" s="27">
        <v>-9.9738445132970793E-3</v>
      </c>
    </row>
    <row r="210" spans="1:13" x14ac:dyDescent="0.35">
      <c r="A210" s="62"/>
      <c r="B210" s="2">
        <v>0.2</v>
      </c>
      <c r="C210" s="27">
        <v>4.2327318806201198E-4</v>
      </c>
      <c r="D210" s="27">
        <v>-3.4243613481521602E-3</v>
      </c>
      <c r="E210" s="27">
        <v>-5.8656036853790301E-3</v>
      </c>
      <c r="F210" s="27">
        <v>-7.5644194148480901E-3</v>
      </c>
      <c r="G210" s="27">
        <v>-8.7557770311832393E-3</v>
      </c>
      <c r="H210" s="27">
        <v>-9.6046207472681999E-3</v>
      </c>
      <c r="I210" s="27">
        <v>-1.0250438004732101E-2</v>
      </c>
      <c r="J210" s="27">
        <v>-1.04649565182626E-2</v>
      </c>
      <c r="K210" s="27">
        <v>-1.09529360197485E-2</v>
      </c>
      <c r="L210" s="27">
        <v>-1.13289272412658E-2</v>
      </c>
      <c r="M210" s="27">
        <v>-1.1230595177039501E-2</v>
      </c>
    </row>
    <row r="211" spans="1:13" x14ac:dyDescent="0.35">
      <c r="A211" s="62"/>
      <c r="B211" s="2">
        <v>0.25</v>
      </c>
      <c r="C211" s="27">
        <v>5.3677870891988299E-4</v>
      </c>
      <c r="D211" s="27">
        <v>-3.8624419830739498E-3</v>
      </c>
      <c r="E211" s="27">
        <v>-6.6088298335671399E-3</v>
      </c>
      <c r="F211" s="27">
        <v>-8.5934391245245899E-3</v>
      </c>
      <c r="G211" s="27">
        <v>-9.9305519834160805E-3</v>
      </c>
      <c r="H211" s="27">
        <v>-1.0959777049720299E-2</v>
      </c>
      <c r="I211" s="27">
        <v>-1.1626471765339401E-2</v>
      </c>
      <c r="J211" s="27">
        <v>-1.17654139176011E-2</v>
      </c>
      <c r="K211" s="27">
        <v>-1.25319212675095E-2</v>
      </c>
      <c r="L211" s="27">
        <v>-1.2371996883302899E-2</v>
      </c>
      <c r="M211" s="27">
        <v>-1.2487345840781899E-2</v>
      </c>
    </row>
    <row r="212" spans="1:13" x14ac:dyDescent="0.35">
      <c r="A212" s="62"/>
      <c r="B212" s="2">
        <v>0.3</v>
      </c>
      <c r="C212" s="27">
        <v>6.7109201336279501E-4</v>
      </c>
      <c r="D212" s="27">
        <v>-4.9519101157784497E-3</v>
      </c>
      <c r="E212" s="27">
        <v>-6.9044483825564402E-3</v>
      </c>
      <c r="F212" s="27">
        <v>-9.6108103170990892E-3</v>
      </c>
      <c r="G212" s="27">
        <v>-1.04700308293104E-2</v>
      </c>
      <c r="H212" s="27">
        <v>-1.2140367180109E-2</v>
      </c>
      <c r="I212" s="27">
        <v>-1.27407875843346E-2</v>
      </c>
      <c r="J212" s="27">
        <v>-1.3065871316939599E-2</v>
      </c>
      <c r="K212" s="27">
        <v>-1.3686662539839699E-2</v>
      </c>
      <c r="L212" s="27">
        <v>-1.3415066525340099E-2</v>
      </c>
      <c r="M212" s="27">
        <v>-1.37440965045244E-2</v>
      </c>
    </row>
    <row r="213" spans="1:13" x14ac:dyDescent="0.35">
      <c r="A213" s="62"/>
      <c r="B213" s="2">
        <v>0.35</v>
      </c>
      <c r="C213" s="27">
        <v>6.9947511656209805E-4</v>
      </c>
      <c r="D213" s="27">
        <v>-5.3748312140149699E-3</v>
      </c>
      <c r="E213" s="27">
        <v>-7.7229081653058503E-3</v>
      </c>
      <c r="F213" s="27">
        <v>-1.0530246421694801E-2</v>
      </c>
      <c r="G213" s="27">
        <v>-1.1546009220182901E-2</v>
      </c>
      <c r="H213" s="27">
        <v>-1.31526412442327E-2</v>
      </c>
      <c r="I213" s="27">
        <v>-1.38551034033299E-2</v>
      </c>
      <c r="J213" s="27">
        <v>-1.43663287162781E-2</v>
      </c>
      <c r="K213" s="27">
        <v>-1.4752941206097599E-2</v>
      </c>
      <c r="L213" s="27">
        <v>-1.4458136167377201E-2</v>
      </c>
      <c r="M213" s="27">
        <v>-1.5000847168266799E-2</v>
      </c>
    </row>
    <row r="214" spans="1:13" x14ac:dyDescent="0.35">
      <c r="A214" s="62"/>
      <c r="B214" s="2">
        <v>0.4</v>
      </c>
      <c r="C214" s="27">
        <v>4.48772800154984E-4</v>
      </c>
      <c r="D214" s="27">
        <v>-5.7977523122514996E-3</v>
      </c>
      <c r="E214" s="27">
        <v>-8.5413679480552708E-3</v>
      </c>
      <c r="F214" s="27">
        <v>-1.1185401817783699E-2</v>
      </c>
      <c r="G214" s="27">
        <v>-1.26219876110554E-2</v>
      </c>
      <c r="H214" s="27">
        <v>-1.4476500451564799E-2</v>
      </c>
      <c r="I214" s="27">
        <v>-1.49114178493619E-2</v>
      </c>
      <c r="J214" s="27">
        <v>-1.52489803731442E-2</v>
      </c>
      <c r="K214" s="27">
        <v>-1.5629487112164501E-2</v>
      </c>
      <c r="L214" s="27">
        <v>-1.5501205809414401E-2</v>
      </c>
      <c r="M214" s="27">
        <v>-1.606784760952E-2</v>
      </c>
    </row>
    <row r="215" spans="1:13" x14ac:dyDescent="0.35">
      <c r="A215" s="62"/>
      <c r="B215" s="2">
        <v>0.45</v>
      </c>
      <c r="C215" s="27">
        <v>4.4716880074702198E-4</v>
      </c>
      <c r="D215" s="27">
        <v>-6.2206734104880302E-3</v>
      </c>
      <c r="E215" s="27">
        <v>-9.7954468801617605E-3</v>
      </c>
      <c r="F215" s="27">
        <v>-1.1840557213872701E-2</v>
      </c>
      <c r="G215" s="27">
        <v>-1.3697966001927899E-2</v>
      </c>
      <c r="H215" s="27">
        <v>-1.5079939737916E-2</v>
      </c>
      <c r="I215" s="27">
        <v>-1.52635226647059E-2</v>
      </c>
      <c r="J215" s="27">
        <v>-1.60706322640181E-2</v>
      </c>
      <c r="K215" s="27">
        <v>-1.6558285802602799E-2</v>
      </c>
      <c r="L215" s="27">
        <v>-1.6607021912932399E-2</v>
      </c>
      <c r="M215" s="27">
        <v>-1.7232209444046E-2</v>
      </c>
    </row>
    <row r="216" spans="1:13" x14ac:dyDescent="0.35">
      <c r="A216" s="62"/>
      <c r="B216" s="2">
        <v>0.5</v>
      </c>
      <c r="C216" s="27">
        <v>6.0627172933891405E-4</v>
      </c>
      <c r="D216" s="27">
        <v>-6.6435945087245504E-3</v>
      </c>
      <c r="E216" s="27">
        <v>-1.04486383497715E-2</v>
      </c>
      <c r="F216" s="27">
        <v>-1.2495712609961599E-2</v>
      </c>
      <c r="G216" s="27">
        <v>-1.43773863092065E-2</v>
      </c>
      <c r="H216" s="27">
        <v>-1.53812086209655E-2</v>
      </c>
      <c r="I216" s="27">
        <v>-1.5967732295393899E-2</v>
      </c>
      <c r="J216" s="27">
        <v>-1.7087103798985499E-2</v>
      </c>
      <c r="K216" s="27">
        <v>-1.7240969464182899E-2</v>
      </c>
      <c r="L216" s="27">
        <v>-1.7294036224484399E-2</v>
      </c>
      <c r="M216" s="27">
        <v>-1.7948327586054798E-2</v>
      </c>
    </row>
    <row r="217" spans="1:13" x14ac:dyDescent="0.35">
      <c r="A217" s="62"/>
      <c r="B217" s="2">
        <v>0.55000000000000004</v>
      </c>
      <c r="C217" s="27">
        <v>5.76004560571164E-4</v>
      </c>
      <c r="D217" s="27">
        <v>-7.0665156069610801E-3</v>
      </c>
      <c r="E217" s="27">
        <v>-1.11772945771615E-2</v>
      </c>
      <c r="F217" s="27">
        <v>-1.3150868006050601E-2</v>
      </c>
      <c r="G217" s="27">
        <v>-1.46826272830367E-2</v>
      </c>
      <c r="H217" s="27">
        <v>-1.6002766788005801E-2</v>
      </c>
      <c r="I217" s="27">
        <v>-1.6278270632028601E-2</v>
      </c>
      <c r="J217" s="27">
        <v>-1.74422953277826E-2</v>
      </c>
      <c r="K217" s="27">
        <v>-1.7942696809768701E-2</v>
      </c>
      <c r="L217" s="27">
        <v>-1.8265239894390099E-2</v>
      </c>
      <c r="M217" s="27">
        <v>-1.8575163558125499E-2</v>
      </c>
    </row>
    <row r="218" spans="1:13" x14ac:dyDescent="0.35">
      <c r="A218" s="62"/>
      <c r="B218" s="2">
        <v>0.6</v>
      </c>
      <c r="C218" s="27">
        <v>3.0643015634268501E-4</v>
      </c>
      <c r="D218" s="27">
        <v>-7.4894367051976099E-3</v>
      </c>
      <c r="E218" s="27">
        <v>-1.19059508045514E-2</v>
      </c>
      <c r="F218" s="27">
        <v>-1.39138242229819E-2</v>
      </c>
      <c r="G218" s="27">
        <v>-1.54368774965405E-2</v>
      </c>
      <c r="H218" s="27">
        <v>-1.6548056155443198E-2</v>
      </c>
      <c r="I218" s="27">
        <v>-1.72849725931883E-2</v>
      </c>
      <c r="J218" s="27">
        <v>-1.83804593980312E-2</v>
      </c>
      <c r="K218" s="27">
        <v>-1.82932838797569E-2</v>
      </c>
      <c r="L218" s="27">
        <v>-1.91577970981598E-2</v>
      </c>
      <c r="M218" s="27">
        <v>-1.92019995301962E-2</v>
      </c>
    </row>
    <row r="219" spans="1:13" x14ac:dyDescent="0.35">
      <c r="A219" s="62"/>
      <c r="B219" s="2">
        <v>0.65</v>
      </c>
      <c r="C219" s="27">
        <v>3.1652179313823602E-4</v>
      </c>
      <c r="D219" s="27">
        <v>-7.9123578034341301E-3</v>
      </c>
      <c r="E219" s="27">
        <v>-1.26346070319414E-2</v>
      </c>
      <c r="F219" s="27">
        <v>-1.42875630408525E-2</v>
      </c>
      <c r="G219" s="27">
        <v>-1.5940906479954699E-2</v>
      </c>
      <c r="H219" s="27">
        <v>-1.71051025390625E-2</v>
      </c>
      <c r="I219" s="27">
        <v>-1.77787207067013E-2</v>
      </c>
      <c r="J219" s="27">
        <v>-1.8857780843973201E-2</v>
      </c>
      <c r="K219" s="27">
        <v>-1.9144942983984899E-2</v>
      </c>
      <c r="L219" s="27">
        <v>-1.9890591502189602E-2</v>
      </c>
      <c r="M219" s="27">
        <v>-1.9816059619188298E-2</v>
      </c>
    </row>
    <row r="220" spans="1:13" x14ac:dyDescent="0.35">
      <c r="A220" s="62"/>
      <c r="B220" s="2">
        <v>0.7</v>
      </c>
      <c r="C220" s="27">
        <v>2.1667781402356901E-4</v>
      </c>
      <c r="D220" s="27">
        <v>-8.3352789016706598E-3</v>
      </c>
      <c r="E220" s="27">
        <v>-1.2498452328145501E-2</v>
      </c>
      <c r="F220" s="27">
        <v>-1.4960831031203299E-2</v>
      </c>
      <c r="G220" s="27">
        <v>-1.6642702743411099E-2</v>
      </c>
      <c r="H220" s="27">
        <v>-1.78616140037775E-2</v>
      </c>
      <c r="I220" s="27">
        <v>-1.8531724810600302E-2</v>
      </c>
      <c r="J220" s="27">
        <v>-2.0143179222941399E-2</v>
      </c>
      <c r="K220" s="27">
        <v>-1.97072811424732E-2</v>
      </c>
      <c r="L220" s="27">
        <v>-2.0431168377399399E-2</v>
      </c>
      <c r="M220" s="27">
        <v>-2.0600853487849201E-2</v>
      </c>
    </row>
    <row r="221" spans="1:13" x14ac:dyDescent="0.35">
      <c r="A221" s="62"/>
      <c r="B221" s="2">
        <v>0.75</v>
      </c>
      <c r="C221" s="27">
        <v>4.3081361218355601E-4</v>
      </c>
      <c r="D221" s="27">
        <v>-8.7581999999071895E-3</v>
      </c>
      <c r="E221" s="27">
        <v>-1.2531012296676599E-2</v>
      </c>
      <c r="F221" s="27">
        <v>-1.5291497111320501E-2</v>
      </c>
      <c r="G221" s="27">
        <v>-1.6981540247798001E-2</v>
      </c>
      <c r="H221" s="27">
        <v>-1.7941016703844102E-2</v>
      </c>
      <c r="I221" s="27">
        <v>-1.9416486844420398E-2</v>
      </c>
      <c r="J221" s="27">
        <v>-2.0149789750575998E-2</v>
      </c>
      <c r="K221" s="27">
        <v>-2.0667672157287601E-2</v>
      </c>
      <c r="L221" s="27">
        <v>-2.1111739799380299E-2</v>
      </c>
      <c r="M221" s="27">
        <v>-2.1641816943883899E-2</v>
      </c>
    </row>
    <row r="222" spans="1:13" x14ac:dyDescent="0.35">
      <c r="A222" s="62"/>
      <c r="B222" s="2">
        <v>0.8</v>
      </c>
      <c r="C222" s="27">
        <v>1.8251278379466401E-4</v>
      </c>
      <c r="D222" s="27">
        <v>-9.1811210981437106E-3</v>
      </c>
      <c r="E222" s="27">
        <v>-1.3187263160944001E-2</v>
      </c>
      <c r="F222" s="27">
        <v>-1.5583395026624199E-2</v>
      </c>
      <c r="G222" s="27">
        <v>-1.74904130399227E-2</v>
      </c>
      <c r="H222" s="27">
        <v>-1.8621394410729401E-2</v>
      </c>
      <c r="I222" s="27">
        <v>-1.9807053729891801E-2</v>
      </c>
      <c r="J222" s="27">
        <v>-2.04124804586172E-2</v>
      </c>
      <c r="K222" s="27">
        <v>-2.12656073272228E-2</v>
      </c>
      <c r="L222" s="27">
        <v>-2.17152945697308E-2</v>
      </c>
      <c r="M222" s="27">
        <v>-2.2044584155082699E-2</v>
      </c>
    </row>
    <row r="223" spans="1:13" x14ac:dyDescent="0.35">
      <c r="A223" s="62"/>
      <c r="B223" s="2">
        <v>0.85</v>
      </c>
      <c r="C223" s="27">
        <v>1.6480981139466199E-4</v>
      </c>
      <c r="D223" s="27">
        <v>-9.6040421963802403E-3</v>
      </c>
      <c r="E223" s="27">
        <v>-1.3469319790601701E-2</v>
      </c>
      <c r="F223" s="27">
        <v>-1.6236094757914502E-2</v>
      </c>
      <c r="G223" s="27">
        <v>-1.7744040116667699E-2</v>
      </c>
      <c r="H223" s="27">
        <v>-1.9388219341635701E-2</v>
      </c>
      <c r="I223" s="27">
        <v>-2.03830990940332E-2</v>
      </c>
      <c r="J223" s="27">
        <v>-2.1782856434583699E-2</v>
      </c>
      <c r="K223" s="27">
        <v>-2.1786009892821302E-2</v>
      </c>
      <c r="L223" s="27">
        <v>-2.2265560925006901E-2</v>
      </c>
      <c r="M223" s="27">
        <v>-2.2679796442389499E-2</v>
      </c>
    </row>
    <row r="224" spans="1:13" x14ac:dyDescent="0.35">
      <c r="A224" s="62"/>
      <c r="B224" s="2">
        <v>0.9</v>
      </c>
      <c r="C224" s="27">
        <v>1.4351880236063201E-4</v>
      </c>
      <c r="D224" s="27">
        <v>-1.00269632946168E-2</v>
      </c>
      <c r="E224" s="27">
        <v>-1.3918462209403499E-2</v>
      </c>
      <c r="F224" s="27">
        <v>-1.6448184847831698E-2</v>
      </c>
      <c r="G224" s="27">
        <v>-1.8176343291997899E-2</v>
      </c>
      <c r="H224" s="27">
        <v>-1.9911155104637101E-2</v>
      </c>
      <c r="I224" s="27">
        <v>-2.0991774275898899E-2</v>
      </c>
      <c r="J224" s="27">
        <v>-2.19242703169584E-2</v>
      </c>
      <c r="K224" s="27">
        <v>-2.2583385929465301E-2</v>
      </c>
      <c r="L224" s="27">
        <v>-2.2930117323994598E-2</v>
      </c>
      <c r="M224" s="27">
        <v>-2.3372897878289198E-2</v>
      </c>
    </row>
    <row r="225" spans="1:13" x14ac:dyDescent="0.35">
      <c r="A225" s="62"/>
      <c r="B225" s="2">
        <v>0.95</v>
      </c>
      <c r="C225" s="27">
        <v>1.2006429460598201E-4</v>
      </c>
      <c r="D225" s="27">
        <v>-1.04498843928533E-2</v>
      </c>
      <c r="E225" s="27">
        <v>-1.4369683340191799E-2</v>
      </c>
      <c r="F225" s="27">
        <v>-1.69713050127029E-2</v>
      </c>
      <c r="G225" s="27">
        <v>-1.89585164189339E-2</v>
      </c>
      <c r="H225" s="27">
        <v>-2.0098183304071399E-2</v>
      </c>
      <c r="I225" s="27">
        <v>-2.1616877987980801E-2</v>
      </c>
      <c r="J225" s="27">
        <v>-2.21584048122168E-2</v>
      </c>
      <c r="K225" s="27">
        <v>-2.3056525737047199E-2</v>
      </c>
      <c r="L225" s="27">
        <v>-2.3682927712798101E-2</v>
      </c>
      <c r="M225" s="27">
        <v>-2.40767747163773E-2</v>
      </c>
    </row>
    <row r="226" spans="1:13" x14ac:dyDescent="0.35">
      <c r="A226" s="62"/>
      <c r="B226" s="2">
        <v>1</v>
      </c>
      <c r="C226" s="27">
        <v>8.2990358350798501E-5</v>
      </c>
      <c r="D226" s="27">
        <v>-1.08728054910898E-2</v>
      </c>
      <c r="E226" s="27">
        <v>-1.4417011290788701E-2</v>
      </c>
      <c r="F226" s="27">
        <v>-1.73736941069365E-2</v>
      </c>
      <c r="G226" s="27">
        <v>-1.8991000950336501E-2</v>
      </c>
      <c r="H226" s="27">
        <v>-2.0692531019449199E-2</v>
      </c>
      <c r="I226" s="27">
        <v>-2.19529997557402E-2</v>
      </c>
      <c r="J226" s="27">
        <v>-2.2716823965311099E-2</v>
      </c>
      <c r="K226" s="27">
        <v>-2.3536749184131601E-2</v>
      </c>
      <c r="L226" s="27">
        <v>-2.4479810148477599E-2</v>
      </c>
      <c r="M226" s="27">
        <v>-2.45661400258541E-2</v>
      </c>
    </row>
  </sheetData>
  <mergeCells count="14">
    <mergeCell ref="A204:M204"/>
    <mergeCell ref="A205:A226"/>
    <mergeCell ref="A105:M105"/>
    <mergeCell ref="A106:A127"/>
    <mergeCell ref="A138:M138"/>
    <mergeCell ref="A139:A160"/>
    <mergeCell ref="A171:M171"/>
    <mergeCell ref="A172:A193"/>
    <mergeCell ref="A73:A94"/>
    <mergeCell ref="A6:M6"/>
    <mergeCell ref="A7:A28"/>
    <mergeCell ref="A39:M39"/>
    <mergeCell ref="A40:A61"/>
    <mergeCell ref="A72:M7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226"/>
  <sheetViews>
    <sheetView topLeftCell="A131" zoomScale="70" zoomScaleNormal="70" zoomScalePageLayoutView="55" workbookViewId="0">
      <selection activeCell="D140" sqref="D140"/>
    </sheetView>
  </sheetViews>
  <sheetFormatPr defaultColWidth="8.90625" defaultRowHeight="14.5" x14ac:dyDescent="0.35"/>
  <cols>
    <col min="1" max="1" width="11.1796875" style="6" bestFit="1" customWidth="1"/>
    <col min="2" max="16" width="8.90625" style="6"/>
    <col min="17" max="17" width="9" style="6" bestFit="1" customWidth="1"/>
    <col min="18" max="16384" width="8.90625" style="6"/>
  </cols>
  <sheetData>
    <row r="1" spans="1:27" x14ac:dyDescent="0.35">
      <c r="A1" s="18" t="s">
        <v>2</v>
      </c>
      <c r="B1" s="19"/>
      <c r="C1" s="19"/>
      <c r="D1" s="19"/>
      <c r="E1" s="19"/>
      <c r="F1" s="19"/>
      <c r="G1" s="19"/>
      <c r="H1" s="19"/>
      <c r="I1" s="19"/>
      <c r="J1" s="19"/>
      <c r="K1" s="19"/>
      <c r="L1" s="19"/>
      <c r="M1" s="20"/>
      <c r="N1" s="21"/>
      <c r="O1" s="18" t="s">
        <v>3</v>
      </c>
      <c r="P1" s="19"/>
      <c r="Q1" s="19"/>
      <c r="R1" s="19"/>
      <c r="S1" s="19"/>
      <c r="T1" s="19"/>
      <c r="U1" s="19"/>
      <c r="V1" s="19"/>
      <c r="W1" s="19"/>
      <c r="X1" s="19"/>
      <c r="Y1" s="19"/>
      <c r="Z1" s="19"/>
      <c r="AA1" s="20"/>
    </row>
    <row r="2" spans="1:27" x14ac:dyDescent="0.35">
      <c r="A2" s="8"/>
      <c r="B2" s="9"/>
      <c r="C2" s="9"/>
      <c r="D2" s="9"/>
      <c r="E2" s="9"/>
      <c r="F2" s="9"/>
      <c r="G2" s="9"/>
      <c r="H2" s="9"/>
      <c r="I2" s="9"/>
      <c r="J2" s="9"/>
      <c r="K2" s="9"/>
      <c r="L2" s="9"/>
      <c r="M2" s="10"/>
      <c r="O2" s="8"/>
      <c r="P2" s="9"/>
      <c r="Q2" s="9"/>
      <c r="R2" s="9"/>
      <c r="S2" s="9"/>
      <c r="T2" s="9"/>
      <c r="U2" s="9"/>
      <c r="V2" s="9"/>
      <c r="W2" s="9"/>
      <c r="X2" s="9"/>
      <c r="Y2" s="9"/>
      <c r="Z2" s="9"/>
      <c r="AA2" s="10"/>
    </row>
    <row r="3" spans="1:27" x14ac:dyDescent="0.35">
      <c r="A3" s="8"/>
      <c r="B3" s="9"/>
      <c r="C3" s="9"/>
      <c r="D3" s="9"/>
      <c r="E3" s="9"/>
      <c r="F3" s="9"/>
      <c r="G3" s="9"/>
      <c r="H3" s="9"/>
      <c r="I3" s="9"/>
      <c r="J3" s="9"/>
      <c r="K3" s="9"/>
      <c r="L3" s="9"/>
      <c r="M3" s="10"/>
      <c r="O3" s="8"/>
      <c r="P3" s="9"/>
      <c r="Q3" s="9"/>
      <c r="R3" s="9"/>
      <c r="S3" s="9"/>
      <c r="T3" s="9"/>
      <c r="U3" s="9"/>
      <c r="V3" s="9"/>
      <c r="W3" s="9"/>
      <c r="X3" s="9"/>
      <c r="Y3" s="9"/>
      <c r="Z3" s="9"/>
      <c r="AA3" s="10"/>
    </row>
    <row r="4" spans="1:27" x14ac:dyDescent="0.35">
      <c r="A4" s="8"/>
      <c r="B4" s="9"/>
      <c r="C4" s="9"/>
      <c r="D4" s="9"/>
      <c r="E4" s="9"/>
      <c r="F4" s="9"/>
      <c r="G4" s="9"/>
      <c r="H4" s="9"/>
      <c r="I4" s="9"/>
      <c r="J4" s="9"/>
      <c r="K4" s="9"/>
      <c r="L4" s="9"/>
      <c r="M4" s="10"/>
      <c r="O4" s="8"/>
      <c r="P4" s="9"/>
      <c r="Q4" s="9"/>
      <c r="R4" s="9"/>
      <c r="S4" s="9"/>
      <c r="T4" s="9"/>
      <c r="U4" s="9"/>
      <c r="V4" s="9"/>
      <c r="W4" s="9"/>
      <c r="X4" s="9"/>
      <c r="Y4" s="9"/>
      <c r="Z4" s="9"/>
      <c r="AA4" s="10"/>
    </row>
    <row r="5" spans="1:27" x14ac:dyDescent="0.35">
      <c r="A5" s="8"/>
      <c r="B5" s="9"/>
      <c r="C5" s="9"/>
      <c r="D5" s="9"/>
      <c r="E5" s="9"/>
      <c r="F5" s="9"/>
      <c r="G5" s="9"/>
      <c r="H5" s="9"/>
      <c r="I5" s="9"/>
      <c r="J5" s="9"/>
      <c r="K5" s="9"/>
      <c r="L5" s="9"/>
      <c r="M5" s="10"/>
      <c r="O5" s="8"/>
      <c r="P5" s="9"/>
      <c r="Q5" s="9"/>
      <c r="R5" s="9"/>
      <c r="S5" s="9"/>
      <c r="T5" s="9"/>
      <c r="U5" s="9"/>
      <c r="V5" s="9"/>
      <c r="W5" s="9"/>
      <c r="X5" s="9"/>
      <c r="Y5" s="9"/>
      <c r="Z5" s="9"/>
      <c r="AA5" s="10"/>
    </row>
    <row r="6" spans="1:27" x14ac:dyDescent="0.35">
      <c r="A6" s="8"/>
      <c r="B6" s="9"/>
      <c r="C6" s="9"/>
      <c r="D6" s="9"/>
      <c r="E6" s="9"/>
      <c r="F6" s="9"/>
      <c r="G6" s="9"/>
      <c r="H6" s="9"/>
      <c r="I6" s="9"/>
      <c r="J6" s="9"/>
      <c r="K6" s="9"/>
      <c r="L6" s="9"/>
      <c r="M6" s="10"/>
      <c r="O6" s="64" t="s">
        <v>1</v>
      </c>
      <c r="P6" s="65"/>
      <c r="Q6" s="65"/>
      <c r="R6" s="65"/>
      <c r="S6" s="65"/>
      <c r="T6" s="65"/>
      <c r="U6" s="65"/>
      <c r="V6" s="65"/>
      <c r="W6" s="65"/>
      <c r="X6" s="65"/>
      <c r="Y6" s="65"/>
      <c r="Z6" s="65"/>
      <c r="AA6" s="66"/>
    </row>
    <row r="7" spans="1:27" x14ac:dyDescent="0.35">
      <c r="A7" s="67" t="s">
        <v>0</v>
      </c>
      <c r="B7" s="1"/>
      <c r="C7" s="1">
        <v>0</v>
      </c>
      <c r="D7" s="1">
        <v>0.1</v>
      </c>
      <c r="E7" s="1">
        <v>0.2</v>
      </c>
      <c r="F7" s="1">
        <v>0.3</v>
      </c>
      <c r="G7" s="1">
        <v>0.4</v>
      </c>
      <c r="H7" s="1">
        <v>0.5</v>
      </c>
      <c r="I7" s="1">
        <v>0.6</v>
      </c>
      <c r="J7" s="1">
        <v>0.7</v>
      </c>
      <c r="K7" s="1">
        <v>0.8</v>
      </c>
      <c r="L7" s="1">
        <v>0.9</v>
      </c>
      <c r="M7" s="11">
        <v>1</v>
      </c>
      <c r="O7" s="67" t="s">
        <v>0</v>
      </c>
      <c r="P7" s="1"/>
      <c r="Q7" s="1">
        <v>0</v>
      </c>
      <c r="R7" s="1">
        <v>0.1</v>
      </c>
      <c r="S7" s="1">
        <v>0.2</v>
      </c>
      <c r="T7" s="1">
        <v>0.3</v>
      </c>
      <c r="U7" s="1">
        <v>0.4</v>
      </c>
      <c r="V7" s="1">
        <v>0.5</v>
      </c>
      <c r="W7" s="1">
        <v>0.6</v>
      </c>
      <c r="X7" s="1">
        <v>0.7</v>
      </c>
      <c r="Y7" s="1">
        <v>0.8</v>
      </c>
      <c r="Z7" s="1">
        <v>0.9</v>
      </c>
      <c r="AA7" s="11">
        <v>1</v>
      </c>
    </row>
    <row r="8" spans="1:27" x14ac:dyDescent="0.35">
      <c r="A8" s="67"/>
      <c r="B8" s="2">
        <v>0</v>
      </c>
      <c r="C8" s="3">
        <v>0.92</v>
      </c>
      <c r="D8" s="3">
        <v>0.92</v>
      </c>
      <c r="E8" s="3">
        <v>0.92</v>
      </c>
      <c r="F8" s="3">
        <v>0.92</v>
      </c>
      <c r="G8" s="3">
        <v>0.92</v>
      </c>
      <c r="H8" s="3">
        <v>0.92</v>
      </c>
      <c r="I8" s="3">
        <v>0.92</v>
      </c>
      <c r="J8" s="3">
        <v>0.92</v>
      </c>
      <c r="K8" s="3">
        <v>0.92</v>
      </c>
      <c r="L8" s="3">
        <v>0.92</v>
      </c>
      <c r="M8" s="12">
        <v>0.92</v>
      </c>
      <c r="O8" s="67"/>
      <c r="P8" s="2">
        <v>0</v>
      </c>
      <c r="Q8" s="3">
        <v>0.92</v>
      </c>
      <c r="R8" s="3">
        <v>0.92</v>
      </c>
      <c r="S8" s="3">
        <v>0.92</v>
      </c>
      <c r="T8" s="3">
        <v>0.92</v>
      </c>
      <c r="U8" s="3">
        <v>0.92</v>
      </c>
      <c r="V8" s="3">
        <v>0.92</v>
      </c>
      <c r="W8" s="3">
        <v>0.92</v>
      </c>
      <c r="X8" s="3">
        <v>0.92</v>
      </c>
      <c r="Y8" s="3">
        <v>0.92</v>
      </c>
      <c r="Z8" s="3">
        <v>0.92</v>
      </c>
      <c r="AA8" s="12">
        <v>0.92</v>
      </c>
    </row>
    <row r="9" spans="1:27" x14ac:dyDescent="0.35">
      <c r="A9" s="67"/>
      <c r="B9" s="2">
        <v>0.05</v>
      </c>
      <c r="C9" s="3">
        <v>1.0120616325965301</v>
      </c>
      <c r="D9" s="3">
        <v>1.0240993756514325</v>
      </c>
      <c r="E9" s="3">
        <v>1.0330555732433608</v>
      </c>
      <c r="F9" s="3">
        <v>1.0396448685572703</v>
      </c>
      <c r="G9" s="3">
        <v>1.0440469558422392</v>
      </c>
      <c r="H9" s="3">
        <v>1.0465280019319989</v>
      </c>
      <c r="I9" s="3">
        <v>1.0473670812753533</v>
      </c>
      <c r="J9" s="3">
        <v>1.0468248770787152</v>
      </c>
      <c r="K9" s="3">
        <v>1.0451343169579146</v>
      </c>
      <c r="L9" s="3">
        <v>1.0410603193136347</v>
      </c>
      <c r="M9" s="12">
        <v>1.0377532702225896</v>
      </c>
      <c r="O9" s="67"/>
      <c r="P9" s="2">
        <v>0.05</v>
      </c>
      <c r="Q9" s="3">
        <v>1.0120616325965301</v>
      </c>
      <c r="R9" s="3">
        <v>1.0240993756514325</v>
      </c>
      <c r="S9" s="3">
        <v>1.0330555732433608</v>
      </c>
      <c r="T9" s="3">
        <v>1.0396448685572703</v>
      </c>
      <c r="U9" s="3">
        <v>1.0440469558422392</v>
      </c>
      <c r="V9" s="3">
        <v>1.0465280019319989</v>
      </c>
      <c r="W9" s="3">
        <v>1.0473670812753533</v>
      </c>
      <c r="X9" s="3">
        <v>1.0468248770787152</v>
      </c>
      <c r="Y9" s="3">
        <v>1.0451343169579146</v>
      </c>
      <c r="Z9" s="3">
        <v>1.0410603193136347</v>
      </c>
      <c r="AA9" s="12">
        <v>1.0377532702225896</v>
      </c>
    </row>
    <row r="10" spans="1:27" x14ac:dyDescent="0.35">
      <c r="A10" s="67"/>
      <c r="B10" s="2">
        <v>0.1</v>
      </c>
      <c r="C10" s="3">
        <v>1.0312769376314592</v>
      </c>
      <c r="D10" s="3">
        <v>1.054385533699624</v>
      </c>
      <c r="E10" s="3">
        <v>1.0738025518564069</v>
      </c>
      <c r="F10" s="3">
        <v>1.0875635037055369</v>
      </c>
      <c r="G10" s="3">
        <v>1.0954305685483483</v>
      </c>
      <c r="H10" s="3">
        <v>1.0987680728618916</v>
      </c>
      <c r="I10" s="3">
        <v>1.0987104525932889</v>
      </c>
      <c r="J10" s="3">
        <v>1.0961199870476352</v>
      </c>
      <c r="K10" s="3">
        <v>1.0916412133436946</v>
      </c>
      <c r="L10" s="3">
        <v>1.0852327933678279</v>
      </c>
      <c r="M10" s="12">
        <v>1.0783529501694893</v>
      </c>
      <c r="O10" s="67"/>
      <c r="P10" s="2">
        <v>0.1</v>
      </c>
      <c r="Q10" s="3">
        <v>1.0312769376314592</v>
      </c>
      <c r="R10" s="3">
        <v>1.054385533699624</v>
      </c>
      <c r="S10" s="3">
        <v>1.0738025518564069</v>
      </c>
      <c r="T10" s="3">
        <v>1.0875635037055369</v>
      </c>
      <c r="U10" s="3">
        <v>1.0954305685483483</v>
      </c>
      <c r="V10" s="3">
        <v>1.0987680728618916</v>
      </c>
      <c r="W10" s="3">
        <v>1.0987104525932889</v>
      </c>
      <c r="X10" s="3">
        <v>1.0961199870476352</v>
      </c>
      <c r="Y10" s="3">
        <v>1.0916412133436946</v>
      </c>
      <c r="Z10" s="3">
        <v>1.0852327933678279</v>
      </c>
      <c r="AA10" s="12">
        <v>1.0783529501694893</v>
      </c>
    </row>
    <row r="11" spans="1:27" x14ac:dyDescent="0.35">
      <c r="A11" s="67"/>
      <c r="B11" s="2">
        <v>0.15</v>
      </c>
      <c r="C11" s="3">
        <v>1.0285498875838077</v>
      </c>
      <c r="D11" s="3">
        <v>1.0660837980417091</v>
      </c>
      <c r="E11" s="3">
        <v>1.0943922226245584</v>
      </c>
      <c r="F11" s="3">
        <v>1.112476128798263</v>
      </c>
      <c r="G11" s="3">
        <v>1.1223459830650901</v>
      </c>
      <c r="H11" s="3">
        <v>1.1261642749492935</v>
      </c>
      <c r="I11" s="3">
        <v>1.1256286511054423</v>
      </c>
      <c r="J11" s="3">
        <v>1.1219761334932756</v>
      </c>
      <c r="K11" s="3">
        <v>1.1160959133735087</v>
      </c>
      <c r="L11" s="3">
        <v>1.1082763451796309</v>
      </c>
      <c r="M11" s="12">
        <v>1.0997177527501047</v>
      </c>
      <c r="O11" s="67"/>
      <c r="P11" s="2">
        <v>0.15</v>
      </c>
      <c r="Q11" s="3">
        <v>1.0285498875838077</v>
      </c>
      <c r="R11" s="3">
        <v>1.0660837980417091</v>
      </c>
      <c r="S11" s="3">
        <v>1.0943922226245584</v>
      </c>
      <c r="T11" s="3">
        <v>1.112476128798263</v>
      </c>
      <c r="U11" s="3">
        <v>1.1223459830650901</v>
      </c>
      <c r="V11" s="3">
        <v>1.1261642749492935</v>
      </c>
      <c r="W11" s="3">
        <v>1.1256286511054423</v>
      </c>
      <c r="X11" s="3">
        <v>1.1219761334932756</v>
      </c>
      <c r="Y11" s="3">
        <v>1.1160959133735087</v>
      </c>
      <c r="Z11" s="3">
        <v>1.1082763451796309</v>
      </c>
      <c r="AA11" s="12">
        <v>1.0997177527501047</v>
      </c>
    </row>
    <row r="12" spans="1:27" x14ac:dyDescent="0.35">
      <c r="A12" s="67"/>
      <c r="B12" s="2">
        <v>0.2</v>
      </c>
      <c r="C12" s="3">
        <v>1.018589089466974</v>
      </c>
      <c r="D12" s="3">
        <v>1.0675329941969649</v>
      </c>
      <c r="E12" s="3">
        <v>1.1053586336282573</v>
      </c>
      <c r="F12" s="3">
        <v>1.1280397598560048</v>
      </c>
      <c r="G12" s="3">
        <v>1.139662434504582</v>
      </c>
      <c r="H12" s="3">
        <v>1.1437104481917157</v>
      </c>
      <c r="I12" s="3">
        <v>1.1425972718458923</v>
      </c>
      <c r="J12" s="3">
        <v>1.1379437813392039</v>
      </c>
      <c r="K12" s="3">
        <v>1.1308492330404436</v>
      </c>
      <c r="L12" s="3">
        <v>1.1218643518594582</v>
      </c>
      <c r="M12" s="12">
        <v>1.1119565340188842</v>
      </c>
      <c r="O12" s="67"/>
      <c r="P12" s="2">
        <v>0.2</v>
      </c>
      <c r="Q12" s="3">
        <v>1.018589089466974</v>
      </c>
      <c r="R12" s="3">
        <v>1.0675329941969649</v>
      </c>
      <c r="S12" s="3">
        <v>1.1053586336282573</v>
      </c>
      <c r="T12" s="3">
        <v>1.1280397598560048</v>
      </c>
      <c r="U12" s="3">
        <v>1.139662434504582</v>
      </c>
      <c r="V12" s="3">
        <v>1.1437104481917157</v>
      </c>
      <c r="W12" s="3">
        <v>1.1425972718458923</v>
      </c>
      <c r="X12" s="3">
        <v>1.1379437813392039</v>
      </c>
      <c r="Y12" s="3">
        <v>1.1308492330404436</v>
      </c>
      <c r="Z12" s="3">
        <v>1.1218643518594582</v>
      </c>
      <c r="AA12" s="12">
        <v>1.1119565340188842</v>
      </c>
    </row>
    <row r="13" spans="1:27" x14ac:dyDescent="0.35">
      <c r="A13" s="67"/>
      <c r="B13" s="2">
        <v>0.25</v>
      </c>
      <c r="C13" s="3">
        <v>1.0035536582653357</v>
      </c>
      <c r="D13" s="3">
        <v>1.0644839286804193</v>
      </c>
      <c r="E13" s="3">
        <v>1.1107879308553832</v>
      </c>
      <c r="F13" s="3">
        <v>1.1372036603780908</v>
      </c>
      <c r="G13" s="3">
        <v>1.150229974893423</v>
      </c>
      <c r="H13" s="3">
        <v>1.1545395997854397</v>
      </c>
      <c r="I13" s="3">
        <v>1.1531125912299514</v>
      </c>
      <c r="J13" s="3">
        <v>1.1478576733515831</v>
      </c>
      <c r="K13" s="3">
        <v>1.1400266317220826</v>
      </c>
      <c r="L13" s="3">
        <v>1.1303227204542912</v>
      </c>
      <c r="M13" s="12">
        <v>1.1196080501262951</v>
      </c>
      <c r="O13" s="67"/>
      <c r="P13" s="2">
        <v>0.25</v>
      </c>
      <c r="Q13" s="3">
        <v>1.0035536582653357</v>
      </c>
      <c r="R13" s="3">
        <v>1.0644839286804193</v>
      </c>
      <c r="S13" s="3">
        <v>1.1107879308553832</v>
      </c>
      <c r="T13" s="3">
        <v>1.1372036603780908</v>
      </c>
      <c r="U13" s="3">
        <v>1.150229974893423</v>
      </c>
      <c r="V13" s="3">
        <v>1.1545395997854397</v>
      </c>
      <c r="W13" s="3">
        <v>1.1531125912299514</v>
      </c>
      <c r="X13" s="3">
        <v>1.1478576733515831</v>
      </c>
      <c r="Y13" s="3">
        <v>1.1400266317220826</v>
      </c>
      <c r="Z13" s="3">
        <v>1.1303227204542912</v>
      </c>
      <c r="AA13" s="12">
        <v>1.1196080501262951</v>
      </c>
    </row>
    <row r="14" spans="1:27" x14ac:dyDescent="0.35">
      <c r="A14" s="67"/>
      <c r="B14" s="2">
        <v>0.3</v>
      </c>
      <c r="C14" s="3">
        <v>0.98584162638737582</v>
      </c>
      <c r="D14" s="3">
        <v>1.0595995352818419</v>
      </c>
      <c r="E14" s="3">
        <v>1.1133020474360544</v>
      </c>
      <c r="F14" s="3">
        <v>1.1428109645843505</v>
      </c>
      <c r="G14" s="3">
        <v>1.1570341440347529</v>
      </c>
      <c r="H14" s="3">
        <v>1.161660638222328</v>
      </c>
      <c r="I14" s="3">
        <v>1.1601303687462456</v>
      </c>
      <c r="J14" s="3">
        <v>1.1545706455524134</v>
      </c>
      <c r="K14" s="3">
        <v>1.1463392991286077</v>
      </c>
      <c r="L14" s="3">
        <v>1.1362259718088012</v>
      </c>
      <c r="M14" s="12">
        <v>1.1250440120697018</v>
      </c>
      <c r="O14" s="67"/>
      <c r="P14" s="2">
        <v>0.3</v>
      </c>
      <c r="Q14" s="3">
        <v>0.98584162638737582</v>
      </c>
      <c r="R14" s="3">
        <v>1.0595995352818419</v>
      </c>
      <c r="S14" s="3">
        <v>1.1133020474360544</v>
      </c>
      <c r="T14" s="3">
        <v>1.1428109645843505</v>
      </c>
      <c r="U14" s="3">
        <v>1.1570341440347529</v>
      </c>
      <c r="V14" s="3">
        <v>1.161660638222328</v>
      </c>
      <c r="W14" s="3">
        <v>1.1601303687462456</v>
      </c>
      <c r="X14" s="3">
        <v>1.1545706455524134</v>
      </c>
      <c r="Y14" s="3">
        <v>1.1463392991286077</v>
      </c>
      <c r="Z14" s="3">
        <v>1.1362259718088012</v>
      </c>
      <c r="AA14" s="12">
        <v>1.1250440120697018</v>
      </c>
    </row>
    <row r="15" spans="1:27" x14ac:dyDescent="0.35">
      <c r="A15" s="67"/>
      <c r="B15" s="2">
        <v>0.35</v>
      </c>
      <c r="C15" s="3">
        <v>0.96739386045015696</v>
      </c>
      <c r="D15" s="3">
        <v>1.0541380955622743</v>
      </c>
      <c r="E15" s="3">
        <v>1.1142078583057105</v>
      </c>
      <c r="F15" s="3">
        <v>1.1463106155395506</v>
      </c>
      <c r="G15" s="3">
        <v>1.1616035241347102</v>
      </c>
      <c r="H15" s="3">
        <v>1.1666347943819499</v>
      </c>
      <c r="I15" s="3">
        <v>1.1651934440319369</v>
      </c>
      <c r="J15" s="3">
        <v>1.1595555158761839</v>
      </c>
      <c r="K15" s="3">
        <v>1.1511478497431844</v>
      </c>
      <c r="L15" s="3">
        <v>1.1408155991480902</v>
      </c>
      <c r="M15" s="12">
        <v>1.1293521184187663</v>
      </c>
      <c r="O15" s="67"/>
      <c r="P15" s="2">
        <v>0.35</v>
      </c>
      <c r="Q15" s="3">
        <v>0.96739386045015696</v>
      </c>
      <c r="R15" s="3">
        <v>1.0541380955622743</v>
      </c>
      <c r="S15" s="3">
        <v>1.1142078583057105</v>
      </c>
      <c r="T15" s="3">
        <v>1.1463106155395506</v>
      </c>
      <c r="U15" s="3">
        <v>1.1616035241347102</v>
      </c>
      <c r="V15" s="3">
        <v>1.1666347943819499</v>
      </c>
      <c r="W15" s="3">
        <v>1.1651934440319369</v>
      </c>
      <c r="X15" s="3">
        <v>1.1595555158761839</v>
      </c>
      <c r="Y15" s="3">
        <v>1.1511478497431844</v>
      </c>
      <c r="Z15" s="3">
        <v>1.1408155991480902</v>
      </c>
      <c r="AA15" s="12">
        <v>1.1293521184187663</v>
      </c>
    </row>
    <row r="16" spans="1:27" x14ac:dyDescent="0.35">
      <c r="A16" s="67"/>
      <c r="B16" s="2">
        <v>0.4</v>
      </c>
      <c r="C16" s="3">
        <v>0.94922744677617099</v>
      </c>
      <c r="D16" s="3">
        <v>1.0486863576448882</v>
      </c>
      <c r="E16" s="3">
        <v>1.1141891296093276</v>
      </c>
      <c r="F16" s="3">
        <v>1.1485060911912186</v>
      </c>
      <c r="G16" s="3">
        <v>1.1648262940920331</v>
      </c>
      <c r="H16" s="3">
        <v>1.1703710849468538</v>
      </c>
      <c r="I16" s="3">
        <v>1.1691669647510237</v>
      </c>
      <c r="J16" s="3">
        <v>1.1635903688577511</v>
      </c>
      <c r="K16" s="3">
        <v>1.1551233108227075</v>
      </c>
      <c r="L16" s="3">
        <v>1.1446589469909669</v>
      </c>
      <c r="M16" s="12">
        <v>1.1329920658698456</v>
      </c>
      <c r="O16" s="67"/>
      <c r="P16" s="2">
        <v>0.4</v>
      </c>
      <c r="Q16" s="3">
        <v>0.94922744677617099</v>
      </c>
      <c r="R16" s="3">
        <v>1.0486863576448882</v>
      </c>
      <c r="S16" s="3">
        <v>1.1141891296093276</v>
      </c>
      <c r="T16" s="3">
        <v>1.1485060911912186</v>
      </c>
      <c r="U16" s="3">
        <v>1.1648262940920331</v>
      </c>
      <c r="V16" s="3">
        <v>1.1703710849468538</v>
      </c>
      <c r="W16" s="3">
        <v>1.1691669647510237</v>
      </c>
      <c r="X16" s="3">
        <v>1.1635903688577511</v>
      </c>
      <c r="Y16" s="3">
        <v>1.1551233108227075</v>
      </c>
      <c r="Z16" s="3">
        <v>1.1446589469909669</v>
      </c>
      <c r="AA16" s="12">
        <v>1.1329920658698456</v>
      </c>
    </row>
    <row r="17" spans="1:27" x14ac:dyDescent="0.35">
      <c r="A17" s="67"/>
      <c r="B17" s="2">
        <v>0.45</v>
      </c>
      <c r="C17" s="3">
        <v>0.93186358305124295</v>
      </c>
      <c r="D17" s="3">
        <v>1.0435055109170754</v>
      </c>
      <c r="E17" s="3">
        <v>1.1136230505429781</v>
      </c>
      <c r="F17" s="3">
        <v>1.1498939550839939</v>
      </c>
      <c r="G17" s="3">
        <v>1.1672583249899073</v>
      </c>
      <c r="H17" s="3">
        <v>1.1734059773958663</v>
      </c>
      <c r="I17" s="3">
        <v>1.1725188952225896</v>
      </c>
      <c r="J17" s="3">
        <v>1.1670579616840071</v>
      </c>
      <c r="K17" s="3">
        <v>1.1585651727823094</v>
      </c>
      <c r="L17" s="3">
        <v>1.1479887742262624</v>
      </c>
      <c r="M17" s="12">
        <v>1.1361389930431647</v>
      </c>
      <c r="O17" s="67"/>
      <c r="P17" s="2">
        <v>0.45</v>
      </c>
      <c r="Q17" s="3">
        <v>0.93186358305124295</v>
      </c>
      <c r="R17" s="3">
        <v>1.0435055109170754</v>
      </c>
      <c r="S17" s="3">
        <v>1.1136230505429781</v>
      </c>
      <c r="T17" s="3">
        <v>1.1498939550839939</v>
      </c>
      <c r="U17" s="3">
        <v>1.1672583249899073</v>
      </c>
      <c r="V17" s="3">
        <v>1.1734059773958663</v>
      </c>
      <c r="W17" s="3">
        <v>1.1725188952225896</v>
      </c>
      <c r="X17" s="3">
        <v>1.1670579616840071</v>
      </c>
      <c r="Y17" s="3">
        <v>1.1585651727823094</v>
      </c>
      <c r="Z17" s="3">
        <v>1.1479887742262624</v>
      </c>
      <c r="AA17" s="12">
        <v>1.1361389930431647</v>
      </c>
    </row>
    <row r="18" spans="1:27" x14ac:dyDescent="0.35">
      <c r="A18" s="67"/>
      <c r="B18" s="2">
        <v>0.5</v>
      </c>
      <c r="C18" s="3">
        <v>0.91554742959829616</v>
      </c>
      <c r="D18" s="3">
        <v>1.0386963697580196</v>
      </c>
      <c r="E18" s="3">
        <v>1.1127349560077382</v>
      </c>
      <c r="F18" s="3">
        <v>1.1508029717665456</v>
      </c>
      <c r="G18" s="3">
        <v>1.1692451697129482</v>
      </c>
      <c r="H18" s="3">
        <v>1.1760374436011674</v>
      </c>
      <c r="I18" s="3">
        <v>1.1754793790670561</v>
      </c>
      <c r="J18" s="3">
        <v>1.170125671533438</v>
      </c>
      <c r="K18" s="3">
        <v>1.1615955096024724</v>
      </c>
      <c r="L18" s="3">
        <v>1.1508988930628858</v>
      </c>
      <c r="M18" s="12">
        <v>1.1388681521782511</v>
      </c>
      <c r="O18" s="67"/>
      <c r="P18" s="2">
        <v>0.5</v>
      </c>
      <c r="Q18" s="3">
        <v>0.91554742959829616</v>
      </c>
      <c r="R18" s="3">
        <v>1.0386963697580196</v>
      </c>
      <c r="S18" s="3">
        <v>1.1127349560077382</v>
      </c>
      <c r="T18" s="3">
        <v>1.1508029717665456</v>
      </c>
      <c r="U18" s="3">
        <v>1.1692451697129482</v>
      </c>
      <c r="V18" s="3">
        <v>1.1760374436011674</v>
      </c>
      <c r="W18" s="3">
        <v>1.1754793790670561</v>
      </c>
      <c r="X18" s="3">
        <v>1.170125671533438</v>
      </c>
      <c r="Y18" s="3">
        <v>1.1615955096024724</v>
      </c>
      <c r="Z18" s="3">
        <v>1.1508988930628858</v>
      </c>
      <c r="AA18" s="12">
        <v>1.1388681521782511</v>
      </c>
    </row>
    <row r="19" spans="1:27" x14ac:dyDescent="0.35">
      <c r="A19" s="67"/>
      <c r="B19" s="2">
        <v>0.55000000000000004</v>
      </c>
      <c r="C19" s="3">
        <v>0.90037009899432896</v>
      </c>
      <c r="D19" s="3">
        <v>1.0342803624960102</v>
      </c>
      <c r="E19" s="3">
        <v>1.1116714697617738</v>
      </c>
      <c r="F19" s="3">
        <v>1.1514530768761286</v>
      </c>
      <c r="G19" s="3">
        <v>1.1709903973799483</v>
      </c>
      <c r="H19" s="3">
        <v>1.1784148913163397</v>
      </c>
      <c r="I19" s="3">
        <v>1.1781473746666535</v>
      </c>
      <c r="J19" s="3">
        <v>1.1728625921102662</v>
      </c>
      <c r="K19" s="3">
        <v>1.1642684826484104</v>
      </c>
      <c r="L19" s="3">
        <v>1.1534401746896585</v>
      </c>
      <c r="M19" s="12">
        <v>1.1412299082829411</v>
      </c>
      <c r="O19" s="67"/>
      <c r="P19" s="2">
        <v>0.55000000000000004</v>
      </c>
      <c r="Q19" s="3">
        <v>0.90037009899432896</v>
      </c>
      <c r="R19" s="3">
        <v>1.0342803624960102</v>
      </c>
      <c r="S19" s="3">
        <v>1.1116714697617738</v>
      </c>
      <c r="T19" s="3">
        <v>1.1514530768761286</v>
      </c>
      <c r="U19" s="3">
        <v>1.1709903973799483</v>
      </c>
      <c r="V19" s="3">
        <v>1.1784148913163397</v>
      </c>
      <c r="W19" s="3">
        <v>1.1781473746666535</v>
      </c>
      <c r="X19" s="3">
        <v>1.1728625921102662</v>
      </c>
      <c r="Y19" s="3">
        <v>1.1642684826484104</v>
      </c>
      <c r="Z19" s="3">
        <v>1.1534401746896585</v>
      </c>
      <c r="AA19" s="12">
        <v>1.1412299082829411</v>
      </c>
    </row>
    <row r="20" spans="1:27" x14ac:dyDescent="0.35">
      <c r="A20" s="67"/>
      <c r="B20" s="2">
        <v>0.6</v>
      </c>
      <c r="C20" s="3">
        <v>0.88633437523474934</v>
      </c>
      <c r="D20" s="3">
        <v>1.0302429786095237</v>
      </c>
      <c r="E20" s="3">
        <v>1.1105327312762918</v>
      </c>
      <c r="F20" s="3">
        <v>1.1519858323610739</v>
      </c>
      <c r="G20" s="3">
        <v>1.1726026681753303</v>
      </c>
      <c r="H20" s="3">
        <v>1.180601593164299</v>
      </c>
      <c r="I20" s="3">
        <v>1.1805623641380887</v>
      </c>
      <c r="J20" s="3">
        <v>1.1753020469958955</v>
      </c>
      <c r="K20" s="3">
        <v>1.1666210431319006</v>
      </c>
      <c r="L20" s="3">
        <v>1.1556535354027373</v>
      </c>
      <c r="M20" s="12">
        <v>1.1432694801917453</v>
      </c>
      <c r="O20" s="67"/>
      <c r="P20" s="2">
        <v>0.6</v>
      </c>
      <c r="Q20" s="3">
        <v>0.88633437523474934</v>
      </c>
      <c r="R20" s="3">
        <v>1.0302429786095237</v>
      </c>
      <c r="S20" s="3">
        <v>1.1105327312762918</v>
      </c>
      <c r="T20" s="3">
        <v>1.1519858323610739</v>
      </c>
      <c r="U20" s="3">
        <v>1.1726026681753303</v>
      </c>
      <c r="V20" s="3">
        <v>1.180601593164299</v>
      </c>
      <c r="W20" s="3">
        <v>1.1805623641380887</v>
      </c>
      <c r="X20" s="3">
        <v>1.1753020469958955</v>
      </c>
      <c r="Y20" s="3">
        <v>1.1666210431319006</v>
      </c>
      <c r="Z20" s="3">
        <v>1.1556535354027373</v>
      </c>
      <c r="AA20" s="12">
        <v>1.1432694801917453</v>
      </c>
    </row>
    <row r="21" spans="1:27" x14ac:dyDescent="0.35">
      <c r="A21" s="67"/>
      <c r="B21" s="2">
        <v>0.65</v>
      </c>
      <c r="C21" s="3">
        <v>0.87339689548198918</v>
      </c>
      <c r="D21" s="3">
        <v>1.0265538472395668</v>
      </c>
      <c r="E21" s="3">
        <v>1.1093901120699372</v>
      </c>
      <c r="F21" s="3">
        <v>1.1524872889885531</v>
      </c>
      <c r="G21" s="3">
        <v>1.1741294787480276</v>
      </c>
      <c r="H21" s="3">
        <v>1.1826198211083039</v>
      </c>
      <c r="I21" s="3">
        <v>1.1827426543602562</v>
      </c>
      <c r="J21" s="3">
        <v>1.1774690077855052</v>
      </c>
      <c r="K21" s="3">
        <v>1.168685924089871</v>
      </c>
      <c r="L21" s="3">
        <v>1.157579132226799</v>
      </c>
      <c r="M21" s="12">
        <v>1.1450323398296636</v>
      </c>
      <c r="O21" s="67"/>
      <c r="P21" s="2">
        <v>0.65</v>
      </c>
      <c r="Q21" s="3">
        <v>0.87339689548198918</v>
      </c>
      <c r="R21" s="3">
        <v>1.0265538472395668</v>
      </c>
      <c r="S21" s="3">
        <v>1.1093901120699372</v>
      </c>
      <c r="T21" s="3">
        <v>1.1524872889885531</v>
      </c>
      <c r="U21" s="3">
        <v>1.1741294787480276</v>
      </c>
      <c r="V21" s="3">
        <v>1.1826198211083039</v>
      </c>
      <c r="W21" s="3">
        <v>1.1827426543602562</v>
      </c>
      <c r="X21" s="3">
        <v>1.1774690077855052</v>
      </c>
      <c r="Y21" s="3">
        <v>1.168685924089871</v>
      </c>
      <c r="Z21" s="3">
        <v>1.157579132226799</v>
      </c>
      <c r="AA21" s="12">
        <v>1.1450323398296636</v>
      </c>
    </row>
    <row r="22" spans="1:27" x14ac:dyDescent="0.35">
      <c r="A22" s="67"/>
      <c r="B22" s="2">
        <v>0.7</v>
      </c>
      <c r="C22" s="3">
        <v>0.86148865039531985</v>
      </c>
      <c r="D22" s="3">
        <v>1.023177451353807</v>
      </c>
      <c r="E22" s="3">
        <v>1.1082929647885826</v>
      </c>
      <c r="F22" s="3">
        <v>1.1530029186835655</v>
      </c>
      <c r="G22" s="3">
        <v>1.1755841585306026</v>
      </c>
      <c r="H22" s="3">
        <v>1.18447505877568</v>
      </c>
      <c r="I22" s="3">
        <v>1.1847025871276853</v>
      </c>
      <c r="J22" s="3">
        <v>1.1793881086202775</v>
      </c>
      <c r="K22" s="3">
        <v>1.1704963647402242</v>
      </c>
      <c r="L22" s="3">
        <v>1.1592565316420329</v>
      </c>
      <c r="M22" s="12">
        <v>1.1465621874882621</v>
      </c>
      <c r="O22" s="67"/>
      <c r="P22" s="2">
        <v>0.7</v>
      </c>
      <c r="Q22" s="3">
        <v>0.86148865039531985</v>
      </c>
      <c r="R22" s="3">
        <v>1.023177451353807</v>
      </c>
      <c r="S22" s="3">
        <v>1.1082929647885826</v>
      </c>
      <c r="T22" s="3">
        <v>1.1530029186835655</v>
      </c>
      <c r="U22" s="3">
        <v>1.1755841585306026</v>
      </c>
      <c r="V22" s="3">
        <v>1.18447505877568</v>
      </c>
      <c r="W22" s="3">
        <v>1.1847025871276853</v>
      </c>
      <c r="X22" s="3">
        <v>1.1793881086202775</v>
      </c>
      <c r="Y22" s="3">
        <v>1.1704963647402242</v>
      </c>
      <c r="Z22" s="3">
        <v>1.1592565316420329</v>
      </c>
      <c r="AA22" s="12">
        <v>1.1465621874882621</v>
      </c>
    </row>
    <row r="23" spans="1:27" x14ac:dyDescent="0.35">
      <c r="A23" s="67"/>
      <c r="B23" s="2">
        <v>0.75</v>
      </c>
      <c r="C23" s="3">
        <v>0.85053025392385528</v>
      </c>
      <c r="D23" s="3">
        <v>1.0200797080993655</v>
      </c>
      <c r="E23" s="3">
        <v>1.1072750348311189</v>
      </c>
      <c r="F23" s="3">
        <v>1.1535511970520016</v>
      </c>
      <c r="G23" s="3">
        <v>1.1769653577070971</v>
      </c>
      <c r="H23" s="3">
        <v>1.186171439977793</v>
      </c>
      <c r="I23" s="3">
        <v>1.1864572635063741</v>
      </c>
      <c r="J23" s="3">
        <v>1.1810851647303671</v>
      </c>
      <c r="K23" s="3">
        <v>1.1720859417548533</v>
      </c>
      <c r="L23" s="3">
        <v>1.1607245408571691</v>
      </c>
      <c r="M23" s="12">
        <v>1.1479004456446724</v>
      </c>
      <c r="O23" s="67"/>
      <c r="P23" s="2">
        <v>0.75</v>
      </c>
      <c r="Q23" s="3">
        <v>0.85053025392385528</v>
      </c>
      <c r="R23" s="3">
        <v>1.0200797080993655</v>
      </c>
      <c r="S23" s="3">
        <v>1.1072750348311189</v>
      </c>
      <c r="T23" s="3">
        <v>1.1535511970520016</v>
      </c>
      <c r="U23" s="3">
        <v>1.1769653577070971</v>
      </c>
      <c r="V23" s="3">
        <v>1.186171439977793</v>
      </c>
      <c r="W23" s="3">
        <v>1.1864572635063741</v>
      </c>
      <c r="X23" s="3">
        <v>1.1810851647303671</v>
      </c>
      <c r="Y23" s="3">
        <v>1.1720859417548533</v>
      </c>
      <c r="Z23" s="3">
        <v>1.1607245408571691</v>
      </c>
      <c r="AA23" s="12">
        <v>1.1479004456446724</v>
      </c>
    </row>
    <row r="24" spans="1:27" x14ac:dyDescent="0.35">
      <c r="A24" s="67"/>
      <c r="B24" s="2">
        <v>0.8</v>
      </c>
      <c r="C24" s="3">
        <v>0.84043995783879188</v>
      </c>
      <c r="D24" s="3">
        <v>1.0172283062568093</v>
      </c>
      <c r="E24" s="3">
        <v>1.106356822527371</v>
      </c>
      <c r="F24" s="3">
        <v>1.1541321240938611</v>
      </c>
      <c r="G24" s="3">
        <v>1.1782661584707419</v>
      </c>
      <c r="H24" s="3">
        <v>1.1877131828894982</v>
      </c>
      <c r="I24" s="3">
        <v>1.1880243154672487</v>
      </c>
      <c r="J24" s="3">
        <v>1.1825866662538986</v>
      </c>
      <c r="K24" s="3">
        <v>1.1734874725341806</v>
      </c>
      <c r="L24" s="3">
        <v>1.1620189299950223</v>
      </c>
      <c r="M24" s="12">
        <v>1.1490838124201859</v>
      </c>
      <c r="O24" s="67"/>
      <c r="P24" s="2">
        <v>0.8</v>
      </c>
      <c r="Q24" s="3">
        <v>0.84043995783879188</v>
      </c>
      <c r="R24" s="3">
        <v>1.0172283062568093</v>
      </c>
      <c r="S24" s="3">
        <v>1.106356822527371</v>
      </c>
      <c r="T24" s="3">
        <v>1.1541321240938611</v>
      </c>
      <c r="U24" s="3">
        <v>1.1782661584707419</v>
      </c>
      <c r="V24" s="3">
        <v>1.1877131828894982</v>
      </c>
      <c r="W24" s="3">
        <v>1.1880243154672487</v>
      </c>
      <c r="X24" s="3">
        <v>1.1825866662538986</v>
      </c>
      <c r="Y24" s="3">
        <v>1.1734874725341806</v>
      </c>
      <c r="Z24" s="3">
        <v>1.1620189299950223</v>
      </c>
      <c r="AA24" s="12">
        <v>1.1490838124201859</v>
      </c>
    </row>
    <row r="25" spans="1:27" x14ac:dyDescent="0.35">
      <c r="A25" s="67"/>
      <c r="B25" s="2">
        <v>0.85</v>
      </c>
      <c r="C25" s="3">
        <v>0.83113930408771275</v>
      </c>
      <c r="D25" s="3">
        <v>1.0145959964165328</v>
      </c>
      <c r="E25" s="3">
        <v>1.1055498013129612</v>
      </c>
      <c r="F25" s="3">
        <v>1.1547371790959282</v>
      </c>
      <c r="G25" s="3">
        <v>1.1794809928307171</v>
      </c>
      <c r="H25" s="3">
        <v>1.1891082176795362</v>
      </c>
      <c r="I25" s="3">
        <v>1.1894220498891974</v>
      </c>
      <c r="J25" s="3">
        <v>1.1839194407829867</v>
      </c>
      <c r="K25" s="3">
        <v>1.1747320872086733</v>
      </c>
      <c r="L25" s="3">
        <v>1.1631721790020275</v>
      </c>
      <c r="M25" s="12">
        <v>1.1501426586737997</v>
      </c>
      <c r="O25" s="67"/>
      <c r="P25" s="2">
        <v>0.85</v>
      </c>
      <c r="Q25" s="3">
        <v>0.83113930408771275</v>
      </c>
      <c r="R25" s="3">
        <v>1.0145959964165328</v>
      </c>
      <c r="S25" s="3">
        <v>1.1055498013129612</v>
      </c>
      <c r="T25" s="3">
        <v>1.1547371790959282</v>
      </c>
      <c r="U25" s="3">
        <v>1.1794809928307171</v>
      </c>
      <c r="V25" s="3">
        <v>1.1891082176795362</v>
      </c>
      <c r="W25" s="3">
        <v>1.1894220498891974</v>
      </c>
      <c r="X25" s="3">
        <v>1.1839194407829867</v>
      </c>
      <c r="Y25" s="3">
        <v>1.1747320872086733</v>
      </c>
      <c r="Z25" s="3">
        <v>1.1631721790020275</v>
      </c>
      <c r="AA25" s="12">
        <v>1.1501426586737997</v>
      </c>
    </row>
    <row r="26" spans="1:27" x14ac:dyDescent="0.35">
      <c r="A26" s="67"/>
      <c r="B26" s="2">
        <v>0.9</v>
      </c>
      <c r="C26" s="3">
        <v>0.82255354661207802</v>
      </c>
      <c r="D26" s="3">
        <v>1.0121581444373497</v>
      </c>
      <c r="E26" s="3">
        <v>1.1048572613642758</v>
      </c>
      <c r="F26" s="3">
        <v>1.1553534544431254</v>
      </c>
      <c r="G26" s="3">
        <v>1.180606486247135</v>
      </c>
      <c r="H26" s="3">
        <v>1.1903662461500917</v>
      </c>
      <c r="I26" s="3">
        <v>1.1906703765575715</v>
      </c>
      <c r="J26" s="3">
        <v>1.1851088817302982</v>
      </c>
      <c r="K26" s="3">
        <v>1.1758473726419316</v>
      </c>
      <c r="L26" s="3">
        <v>1.1642111154703001</v>
      </c>
      <c r="M26" s="12">
        <v>1.1511020403641907</v>
      </c>
      <c r="O26" s="67"/>
      <c r="P26" s="2">
        <v>0.9</v>
      </c>
      <c r="Q26" s="3">
        <v>0.82255354661207802</v>
      </c>
      <c r="R26" s="3">
        <v>1.0121581444373497</v>
      </c>
      <c r="S26" s="3">
        <v>1.1048572613642758</v>
      </c>
      <c r="T26" s="3">
        <v>1.1553534544431254</v>
      </c>
      <c r="U26" s="3">
        <v>1.180606486247135</v>
      </c>
      <c r="V26" s="3">
        <v>1.1903662461500917</v>
      </c>
      <c r="W26" s="3">
        <v>1.1906703765575715</v>
      </c>
      <c r="X26" s="3">
        <v>1.1851088817302982</v>
      </c>
      <c r="Y26" s="3">
        <v>1.1758473726419316</v>
      </c>
      <c r="Z26" s="3">
        <v>1.1642111154703001</v>
      </c>
      <c r="AA26" s="12">
        <v>1.1511020403641907</v>
      </c>
    </row>
    <row r="27" spans="1:27" x14ac:dyDescent="0.35">
      <c r="A27" s="67"/>
      <c r="B27" s="2">
        <v>0.95</v>
      </c>
      <c r="C27" s="3">
        <v>0.81461443534264122</v>
      </c>
      <c r="D27" s="3">
        <v>1.0098942499894363</v>
      </c>
      <c r="E27" s="3">
        <v>1.104276587412909</v>
      </c>
      <c r="F27" s="3">
        <v>1.1559682956108679</v>
      </c>
      <c r="G27" s="3">
        <v>1.1816417950850278</v>
      </c>
      <c r="H27" s="3">
        <v>1.1914992479177622</v>
      </c>
      <c r="I27" s="3">
        <v>1.1917893739847036</v>
      </c>
      <c r="J27" s="3">
        <v>1.1861789483290457</v>
      </c>
      <c r="K27" s="3">
        <v>1.1768572037036598</v>
      </c>
      <c r="L27" s="3">
        <v>1.1651576739091152</v>
      </c>
      <c r="M27" s="12">
        <v>1.1519806861877455</v>
      </c>
      <c r="O27" s="67"/>
      <c r="P27" s="2">
        <v>0.95</v>
      </c>
      <c r="Q27" s="3">
        <v>0.81461443534264122</v>
      </c>
      <c r="R27" s="3">
        <v>1.0098942499894363</v>
      </c>
      <c r="S27" s="3">
        <v>1.104276587412909</v>
      </c>
      <c r="T27" s="3">
        <v>1.1559682956108679</v>
      </c>
      <c r="U27" s="3">
        <v>1.1816417950850278</v>
      </c>
      <c r="V27" s="3">
        <v>1.1914992479177622</v>
      </c>
      <c r="W27" s="3">
        <v>1.1917893739847036</v>
      </c>
      <c r="X27" s="3">
        <v>1.1861789483290457</v>
      </c>
      <c r="Y27" s="3">
        <v>1.1768572037036598</v>
      </c>
      <c r="Z27" s="3">
        <v>1.1651576739091152</v>
      </c>
      <c r="AA27" s="12">
        <v>1.1519806861877455</v>
      </c>
    </row>
    <row r="28" spans="1:27" x14ac:dyDescent="0.35">
      <c r="A28" s="67"/>
      <c r="B28" s="2">
        <v>1</v>
      </c>
      <c r="C28" s="3">
        <v>0.80725928820096482</v>
      </c>
      <c r="D28" s="3">
        <v>1.0077868498288658</v>
      </c>
      <c r="E28" s="3">
        <v>1.10380086165208</v>
      </c>
      <c r="F28" s="3">
        <v>1.1565707353445185</v>
      </c>
      <c r="G28" s="3">
        <v>1.1825892815223116</v>
      </c>
      <c r="H28" s="3">
        <v>1.1925198775071364</v>
      </c>
      <c r="I28" s="3">
        <v>1.1927984457749574</v>
      </c>
      <c r="J28" s="3">
        <v>1.1871503096360414</v>
      </c>
      <c r="K28" s="3">
        <v>1.1777810683617214</v>
      </c>
      <c r="L28" s="3">
        <v>1.1660286426544186</v>
      </c>
      <c r="M28" s="12">
        <v>1.1527922630310048</v>
      </c>
      <c r="O28" s="67"/>
      <c r="P28" s="2">
        <v>1</v>
      </c>
      <c r="Q28" s="3">
        <v>0.80725928820096482</v>
      </c>
      <c r="R28" s="3">
        <v>1.0077868498288658</v>
      </c>
      <c r="S28" s="3">
        <v>1.10380086165208</v>
      </c>
      <c r="T28" s="3">
        <v>1.1565707353445185</v>
      </c>
      <c r="U28" s="3">
        <v>1.1825892815223116</v>
      </c>
      <c r="V28" s="3">
        <v>1.1925198775071364</v>
      </c>
      <c r="W28" s="3">
        <v>1.1927984457749574</v>
      </c>
      <c r="X28" s="3">
        <v>1.1871503096360414</v>
      </c>
      <c r="Y28" s="3">
        <v>1.1777810683617214</v>
      </c>
      <c r="Z28" s="3">
        <v>1.1660286426544186</v>
      </c>
      <c r="AA28" s="12">
        <v>1.1527922630310048</v>
      </c>
    </row>
    <row r="29" spans="1:27" x14ac:dyDescent="0.35">
      <c r="A29" s="8"/>
      <c r="B29" s="9"/>
      <c r="C29" s="9"/>
      <c r="D29" s="9"/>
      <c r="E29" s="9"/>
      <c r="F29" s="9"/>
      <c r="G29" s="9"/>
      <c r="H29" s="9"/>
      <c r="I29" s="9"/>
      <c r="J29" s="9"/>
      <c r="K29" s="9"/>
      <c r="L29" s="9"/>
      <c r="M29" s="10"/>
      <c r="O29" s="8"/>
      <c r="P29" s="9"/>
      <c r="Q29" s="9"/>
      <c r="R29" s="9"/>
      <c r="S29" s="9"/>
      <c r="T29" s="9"/>
      <c r="U29" s="9"/>
      <c r="V29" s="9"/>
      <c r="W29" s="9"/>
      <c r="X29" s="9"/>
      <c r="Y29" s="9"/>
      <c r="Z29" s="9"/>
      <c r="AA29" s="10"/>
    </row>
    <row r="30" spans="1:27" x14ac:dyDescent="0.35">
      <c r="A30" s="8"/>
      <c r="B30" s="9"/>
      <c r="C30" s="9"/>
      <c r="D30" s="9"/>
      <c r="E30" s="9"/>
      <c r="F30" s="9"/>
      <c r="G30" s="9"/>
      <c r="H30" s="9"/>
      <c r="I30" s="9"/>
      <c r="J30" s="9"/>
      <c r="K30" s="9"/>
      <c r="L30" s="9"/>
      <c r="M30" s="10"/>
      <c r="O30" s="8"/>
      <c r="P30" s="9"/>
      <c r="Q30" s="7"/>
      <c r="R30" s="9"/>
      <c r="S30" s="9"/>
      <c r="T30" s="9"/>
      <c r="U30" s="9"/>
      <c r="V30" s="9"/>
      <c r="W30" s="9"/>
      <c r="X30" s="9"/>
      <c r="Y30" s="9"/>
      <c r="Z30" s="9"/>
      <c r="AA30" s="10"/>
    </row>
    <row r="31" spans="1:27" x14ac:dyDescent="0.35">
      <c r="A31" s="8"/>
      <c r="B31" s="9"/>
      <c r="C31" s="9"/>
      <c r="D31" s="9"/>
      <c r="E31" s="9"/>
      <c r="F31" s="9"/>
      <c r="G31" s="9"/>
      <c r="H31" s="9"/>
      <c r="I31" s="9"/>
      <c r="J31" s="9"/>
      <c r="K31" s="9"/>
      <c r="L31" s="9"/>
      <c r="M31" s="10"/>
      <c r="O31" s="8"/>
      <c r="P31" s="9"/>
      <c r="Q31" s="9"/>
      <c r="R31" s="9"/>
      <c r="S31" s="9"/>
      <c r="T31" s="9"/>
      <c r="U31" s="9"/>
      <c r="V31" s="9"/>
      <c r="W31" s="9"/>
      <c r="X31" s="9"/>
      <c r="Y31" s="9"/>
      <c r="Z31" s="9"/>
      <c r="AA31" s="10"/>
    </row>
    <row r="32" spans="1:27" x14ac:dyDescent="0.35">
      <c r="A32" s="8"/>
      <c r="B32" s="9"/>
      <c r="C32" s="9"/>
      <c r="D32" s="9"/>
      <c r="E32" s="9"/>
      <c r="F32" s="9"/>
      <c r="G32" s="9"/>
      <c r="H32" s="9"/>
      <c r="I32" s="9"/>
      <c r="J32" s="9"/>
      <c r="K32" s="9"/>
      <c r="L32" s="9"/>
      <c r="M32" s="10"/>
      <c r="O32" s="8"/>
      <c r="P32" s="9"/>
      <c r="Q32" s="9"/>
      <c r="R32" s="9"/>
      <c r="S32" s="9"/>
      <c r="T32" s="9"/>
      <c r="U32" s="9"/>
      <c r="V32" s="9"/>
      <c r="W32" s="9"/>
      <c r="X32" s="9"/>
      <c r="Y32" s="9"/>
      <c r="Z32" s="9"/>
      <c r="AA32" s="10"/>
    </row>
    <row r="33" spans="1:27" x14ac:dyDescent="0.35">
      <c r="A33" s="8"/>
      <c r="B33" s="9"/>
      <c r="C33" s="9"/>
      <c r="D33" s="9"/>
      <c r="E33" s="9"/>
      <c r="F33" s="9"/>
      <c r="G33" s="9"/>
      <c r="H33" s="9"/>
      <c r="I33" s="9"/>
      <c r="J33" s="9"/>
      <c r="K33" s="9"/>
      <c r="L33" s="9"/>
      <c r="M33" s="10"/>
      <c r="O33" s="8"/>
      <c r="P33" s="9"/>
      <c r="Q33" s="9"/>
      <c r="R33" s="9"/>
      <c r="S33" s="9"/>
      <c r="T33" s="9"/>
      <c r="U33" s="9"/>
      <c r="V33" s="9"/>
      <c r="W33" s="9"/>
      <c r="X33" s="9"/>
      <c r="Y33" s="9"/>
      <c r="Z33" s="9"/>
      <c r="AA33" s="10"/>
    </row>
    <row r="34" spans="1:27" x14ac:dyDescent="0.35">
      <c r="A34" s="8"/>
      <c r="B34" s="9"/>
      <c r="C34" s="9"/>
      <c r="D34" s="9"/>
      <c r="E34" s="9"/>
      <c r="F34" s="9"/>
      <c r="G34" s="9"/>
      <c r="H34" s="9"/>
      <c r="I34" s="9"/>
      <c r="J34" s="9"/>
      <c r="K34" s="9"/>
      <c r="L34" s="9"/>
      <c r="M34" s="10"/>
      <c r="O34" s="8"/>
      <c r="P34" s="9"/>
      <c r="Q34" s="9"/>
      <c r="R34" s="9"/>
      <c r="S34" s="9"/>
      <c r="T34" s="9"/>
      <c r="U34" s="9"/>
      <c r="V34" s="9"/>
      <c r="W34" s="9"/>
      <c r="X34" s="9"/>
      <c r="Y34" s="9"/>
      <c r="Z34" s="9"/>
      <c r="AA34" s="10"/>
    </row>
    <row r="35" spans="1:27" x14ac:dyDescent="0.35">
      <c r="A35" s="8"/>
      <c r="B35" s="9"/>
      <c r="C35" s="9"/>
      <c r="D35" s="9"/>
      <c r="E35" s="9"/>
      <c r="F35" s="9"/>
      <c r="G35" s="9"/>
      <c r="H35" s="9"/>
      <c r="I35" s="9"/>
      <c r="J35" s="9"/>
      <c r="K35" s="9"/>
      <c r="L35" s="9"/>
      <c r="M35" s="10"/>
      <c r="O35" s="8"/>
      <c r="P35" s="9"/>
      <c r="Q35" s="9"/>
      <c r="R35" s="9"/>
      <c r="S35" s="9"/>
      <c r="T35" s="9"/>
      <c r="U35" s="9"/>
      <c r="V35" s="9"/>
      <c r="W35" s="9"/>
      <c r="X35" s="9"/>
      <c r="Y35" s="9"/>
      <c r="Z35" s="9"/>
      <c r="AA35" s="10"/>
    </row>
    <row r="36" spans="1:27" x14ac:dyDescent="0.35">
      <c r="A36" s="8"/>
      <c r="B36" s="9"/>
      <c r="C36" s="9"/>
      <c r="D36" s="9"/>
      <c r="E36" s="9"/>
      <c r="F36" s="9"/>
      <c r="G36" s="9"/>
      <c r="H36" s="9"/>
      <c r="I36" s="9"/>
      <c r="J36" s="9"/>
      <c r="K36" s="9"/>
      <c r="L36" s="9"/>
      <c r="M36" s="10"/>
      <c r="O36" s="8"/>
      <c r="P36" s="9"/>
      <c r="Q36" s="9"/>
      <c r="R36" s="9"/>
      <c r="S36" s="9"/>
      <c r="T36" s="9"/>
      <c r="U36" s="9"/>
      <c r="V36" s="9"/>
      <c r="W36" s="9"/>
      <c r="X36" s="9"/>
      <c r="Y36" s="9"/>
      <c r="Z36" s="9"/>
      <c r="AA36" s="10"/>
    </row>
    <row r="37" spans="1:27" x14ac:dyDescent="0.35">
      <c r="A37" s="8"/>
      <c r="B37" s="9"/>
      <c r="C37" s="9"/>
      <c r="D37" s="9"/>
      <c r="E37" s="9"/>
      <c r="F37" s="9"/>
      <c r="G37" s="9"/>
      <c r="H37" s="9"/>
      <c r="I37" s="9"/>
      <c r="J37" s="9"/>
      <c r="K37" s="9"/>
      <c r="L37" s="9"/>
      <c r="M37" s="10"/>
      <c r="O37" s="8"/>
      <c r="P37" s="9"/>
      <c r="Q37" s="9"/>
      <c r="R37" s="9"/>
      <c r="S37" s="9"/>
      <c r="T37" s="9"/>
      <c r="U37" s="9"/>
      <c r="V37" s="9"/>
      <c r="W37" s="9"/>
      <c r="X37" s="9"/>
      <c r="Y37" s="9"/>
      <c r="Z37" s="9"/>
      <c r="AA37" s="10"/>
    </row>
    <row r="38" spans="1:27" x14ac:dyDescent="0.35">
      <c r="A38" s="8"/>
      <c r="B38" s="9"/>
      <c r="C38" s="9"/>
      <c r="D38" s="9"/>
      <c r="E38" s="9"/>
      <c r="F38" s="9"/>
      <c r="G38" s="9"/>
      <c r="H38" s="9"/>
      <c r="I38" s="9"/>
      <c r="J38" s="9"/>
      <c r="K38" s="9"/>
      <c r="L38" s="9"/>
      <c r="M38" s="10"/>
      <c r="O38" s="8"/>
      <c r="P38" s="9"/>
      <c r="Q38" s="9"/>
      <c r="R38" s="9"/>
      <c r="S38" s="9"/>
      <c r="T38" s="9"/>
      <c r="U38" s="9"/>
      <c r="V38" s="9"/>
      <c r="W38" s="9"/>
      <c r="X38" s="9"/>
      <c r="Y38" s="9"/>
      <c r="Z38" s="9"/>
      <c r="AA38" s="10"/>
    </row>
    <row r="39" spans="1:27" x14ac:dyDescent="0.35">
      <c r="A39" s="64" t="s">
        <v>1</v>
      </c>
      <c r="B39" s="65"/>
      <c r="C39" s="65"/>
      <c r="D39" s="65"/>
      <c r="E39" s="65"/>
      <c r="F39" s="65"/>
      <c r="G39" s="65"/>
      <c r="H39" s="65"/>
      <c r="I39" s="65"/>
      <c r="J39" s="65"/>
      <c r="K39" s="65"/>
      <c r="L39" s="65"/>
      <c r="M39" s="66"/>
      <c r="O39" s="64" t="s">
        <v>1</v>
      </c>
      <c r="P39" s="65"/>
      <c r="Q39" s="65"/>
      <c r="R39" s="65"/>
      <c r="S39" s="65"/>
      <c r="T39" s="65"/>
      <c r="U39" s="65"/>
      <c r="V39" s="65"/>
      <c r="W39" s="65"/>
      <c r="X39" s="65"/>
      <c r="Y39" s="65"/>
      <c r="Z39" s="65"/>
      <c r="AA39" s="66"/>
    </row>
    <row r="40" spans="1:27" x14ac:dyDescent="0.35">
      <c r="A40" s="67" t="s">
        <v>0</v>
      </c>
      <c r="B40" s="1"/>
      <c r="C40" s="1">
        <v>0</v>
      </c>
      <c r="D40" s="1">
        <v>0.1</v>
      </c>
      <c r="E40" s="1">
        <v>0.2</v>
      </c>
      <c r="F40" s="1">
        <v>0.3</v>
      </c>
      <c r="G40" s="1">
        <v>0.4</v>
      </c>
      <c r="H40" s="1">
        <v>0.5</v>
      </c>
      <c r="I40" s="1">
        <v>0.6</v>
      </c>
      <c r="J40" s="1">
        <v>0.7</v>
      </c>
      <c r="K40" s="1">
        <v>0.8</v>
      </c>
      <c r="L40" s="1">
        <v>0.9</v>
      </c>
      <c r="M40" s="11">
        <v>1</v>
      </c>
      <c r="O40" s="67" t="s">
        <v>0</v>
      </c>
      <c r="P40" s="1"/>
      <c r="Q40" s="1">
        <v>0</v>
      </c>
      <c r="R40" s="1">
        <v>0.1</v>
      </c>
      <c r="S40" s="1">
        <v>0.2</v>
      </c>
      <c r="T40" s="1">
        <v>0.3</v>
      </c>
      <c r="U40" s="1">
        <v>0.4</v>
      </c>
      <c r="V40" s="1">
        <v>0.5</v>
      </c>
      <c r="W40" s="1">
        <v>0.6</v>
      </c>
      <c r="X40" s="1">
        <v>0.7</v>
      </c>
      <c r="Y40" s="1">
        <v>0.8</v>
      </c>
      <c r="Z40" s="1">
        <v>0.9</v>
      </c>
      <c r="AA40" s="11">
        <v>1</v>
      </c>
    </row>
    <row r="41" spans="1:27" x14ac:dyDescent="0.35">
      <c r="A41" s="67"/>
      <c r="B41" s="2">
        <v>0</v>
      </c>
      <c r="C41" s="5">
        <v>1.6</v>
      </c>
      <c r="D41" s="5">
        <v>1.6</v>
      </c>
      <c r="E41" s="5">
        <v>1.6</v>
      </c>
      <c r="F41" s="5">
        <v>1.6</v>
      </c>
      <c r="G41" s="5">
        <v>1.6</v>
      </c>
      <c r="H41" s="5">
        <v>1.6</v>
      </c>
      <c r="I41" s="5">
        <v>1.6</v>
      </c>
      <c r="J41" s="5">
        <v>1.6</v>
      </c>
      <c r="K41" s="5">
        <v>1.6</v>
      </c>
      <c r="L41" s="5">
        <v>1.6</v>
      </c>
      <c r="M41" s="13">
        <v>1.6</v>
      </c>
      <c r="O41" s="67"/>
      <c r="P41" s="2">
        <v>0</v>
      </c>
      <c r="Q41" s="5">
        <v>1.6</v>
      </c>
      <c r="R41" s="5">
        <v>1.6</v>
      </c>
      <c r="S41" s="5">
        <v>1.6</v>
      </c>
      <c r="T41" s="5">
        <v>1.6</v>
      </c>
      <c r="U41" s="5">
        <v>1.6</v>
      </c>
      <c r="V41" s="5">
        <v>1.6</v>
      </c>
      <c r="W41" s="5">
        <v>1.6</v>
      </c>
      <c r="X41" s="5">
        <v>1.6</v>
      </c>
      <c r="Y41" s="5">
        <v>1.6</v>
      </c>
      <c r="Z41" s="5">
        <v>1.6</v>
      </c>
      <c r="AA41" s="13">
        <v>1.6</v>
      </c>
    </row>
    <row r="42" spans="1:27" x14ac:dyDescent="0.35">
      <c r="A42" s="67"/>
      <c r="B42" s="2">
        <v>0.05</v>
      </c>
      <c r="C42" s="5">
        <v>1.5278197181846342</v>
      </c>
      <c r="D42" s="5">
        <v>1.4974478562107116</v>
      </c>
      <c r="E42" s="5">
        <v>1.4710870255158777</v>
      </c>
      <c r="F42" s="5">
        <v>1.4452129066276469</v>
      </c>
      <c r="G42" s="5">
        <v>1.4197798123622307</v>
      </c>
      <c r="H42" s="5">
        <v>1.3951111776351079</v>
      </c>
      <c r="I42" s="5">
        <v>1.3712927291361474</v>
      </c>
      <c r="J42" s="5">
        <v>1.349156951417134</v>
      </c>
      <c r="K42" s="5">
        <v>1.3270170433069686</v>
      </c>
      <c r="L42" s="5">
        <v>1.3118526915064466</v>
      </c>
      <c r="M42" s="13">
        <v>1.2915312513221293</v>
      </c>
      <c r="O42" s="67"/>
      <c r="P42" s="2">
        <v>0.05</v>
      </c>
      <c r="Q42" s="5">
        <v>1.5278197181846342</v>
      </c>
      <c r="R42" s="5">
        <v>1.4974478562107116</v>
      </c>
      <c r="S42" s="5">
        <v>1.4710870255158777</v>
      </c>
      <c r="T42" s="5">
        <v>1.4452129066276469</v>
      </c>
      <c r="U42" s="5">
        <v>1.4197798123622307</v>
      </c>
      <c r="V42" s="5">
        <v>1.3951111776351079</v>
      </c>
      <c r="W42" s="5">
        <v>1.3712927291361474</v>
      </c>
      <c r="X42" s="5">
        <v>1.349156951417134</v>
      </c>
      <c r="Y42" s="5">
        <v>1.3270170433069686</v>
      </c>
      <c r="Z42" s="5">
        <v>1.3118526915064466</v>
      </c>
      <c r="AA42" s="13">
        <v>1.2915312513221293</v>
      </c>
    </row>
    <row r="43" spans="1:27" x14ac:dyDescent="0.35">
      <c r="A43" s="67"/>
      <c r="B43" s="2">
        <v>0.1</v>
      </c>
      <c r="C43" s="5">
        <v>1.3719759295505096</v>
      </c>
      <c r="D43" s="5">
        <v>1.3312876991728799</v>
      </c>
      <c r="E43" s="5">
        <v>1.2942532633863579</v>
      </c>
      <c r="F43" s="5">
        <v>1.2594985506357894</v>
      </c>
      <c r="G43" s="5">
        <v>1.2261178251466742</v>
      </c>
      <c r="H43" s="5">
        <v>1.1951190709480035</v>
      </c>
      <c r="I43" s="5">
        <v>1.1661631744966572</v>
      </c>
      <c r="J43" s="5">
        <v>1.1387517914558383</v>
      </c>
      <c r="K43" s="5">
        <v>1.1127843594450026</v>
      </c>
      <c r="L43" s="5">
        <v>1.0913643195074008</v>
      </c>
      <c r="M43" s="13">
        <v>1.0682880770107173</v>
      </c>
      <c r="O43" s="67"/>
      <c r="P43" s="2">
        <v>0.1</v>
      </c>
      <c r="Q43" s="5">
        <v>1.3719759295505096</v>
      </c>
      <c r="R43" s="5">
        <v>1.3312876991728799</v>
      </c>
      <c r="S43" s="5">
        <v>1.2942532633863579</v>
      </c>
      <c r="T43" s="5">
        <v>1.2594985506357894</v>
      </c>
      <c r="U43" s="5">
        <v>1.2261178251466742</v>
      </c>
      <c r="V43" s="5">
        <v>1.1951190709480035</v>
      </c>
      <c r="W43" s="5">
        <v>1.1661631744966572</v>
      </c>
      <c r="X43" s="5">
        <v>1.1387517914558383</v>
      </c>
      <c r="Y43" s="5">
        <v>1.1127843594450026</v>
      </c>
      <c r="Z43" s="5">
        <v>1.0913643195074008</v>
      </c>
      <c r="AA43" s="13">
        <v>1.0682880770107173</v>
      </c>
    </row>
    <row r="44" spans="1:27" x14ac:dyDescent="0.35">
      <c r="A44" s="67"/>
      <c r="B44" s="2">
        <v>0.15</v>
      </c>
      <c r="C44" s="5">
        <v>1.2731516850361058</v>
      </c>
      <c r="D44" s="5">
        <v>1.2219653490439875</v>
      </c>
      <c r="E44" s="5">
        <v>1.1787305217856348</v>
      </c>
      <c r="F44" s="5">
        <v>1.1391832065971952</v>
      </c>
      <c r="G44" s="5">
        <v>1.1028878579461592</v>
      </c>
      <c r="H44" s="5">
        <v>1.0692872102015163</v>
      </c>
      <c r="I44" s="5">
        <v>1.0384832587366617</v>
      </c>
      <c r="J44" s="5">
        <v>1.0095298068025276</v>
      </c>
      <c r="K44" s="5">
        <v>0.98254528704342681</v>
      </c>
      <c r="L44" s="5">
        <v>0.95943220820114405</v>
      </c>
      <c r="M44" s="13">
        <v>0.93600092065260343</v>
      </c>
      <c r="O44" s="67"/>
      <c r="P44" s="2">
        <v>0.15</v>
      </c>
      <c r="Q44" s="5">
        <v>1.2731516850361058</v>
      </c>
      <c r="R44" s="5">
        <v>1.2219653490439875</v>
      </c>
      <c r="S44" s="5">
        <v>1.1787305217856348</v>
      </c>
      <c r="T44" s="5">
        <v>1.1391832065971952</v>
      </c>
      <c r="U44" s="5">
        <v>1.1028878579461592</v>
      </c>
      <c r="V44" s="5">
        <v>1.0692872102015163</v>
      </c>
      <c r="W44" s="5">
        <v>1.0384832587366617</v>
      </c>
      <c r="X44" s="5">
        <v>1.0095298068025276</v>
      </c>
      <c r="Y44" s="5">
        <v>0.98254528704342681</v>
      </c>
      <c r="Z44" s="5">
        <v>0.95943220820114405</v>
      </c>
      <c r="AA44" s="13">
        <v>0.93600092065260343</v>
      </c>
    </row>
    <row r="45" spans="1:27" x14ac:dyDescent="0.35">
      <c r="A45" s="67"/>
      <c r="B45" s="2">
        <v>0.2</v>
      </c>
      <c r="C45" s="5">
        <v>1.2061887721219979</v>
      </c>
      <c r="D45" s="5">
        <v>1.1436617307199606</v>
      </c>
      <c r="E45" s="5">
        <v>1.0955684676463622</v>
      </c>
      <c r="F45" s="5">
        <v>1.0535239516836534</v>
      </c>
      <c r="G45" s="5">
        <v>1.0149138138187013</v>
      </c>
      <c r="H45" s="5">
        <v>0.97994204479830416</v>
      </c>
      <c r="I45" s="5">
        <v>0.94837203221491373</v>
      </c>
      <c r="J45" s="5">
        <v>0.91866246581849464</v>
      </c>
      <c r="K45" s="5">
        <v>0.89175347321192722</v>
      </c>
      <c r="L45" s="5">
        <v>0.86818714716075784</v>
      </c>
      <c r="M45" s="13">
        <v>0.84510972455231526</v>
      </c>
      <c r="O45" s="67"/>
      <c r="P45" s="2">
        <v>0.2</v>
      </c>
      <c r="Q45" s="5">
        <v>1.2061887721219979</v>
      </c>
      <c r="R45" s="5">
        <v>1.1436617307199606</v>
      </c>
      <c r="S45" s="5">
        <v>1.0955684676463622</v>
      </c>
      <c r="T45" s="5">
        <v>1.0535239516836534</v>
      </c>
      <c r="U45" s="5">
        <v>1.0149138138187013</v>
      </c>
      <c r="V45" s="5">
        <v>0.97994204479830416</v>
      </c>
      <c r="W45" s="5">
        <v>0.94837203221491373</v>
      </c>
      <c r="X45" s="5">
        <v>0.91866246581849464</v>
      </c>
      <c r="Y45" s="5">
        <v>0.89175347321192722</v>
      </c>
      <c r="Z45" s="5">
        <v>0.86818714716075784</v>
      </c>
      <c r="AA45" s="13">
        <v>0.84510972455231526</v>
      </c>
    </row>
    <row r="46" spans="1:27" x14ac:dyDescent="0.35">
      <c r="A46" s="67"/>
      <c r="B46" s="2">
        <v>0.25</v>
      </c>
      <c r="C46" s="5">
        <v>1.1577526865826104</v>
      </c>
      <c r="D46" s="5">
        <v>1.0838599888363412</v>
      </c>
      <c r="E46" s="5">
        <v>1.0317245901094558</v>
      </c>
      <c r="F46" s="5">
        <v>0.98747933430489998</v>
      </c>
      <c r="G46" s="5">
        <v>0.94788919791837423</v>
      </c>
      <c r="H46" s="5">
        <v>0.91193507015288144</v>
      </c>
      <c r="I46" s="5">
        <v>0.8794350452102524</v>
      </c>
      <c r="J46" s="5">
        <v>0.8496069618758193</v>
      </c>
      <c r="K46" s="5">
        <v>0.82281952078035936</v>
      </c>
      <c r="L46" s="5">
        <v>0.79941638732662401</v>
      </c>
      <c r="M46" s="13">
        <v>0.77652795118690232</v>
      </c>
      <c r="O46" s="67"/>
      <c r="P46" s="2">
        <v>0.25</v>
      </c>
      <c r="Q46" s="5">
        <v>1.1577526865826104</v>
      </c>
      <c r="R46" s="5">
        <v>1.0838599888363412</v>
      </c>
      <c r="S46" s="5">
        <v>1.0317245901094558</v>
      </c>
      <c r="T46" s="5">
        <v>0.98747933430489998</v>
      </c>
      <c r="U46" s="5">
        <v>0.94788919791837423</v>
      </c>
      <c r="V46" s="5">
        <v>0.91193507015288144</v>
      </c>
      <c r="W46" s="5">
        <v>0.8794350452102524</v>
      </c>
      <c r="X46" s="5">
        <v>0.8496069618758193</v>
      </c>
      <c r="Y46" s="5">
        <v>0.82281952078035936</v>
      </c>
      <c r="Z46" s="5">
        <v>0.79941638732662401</v>
      </c>
      <c r="AA46" s="13">
        <v>0.77652795118690232</v>
      </c>
    </row>
    <row r="47" spans="1:27" x14ac:dyDescent="0.35">
      <c r="A47" s="67"/>
      <c r="B47" s="2">
        <v>0.3</v>
      </c>
      <c r="C47" s="5">
        <v>1.1225387417706656</v>
      </c>
      <c r="D47" s="5">
        <v>1.0352963669333599</v>
      </c>
      <c r="E47" s="5">
        <v>0.9804630641395935</v>
      </c>
      <c r="F47" s="5">
        <v>0.9344793351276639</v>
      </c>
      <c r="G47" s="5">
        <v>0.89340419668070281</v>
      </c>
      <c r="H47" s="5">
        <v>0.85661547702099894</v>
      </c>
      <c r="I47" s="5">
        <v>0.82408957391338555</v>
      </c>
      <c r="J47" s="5">
        <v>0.79452119945947597</v>
      </c>
      <c r="K47" s="5">
        <v>0.76775710771808703</v>
      </c>
      <c r="L47" s="5">
        <v>0.7446055066562649</v>
      </c>
      <c r="M47" s="13">
        <v>0.72297262513368721</v>
      </c>
      <c r="O47" s="67"/>
      <c r="P47" s="2">
        <v>0.3</v>
      </c>
      <c r="Q47" s="5">
        <v>1.1225387417706656</v>
      </c>
      <c r="R47" s="5">
        <v>1.0352963669333599</v>
      </c>
      <c r="S47" s="5">
        <v>0.9804630641395935</v>
      </c>
      <c r="T47" s="5">
        <v>0.9344793351276639</v>
      </c>
      <c r="U47" s="5">
        <v>0.89340419668070281</v>
      </c>
      <c r="V47" s="5">
        <v>0.85661547702099894</v>
      </c>
      <c r="W47" s="5">
        <v>0.82408957391338555</v>
      </c>
      <c r="X47" s="5">
        <v>0.79452119945947597</v>
      </c>
      <c r="Y47" s="5">
        <v>0.76775710771808703</v>
      </c>
      <c r="Z47" s="5">
        <v>0.7446055066562649</v>
      </c>
      <c r="AA47" s="13">
        <v>0.72297262513368721</v>
      </c>
    </row>
    <row r="48" spans="1:27" x14ac:dyDescent="0.35">
      <c r="A48" s="67"/>
      <c r="B48" s="2">
        <v>0.35</v>
      </c>
      <c r="C48" s="5">
        <v>1.0954042635245638</v>
      </c>
      <c r="D48" s="5">
        <v>0.99572747255848248</v>
      </c>
      <c r="E48" s="5">
        <v>0.9379647109121203</v>
      </c>
      <c r="F48" s="5">
        <v>0.88994748075323571</v>
      </c>
      <c r="G48" s="5">
        <v>0.84760633527070661</v>
      </c>
      <c r="H48" s="5">
        <v>0.81046442502047977</v>
      </c>
      <c r="I48" s="5">
        <v>0.77803672406989555</v>
      </c>
      <c r="J48" s="5">
        <v>0.74847922350290408</v>
      </c>
      <c r="K48" s="5">
        <v>0.72246475560912982</v>
      </c>
      <c r="L48" s="5">
        <v>0.69997523939056427</v>
      </c>
      <c r="M48" s="13">
        <v>0.67862600615846236</v>
      </c>
      <c r="O48" s="67"/>
      <c r="P48" s="2">
        <v>0.35</v>
      </c>
      <c r="Q48" s="5">
        <v>1.0954042635245638</v>
      </c>
      <c r="R48" s="5">
        <v>0.99572747255848248</v>
      </c>
      <c r="S48" s="5">
        <v>0.9379647109121203</v>
      </c>
      <c r="T48" s="5">
        <v>0.88994748075323571</v>
      </c>
      <c r="U48" s="5">
        <v>0.84760633527070661</v>
      </c>
      <c r="V48" s="5">
        <v>0.81046442502047977</v>
      </c>
      <c r="W48" s="5">
        <v>0.77803672406989555</v>
      </c>
      <c r="X48" s="5">
        <v>0.74847922350290408</v>
      </c>
      <c r="Y48" s="5">
        <v>0.72246475560912982</v>
      </c>
      <c r="Z48" s="5">
        <v>0.69997523939056427</v>
      </c>
      <c r="AA48" s="13">
        <v>0.67862600615846236</v>
      </c>
    </row>
    <row r="49" spans="1:27" x14ac:dyDescent="0.35">
      <c r="A49" s="67"/>
      <c r="B49" s="2">
        <v>0.4</v>
      </c>
      <c r="C49" s="5">
        <v>1.0740406160702733</v>
      </c>
      <c r="D49" s="5">
        <v>0.96205576522725123</v>
      </c>
      <c r="E49" s="5">
        <v>0.90112372916026395</v>
      </c>
      <c r="F49" s="5">
        <v>0.85161365762712304</v>
      </c>
      <c r="G49" s="5">
        <v>0.80837065388015683</v>
      </c>
      <c r="H49" s="5">
        <v>0.77080474633391083</v>
      </c>
      <c r="I49" s="5">
        <v>0.73862908353742052</v>
      </c>
      <c r="J49" s="5">
        <v>0.70984624204605795</v>
      </c>
      <c r="K49" s="5">
        <v>0.68432206844101295</v>
      </c>
      <c r="L49" s="5">
        <v>0.66214996013858407</v>
      </c>
      <c r="M49" s="13">
        <v>0.64182868854166153</v>
      </c>
      <c r="O49" s="67"/>
      <c r="P49" s="2">
        <v>0.4</v>
      </c>
      <c r="Q49" s="5">
        <v>1.0740406160702733</v>
      </c>
      <c r="R49" s="5">
        <v>0.96205576522725123</v>
      </c>
      <c r="S49" s="5">
        <v>0.90112372916026395</v>
      </c>
      <c r="T49" s="5">
        <v>0.85161365762712304</v>
      </c>
      <c r="U49" s="5">
        <v>0.80837065388015683</v>
      </c>
      <c r="V49" s="5">
        <v>0.77080474633391083</v>
      </c>
      <c r="W49" s="5">
        <v>0.73862908353742052</v>
      </c>
      <c r="X49" s="5">
        <v>0.70984624204605795</v>
      </c>
      <c r="Y49" s="5">
        <v>0.68432206844101295</v>
      </c>
      <c r="Z49" s="5">
        <v>0.66214996013858407</v>
      </c>
      <c r="AA49" s="13">
        <v>0.64182868854166153</v>
      </c>
    </row>
    <row r="50" spans="1:27" x14ac:dyDescent="0.35">
      <c r="A50" s="67"/>
      <c r="B50" s="2">
        <v>0.45</v>
      </c>
      <c r="C50" s="5">
        <v>1.0559491656406668</v>
      </c>
      <c r="D50" s="5">
        <v>0.93288609996025462</v>
      </c>
      <c r="E50" s="5">
        <v>0.86940434814575018</v>
      </c>
      <c r="F50" s="5">
        <v>0.81791994964096726</v>
      </c>
      <c r="G50" s="5">
        <v>0.77391729109644203</v>
      </c>
      <c r="H50" s="5">
        <v>0.73667667292700201</v>
      </c>
      <c r="I50" s="5">
        <v>0.70463731303859689</v>
      </c>
      <c r="J50" s="5">
        <v>0.67622903058995143</v>
      </c>
      <c r="K50" s="5">
        <v>0.65136319075864557</v>
      </c>
      <c r="L50" s="5">
        <v>0.63016901578221607</v>
      </c>
      <c r="M50" s="13">
        <v>0.60991825586285275</v>
      </c>
      <c r="O50" s="67"/>
      <c r="P50" s="2">
        <v>0.45</v>
      </c>
      <c r="Q50" s="5">
        <v>1.0559491656406668</v>
      </c>
      <c r="R50" s="5">
        <v>0.93288609996025462</v>
      </c>
      <c r="S50" s="5">
        <v>0.86940434814575018</v>
      </c>
      <c r="T50" s="5">
        <v>0.81791994964096726</v>
      </c>
      <c r="U50" s="5">
        <v>0.77391729109644203</v>
      </c>
      <c r="V50" s="5">
        <v>0.73667667292700201</v>
      </c>
      <c r="W50" s="5">
        <v>0.70463731303859689</v>
      </c>
      <c r="X50" s="5">
        <v>0.67622903058995143</v>
      </c>
      <c r="Y50" s="5">
        <v>0.65136319075864557</v>
      </c>
      <c r="Z50" s="5">
        <v>0.63016901578221607</v>
      </c>
      <c r="AA50" s="13">
        <v>0.60991825586285275</v>
      </c>
    </row>
    <row r="51" spans="1:27" x14ac:dyDescent="0.35">
      <c r="A51" s="67"/>
      <c r="B51" s="2">
        <v>0.5</v>
      </c>
      <c r="C51" s="5">
        <v>1.0418032502875638</v>
      </c>
      <c r="D51" s="5">
        <v>0.90729478642552974</v>
      </c>
      <c r="E51" s="5">
        <v>0.84084564359477176</v>
      </c>
      <c r="F51" s="5">
        <v>0.7875510379464411</v>
      </c>
      <c r="G51" s="5">
        <v>0.74354467047924699</v>
      </c>
      <c r="H51" s="5">
        <v>0.70628487549373642</v>
      </c>
      <c r="I51" s="5">
        <v>0.67478141278414805</v>
      </c>
      <c r="J51" s="5">
        <v>0.64716747198938607</v>
      </c>
      <c r="K51" s="5">
        <v>0.62294091555629472</v>
      </c>
      <c r="L51" s="5">
        <v>0.60192253508500193</v>
      </c>
      <c r="M51" s="13">
        <v>0.58263752805241853</v>
      </c>
      <c r="O51" s="67"/>
      <c r="P51" s="2">
        <v>0.5</v>
      </c>
      <c r="Q51" s="5">
        <v>1.0418032502875638</v>
      </c>
      <c r="R51" s="5">
        <v>0.90729478642552974</v>
      </c>
      <c r="S51" s="5">
        <v>0.84084564359477176</v>
      </c>
      <c r="T51" s="5">
        <v>0.7875510379464411</v>
      </c>
      <c r="U51" s="5">
        <v>0.74354467047924699</v>
      </c>
      <c r="V51" s="5">
        <v>0.70628487549373642</v>
      </c>
      <c r="W51" s="5">
        <v>0.67478141278414805</v>
      </c>
      <c r="X51" s="5">
        <v>0.64716747198938607</v>
      </c>
      <c r="Y51" s="5">
        <v>0.62294091555629472</v>
      </c>
      <c r="Z51" s="5">
        <v>0.60192253508500193</v>
      </c>
      <c r="AA51" s="13">
        <v>0.58263752805241853</v>
      </c>
    </row>
    <row r="52" spans="1:27" x14ac:dyDescent="0.35">
      <c r="A52" s="67"/>
      <c r="B52" s="2">
        <v>0.55000000000000004</v>
      </c>
      <c r="C52" s="5">
        <v>1.0299106740432429</v>
      </c>
      <c r="D52" s="5">
        <v>0.88415962263462877</v>
      </c>
      <c r="E52" s="5">
        <v>0.81510892343268437</v>
      </c>
      <c r="F52" s="5">
        <v>0.76058405127632323</v>
      </c>
      <c r="G52" s="5">
        <v>0.71637015272706095</v>
      </c>
      <c r="H52" s="5">
        <v>0.67957388878147329</v>
      </c>
      <c r="I52" s="5">
        <v>0.64866073483212561</v>
      </c>
      <c r="J52" s="5">
        <v>0.62156035338647031</v>
      </c>
      <c r="K52" s="5">
        <v>0.5978266621998628</v>
      </c>
      <c r="L52" s="5">
        <v>0.57751339850415928</v>
      </c>
      <c r="M52" s="13">
        <v>0.55859262453640779</v>
      </c>
      <c r="O52" s="67"/>
      <c r="P52" s="2">
        <v>0.55000000000000004</v>
      </c>
      <c r="Q52" s="5">
        <v>1.0299106740432429</v>
      </c>
      <c r="R52" s="5">
        <v>0.88415962263462877</v>
      </c>
      <c r="S52" s="5">
        <v>0.81510892343268437</v>
      </c>
      <c r="T52" s="5">
        <v>0.76058405127632323</v>
      </c>
      <c r="U52" s="5">
        <v>0.71637015272706095</v>
      </c>
      <c r="V52" s="5">
        <v>0.67957388878147329</v>
      </c>
      <c r="W52" s="5">
        <v>0.64866073483212561</v>
      </c>
      <c r="X52" s="5">
        <v>0.62156035338647031</v>
      </c>
      <c r="Y52" s="5">
        <v>0.5978266621998628</v>
      </c>
      <c r="Z52" s="5">
        <v>0.57751339850415928</v>
      </c>
      <c r="AA52" s="13">
        <v>0.55859262453640779</v>
      </c>
    </row>
    <row r="53" spans="1:27" x14ac:dyDescent="0.35">
      <c r="A53" s="67"/>
      <c r="B53" s="2">
        <v>0.6</v>
      </c>
      <c r="C53" s="5">
        <v>1.0199210280091928</v>
      </c>
      <c r="D53" s="5">
        <v>0.86366849923820732</v>
      </c>
      <c r="E53" s="5">
        <v>0.79170258681846062</v>
      </c>
      <c r="F53" s="5">
        <v>0.73609909251501016</v>
      </c>
      <c r="G53" s="5">
        <v>0.69198090945871604</v>
      </c>
      <c r="H53" s="5">
        <v>0.6555681396877282</v>
      </c>
      <c r="I53" s="5">
        <v>0.6251059991642981</v>
      </c>
      <c r="J53" s="5">
        <v>0.59882849278896955</v>
      </c>
      <c r="K53" s="5">
        <v>0.57559963655382596</v>
      </c>
      <c r="L53" s="5">
        <v>0.55554713540985901</v>
      </c>
      <c r="M53" s="13">
        <v>0.53746512587431927</v>
      </c>
      <c r="O53" s="67"/>
      <c r="P53" s="2">
        <v>0.6</v>
      </c>
      <c r="Q53" s="5">
        <v>1.0199210280091928</v>
      </c>
      <c r="R53" s="5">
        <v>0.86366849923820732</v>
      </c>
      <c r="S53" s="5">
        <v>0.79170258681846062</v>
      </c>
      <c r="T53" s="5">
        <v>0.73609909251501016</v>
      </c>
      <c r="U53" s="5">
        <v>0.69198090945871604</v>
      </c>
      <c r="V53" s="5">
        <v>0.6555681396877282</v>
      </c>
      <c r="W53" s="5">
        <v>0.6251059991642981</v>
      </c>
      <c r="X53" s="5">
        <v>0.59882849278896955</v>
      </c>
      <c r="Y53" s="5">
        <v>0.57559963655382596</v>
      </c>
      <c r="Z53" s="5">
        <v>0.55554713540985901</v>
      </c>
      <c r="AA53" s="13">
        <v>0.53746512587431927</v>
      </c>
    </row>
    <row r="54" spans="1:27" x14ac:dyDescent="0.35">
      <c r="A54" s="67"/>
      <c r="B54" s="2">
        <v>0.65</v>
      </c>
      <c r="C54" s="5">
        <v>1.0105279284689619</v>
      </c>
      <c r="D54" s="5">
        <v>0.84485819216040192</v>
      </c>
      <c r="E54" s="5">
        <v>0.77035369076114812</v>
      </c>
      <c r="F54" s="5">
        <v>0.71404929436695752</v>
      </c>
      <c r="G54" s="5">
        <v>0.67005316858395136</v>
      </c>
      <c r="H54" s="5">
        <v>0.63402701185435428</v>
      </c>
      <c r="I54" s="5">
        <v>0.60418004673179149</v>
      </c>
      <c r="J54" s="5">
        <v>0.57809780670561095</v>
      </c>
      <c r="K54" s="5">
        <v>0.55572204483117726</v>
      </c>
      <c r="L54" s="5">
        <v>0.53599103984765017</v>
      </c>
      <c r="M54" s="13">
        <v>0.51843004965340678</v>
      </c>
      <c r="O54" s="67"/>
      <c r="P54" s="2">
        <v>0.65</v>
      </c>
      <c r="Q54" s="5">
        <v>1.0105279284689619</v>
      </c>
      <c r="R54" s="5">
        <v>0.84485819216040192</v>
      </c>
      <c r="S54" s="5">
        <v>0.77035369076114812</v>
      </c>
      <c r="T54" s="5">
        <v>0.71404929436695752</v>
      </c>
      <c r="U54" s="5">
        <v>0.67005316858395136</v>
      </c>
      <c r="V54" s="5">
        <v>0.63402701185435428</v>
      </c>
      <c r="W54" s="5">
        <v>0.60418004673179149</v>
      </c>
      <c r="X54" s="5">
        <v>0.57809780670561095</v>
      </c>
      <c r="Y54" s="5">
        <v>0.55572204483117726</v>
      </c>
      <c r="Z54" s="5">
        <v>0.53599103984765017</v>
      </c>
      <c r="AA54" s="13">
        <v>0.51843004965340678</v>
      </c>
    </row>
    <row r="55" spans="1:27" x14ac:dyDescent="0.35">
      <c r="A55" s="67"/>
      <c r="B55" s="2">
        <v>0.7</v>
      </c>
      <c r="C55" s="5">
        <v>1.0030938987412181</v>
      </c>
      <c r="D55" s="5">
        <v>0.82768638596530386</v>
      </c>
      <c r="E55" s="5">
        <v>0.75029052646450667</v>
      </c>
      <c r="F55" s="5">
        <v>0.69358780020504129</v>
      </c>
      <c r="G55" s="5">
        <v>0.64979435861652401</v>
      </c>
      <c r="H55" s="5">
        <v>0.61442312176593783</v>
      </c>
      <c r="I55" s="5">
        <v>0.58469475787508263</v>
      </c>
      <c r="J55" s="5">
        <v>0.55938456381992774</v>
      </c>
      <c r="K55" s="5">
        <v>0.5377741044207538</v>
      </c>
      <c r="L55" s="5">
        <v>0.51868394226883496</v>
      </c>
      <c r="M55" s="13">
        <v>0.50150164150846066</v>
      </c>
      <c r="O55" s="67"/>
      <c r="P55" s="2">
        <v>0.7</v>
      </c>
      <c r="Q55" s="5">
        <v>1.0030938987412181</v>
      </c>
      <c r="R55" s="5">
        <v>0.82768638596530386</v>
      </c>
      <c r="S55" s="5">
        <v>0.75029052646450667</v>
      </c>
      <c r="T55" s="5">
        <v>0.69358780020504129</v>
      </c>
      <c r="U55" s="5">
        <v>0.64979435861652401</v>
      </c>
      <c r="V55" s="5">
        <v>0.61442312176593783</v>
      </c>
      <c r="W55" s="5">
        <v>0.58469475787508263</v>
      </c>
      <c r="X55" s="5">
        <v>0.55938456381992774</v>
      </c>
      <c r="Y55" s="5">
        <v>0.5377741044207538</v>
      </c>
      <c r="Z55" s="5">
        <v>0.51868394226883496</v>
      </c>
      <c r="AA55" s="13">
        <v>0.50150164150846066</v>
      </c>
    </row>
    <row r="56" spans="1:27" x14ac:dyDescent="0.35">
      <c r="A56" s="67"/>
      <c r="B56" s="2">
        <v>0.75</v>
      </c>
      <c r="C56" s="5">
        <v>0.9966174454116371</v>
      </c>
      <c r="D56" s="5">
        <v>0.81150553647239465</v>
      </c>
      <c r="E56" s="5">
        <v>0.73174970633608072</v>
      </c>
      <c r="F56" s="5">
        <v>0.67494957870970729</v>
      </c>
      <c r="G56" s="5">
        <v>0.63133800077251401</v>
      </c>
      <c r="H56" s="5">
        <v>0.5964253637805742</v>
      </c>
      <c r="I56" s="5">
        <v>0.56767999083753751</v>
      </c>
      <c r="J56" s="5">
        <v>0.54260118298070603</v>
      </c>
      <c r="K56" s="5">
        <v>0.52130463330924326</v>
      </c>
      <c r="L56" s="5">
        <v>0.50278155700403659</v>
      </c>
      <c r="M56" s="13">
        <v>0.48601760586198101</v>
      </c>
      <c r="O56" s="67"/>
      <c r="P56" s="2">
        <v>0.75</v>
      </c>
      <c r="Q56" s="5">
        <v>0.9966174454116371</v>
      </c>
      <c r="R56" s="5">
        <v>0.81150553647239465</v>
      </c>
      <c r="S56" s="5">
        <v>0.73174970633608072</v>
      </c>
      <c r="T56" s="5">
        <v>0.67494957870970729</v>
      </c>
      <c r="U56" s="5">
        <v>0.63133800077251401</v>
      </c>
      <c r="V56" s="5">
        <v>0.5964253637805742</v>
      </c>
      <c r="W56" s="5">
        <v>0.56767999083753751</v>
      </c>
      <c r="X56" s="5">
        <v>0.54260118298070603</v>
      </c>
      <c r="Y56" s="5">
        <v>0.52130463330924326</v>
      </c>
      <c r="Z56" s="5">
        <v>0.50278155700403659</v>
      </c>
      <c r="AA56" s="13">
        <v>0.48601760586198101</v>
      </c>
    </row>
    <row r="57" spans="1:27" x14ac:dyDescent="0.35">
      <c r="A57" s="67"/>
      <c r="B57" s="2">
        <v>0.8</v>
      </c>
      <c r="C57" s="5">
        <v>0.99088387243391529</v>
      </c>
      <c r="D57" s="5">
        <v>0.79641629035591932</v>
      </c>
      <c r="E57" s="5">
        <v>0.71479360771166123</v>
      </c>
      <c r="F57" s="5">
        <v>0.65741484600208266</v>
      </c>
      <c r="G57" s="5">
        <v>0.61421537994962971</v>
      </c>
      <c r="H57" s="5">
        <v>0.57999222325247912</v>
      </c>
      <c r="I57" s="5">
        <v>0.55140431093547859</v>
      </c>
      <c r="J57" s="5">
        <v>0.52742444000672117</v>
      </c>
      <c r="K57" s="5">
        <v>0.50637824261541253</v>
      </c>
      <c r="L57" s="5">
        <v>0.48811200920503384</v>
      </c>
      <c r="M57" s="13">
        <v>0.47195480409413998</v>
      </c>
      <c r="O57" s="67"/>
      <c r="P57" s="2">
        <v>0.8</v>
      </c>
      <c r="Q57" s="5">
        <v>0.99088387243391529</v>
      </c>
      <c r="R57" s="5">
        <v>0.79641629035591932</v>
      </c>
      <c r="S57" s="5">
        <v>0.71479360771166123</v>
      </c>
      <c r="T57" s="5">
        <v>0.65741484600208266</v>
      </c>
      <c r="U57" s="5">
        <v>0.61421537994962971</v>
      </c>
      <c r="V57" s="5">
        <v>0.57999222325247912</v>
      </c>
      <c r="W57" s="5">
        <v>0.55140431093547859</v>
      </c>
      <c r="X57" s="5">
        <v>0.52742444000672117</v>
      </c>
      <c r="Y57" s="5">
        <v>0.50637824261541253</v>
      </c>
      <c r="Z57" s="5">
        <v>0.48811200920503384</v>
      </c>
      <c r="AA57" s="13">
        <v>0.47195480409413998</v>
      </c>
    </row>
    <row r="58" spans="1:27" x14ac:dyDescent="0.35">
      <c r="A58" s="67"/>
      <c r="B58" s="2">
        <v>0.85</v>
      </c>
      <c r="C58" s="5">
        <v>0.98508067286244938</v>
      </c>
      <c r="D58" s="5">
        <v>0.78252477338042514</v>
      </c>
      <c r="E58" s="5">
        <v>0.69895730870532935</v>
      </c>
      <c r="F58" s="5">
        <v>0.64163030332572268</v>
      </c>
      <c r="G58" s="5">
        <v>0.59841351491853023</v>
      </c>
      <c r="H58" s="5">
        <v>0.56472031269455503</v>
      </c>
      <c r="I58" s="5">
        <v>0.53699375552057549</v>
      </c>
      <c r="J58" s="5">
        <v>0.51315490794693308</v>
      </c>
      <c r="K58" s="5">
        <v>0.49273796300389094</v>
      </c>
      <c r="L58" s="5">
        <v>0.47501892212773006</v>
      </c>
      <c r="M58" s="13">
        <v>0.45882504925863138</v>
      </c>
      <c r="O58" s="67"/>
      <c r="P58" s="2">
        <v>0.85</v>
      </c>
      <c r="Q58" s="5">
        <v>0.98508067286244938</v>
      </c>
      <c r="R58" s="5">
        <v>0.78252477338042514</v>
      </c>
      <c r="S58" s="5">
        <v>0.69895730870532935</v>
      </c>
      <c r="T58" s="5">
        <v>0.64163030332572268</v>
      </c>
      <c r="U58" s="5">
        <v>0.59841351491853023</v>
      </c>
      <c r="V58" s="5">
        <v>0.56472031269455503</v>
      </c>
      <c r="W58" s="5">
        <v>0.53699375552057549</v>
      </c>
      <c r="X58" s="5">
        <v>0.51315490794693308</v>
      </c>
      <c r="Y58" s="5">
        <v>0.49273796300389094</v>
      </c>
      <c r="Z58" s="5">
        <v>0.47501892212773006</v>
      </c>
      <c r="AA58" s="13">
        <v>0.45882504925863138</v>
      </c>
    </row>
    <row r="59" spans="1:27" x14ac:dyDescent="0.35">
      <c r="A59" s="67"/>
      <c r="B59" s="2">
        <v>0.9</v>
      </c>
      <c r="C59" s="5">
        <v>0.98052704305563376</v>
      </c>
      <c r="D59" s="5">
        <v>0.7691201367989321</v>
      </c>
      <c r="E59" s="5">
        <v>0.68418294169407756</v>
      </c>
      <c r="F59" s="5">
        <v>0.62654358602015703</v>
      </c>
      <c r="G59" s="5">
        <v>0.58404101810783093</v>
      </c>
      <c r="H59" s="5">
        <v>0.55057309078914696</v>
      </c>
      <c r="I59" s="5">
        <v>0.52330694578829939</v>
      </c>
      <c r="J59" s="5">
        <v>0.50022400194269867</v>
      </c>
      <c r="K59" s="5">
        <v>0.47983664408731308</v>
      </c>
      <c r="L59" s="5">
        <v>0.46260351422763391</v>
      </c>
      <c r="M59" s="13">
        <v>0.44693677199286047</v>
      </c>
      <c r="O59" s="67"/>
      <c r="P59" s="2">
        <v>0.9</v>
      </c>
      <c r="Q59" s="5">
        <v>0.98052704305563376</v>
      </c>
      <c r="R59" s="5">
        <v>0.7691201367989321</v>
      </c>
      <c r="S59" s="5">
        <v>0.68418294169407756</v>
      </c>
      <c r="T59" s="5">
        <v>0.62654358602015703</v>
      </c>
      <c r="U59" s="5">
        <v>0.58404101810783093</v>
      </c>
      <c r="V59" s="5">
        <v>0.55057309078914696</v>
      </c>
      <c r="W59" s="5">
        <v>0.52330694578829939</v>
      </c>
      <c r="X59" s="5">
        <v>0.50022400194269867</v>
      </c>
      <c r="Y59" s="5">
        <v>0.47983664408731308</v>
      </c>
      <c r="Z59" s="5">
        <v>0.46260351422763391</v>
      </c>
      <c r="AA59" s="13">
        <v>0.44693677199286047</v>
      </c>
    </row>
    <row r="60" spans="1:27" x14ac:dyDescent="0.35">
      <c r="A60" s="67"/>
      <c r="B60" s="2">
        <v>0.95</v>
      </c>
      <c r="C60" s="5">
        <v>0.97653657943862149</v>
      </c>
      <c r="D60" s="5">
        <v>0.75676470386426664</v>
      </c>
      <c r="E60" s="5">
        <v>0.66988365395924165</v>
      </c>
      <c r="F60" s="5">
        <v>0.61248301803528493</v>
      </c>
      <c r="G60" s="5">
        <v>0.57031374740098395</v>
      </c>
      <c r="H60" s="5">
        <v>0.53776491640777913</v>
      </c>
      <c r="I60" s="5">
        <v>0.51081651649785043</v>
      </c>
      <c r="J60" s="5">
        <v>0.48806602699330848</v>
      </c>
      <c r="K60" s="5">
        <v>0.46825995847258356</v>
      </c>
      <c r="L60" s="5">
        <v>0.45128379794827495</v>
      </c>
      <c r="M60" s="13">
        <v>0.43591671980641533</v>
      </c>
      <c r="O60" s="67"/>
      <c r="P60" s="2">
        <v>0.95</v>
      </c>
      <c r="Q60" s="5">
        <v>0.97653657943862149</v>
      </c>
      <c r="R60" s="5">
        <v>0.75676470386426664</v>
      </c>
      <c r="S60" s="5">
        <v>0.66988365395924165</v>
      </c>
      <c r="T60" s="5">
        <v>0.61248301803528493</v>
      </c>
      <c r="U60" s="5">
        <v>0.57031374740098395</v>
      </c>
      <c r="V60" s="5">
        <v>0.53776491640777913</v>
      </c>
      <c r="W60" s="5">
        <v>0.51081651649785043</v>
      </c>
      <c r="X60" s="5">
        <v>0.48806602699330848</v>
      </c>
      <c r="Y60" s="5">
        <v>0.46825995847258356</v>
      </c>
      <c r="Z60" s="5">
        <v>0.45128379794827495</v>
      </c>
      <c r="AA60" s="13">
        <v>0.43591671980641533</v>
      </c>
    </row>
    <row r="61" spans="1:27" x14ac:dyDescent="0.35">
      <c r="A61" s="67"/>
      <c r="B61" s="2">
        <v>1</v>
      </c>
      <c r="C61" s="5">
        <v>0.97287443977151267</v>
      </c>
      <c r="D61" s="5">
        <v>0.74495321815648208</v>
      </c>
      <c r="E61" s="5">
        <v>0.65660714379722029</v>
      </c>
      <c r="F61" s="5">
        <v>0.59925586183286828</v>
      </c>
      <c r="G61" s="5">
        <v>0.55803396805939431</v>
      </c>
      <c r="H61" s="5">
        <v>0.5256216085616694</v>
      </c>
      <c r="I61" s="5">
        <v>0.49901181643267684</v>
      </c>
      <c r="J61" s="5">
        <v>0.47674673218243263</v>
      </c>
      <c r="K61" s="5">
        <v>0.4575303402192254</v>
      </c>
      <c r="L61" s="5">
        <v>0.44052648921544335</v>
      </c>
      <c r="M61" s="13">
        <v>0.42561244754822686</v>
      </c>
      <c r="O61" s="67"/>
      <c r="P61" s="2">
        <v>1</v>
      </c>
      <c r="Q61" s="5">
        <v>0.97287443977151267</v>
      </c>
      <c r="R61" s="5">
        <v>0.74495321815648208</v>
      </c>
      <c r="S61" s="5">
        <v>0.65660714379722029</v>
      </c>
      <c r="T61" s="5">
        <v>0.59925586183286828</v>
      </c>
      <c r="U61" s="5">
        <v>0.55803396805939431</v>
      </c>
      <c r="V61" s="5">
        <v>0.5256216085616694</v>
      </c>
      <c r="W61" s="5">
        <v>0.49901181643267684</v>
      </c>
      <c r="X61" s="5">
        <v>0.47674673218243263</v>
      </c>
      <c r="Y61" s="5">
        <v>0.4575303402192254</v>
      </c>
      <c r="Z61" s="5">
        <v>0.44052648921544335</v>
      </c>
      <c r="AA61" s="13">
        <v>0.42561244754822686</v>
      </c>
    </row>
    <row r="62" spans="1:27" x14ac:dyDescent="0.35">
      <c r="A62" s="8"/>
      <c r="B62" s="9"/>
      <c r="C62" s="9"/>
      <c r="D62" s="9"/>
      <c r="E62" s="9"/>
      <c r="F62" s="9"/>
      <c r="G62" s="9"/>
      <c r="H62" s="9"/>
      <c r="I62" s="9"/>
      <c r="J62" s="9"/>
      <c r="K62" s="9"/>
      <c r="L62" s="9"/>
      <c r="M62" s="10"/>
      <c r="O62" s="8"/>
      <c r="P62" s="9"/>
      <c r="Q62" s="9"/>
      <c r="R62" s="9"/>
      <c r="S62" s="9"/>
      <c r="T62" s="9"/>
      <c r="U62" s="9"/>
      <c r="V62" s="9"/>
      <c r="W62" s="9"/>
      <c r="X62" s="9"/>
      <c r="Y62" s="9"/>
      <c r="Z62" s="9"/>
      <c r="AA62" s="10"/>
    </row>
    <row r="63" spans="1:27" x14ac:dyDescent="0.35">
      <c r="A63" s="8"/>
      <c r="B63" s="9"/>
      <c r="C63" s="9"/>
      <c r="D63" s="9"/>
      <c r="E63" s="9"/>
      <c r="F63" s="9"/>
      <c r="G63" s="9"/>
      <c r="H63" s="9"/>
      <c r="I63" s="9"/>
      <c r="J63" s="9"/>
      <c r="K63" s="9"/>
      <c r="L63" s="9"/>
      <c r="M63" s="10"/>
      <c r="O63" s="8"/>
      <c r="P63" s="9"/>
      <c r="Q63" s="9"/>
      <c r="R63" s="9"/>
      <c r="S63" s="9"/>
      <c r="T63" s="9"/>
      <c r="U63" s="9"/>
      <c r="V63" s="9"/>
      <c r="W63" s="9"/>
      <c r="X63" s="9"/>
      <c r="Y63" s="9"/>
      <c r="Z63" s="9"/>
      <c r="AA63" s="10"/>
    </row>
    <row r="64" spans="1:27" x14ac:dyDescent="0.35">
      <c r="A64" s="8"/>
      <c r="B64" s="9"/>
      <c r="C64" s="9"/>
      <c r="D64" s="9"/>
      <c r="E64" s="9"/>
      <c r="F64" s="9"/>
      <c r="G64" s="9"/>
      <c r="H64" s="9"/>
      <c r="I64" s="9"/>
      <c r="J64" s="9"/>
      <c r="K64" s="9"/>
      <c r="L64" s="9"/>
      <c r="M64" s="10"/>
      <c r="O64" s="8"/>
      <c r="P64" s="9"/>
      <c r="Q64" s="9"/>
      <c r="R64" s="9"/>
      <c r="S64" s="9"/>
      <c r="T64" s="9"/>
      <c r="U64" s="9"/>
      <c r="V64" s="9"/>
      <c r="W64" s="9"/>
      <c r="X64" s="9"/>
      <c r="Y64" s="9"/>
      <c r="Z64" s="9"/>
      <c r="AA64" s="10"/>
    </row>
    <row r="65" spans="1:27" x14ac:dyDescent="0.35">
      <c r="A65" s="8"/>
      <c r="B65" s="9"/>
      <c r="C65" s="9"/>
      <c r="D65" s="9"/>
      <c r="E65" s="9"/>
      <c r="F65" s="9"/>
      <c r="G65" s="9"/>
      <c r="H65" s="9"/>
      <c r="I65" s="9"/>
      <c r="J65" s="9"/>
      <c r="K65" s="9"/>
      <c r="L65" s="9"/>
      <c r="M65" s="10"/>
      <c r="O65" s="8"/>
      <c r="P65" s="9"/>
      <c r="Q65" s="9"/>
      <c r="R65" s="9"/>
      <c r="S65" s="9"/>
      <c r="T65" s="9"/>
      <c r="U65" s="9"/>
      <c r="V65" s="9"/>
      <c r="W65" s="9"/>
      <c r="X65" s="9"/>
      <c r="Y65" s="9"/>
      <c r="Z65" s="9"/>
      <c r="AA65" s="10"/>
    </row>
    <row r="66" spans="1:27" x14ac:dyDescent="0.35">
      <c r="A66" s="8"/>
      <c r="B66" s="9"/>
      <c r="C66" s="9"/>
      <c r="D66" s="9"/>
      <c r="E66" s="9"/>
      <c r="F66" s="9"/>
      <c r="G66" s="9"/>
      <c r="H66" s="9"/>
      <c r="I66" s="9"/>
      <c r="J66" s="9"/>
      <c r="K66" s="9"/>
      <c r="L66" s="9"/>
      <c r="M66" s="10"/>
      <c r="O66" s="8"/>
      <c r="P66" s="9"/>
      <c r="Q66" s="9"/>
      <c r="R66" s="9"/>
      <c r="S66" s="9"/>
      <c r="T66" s="9"/>
      <c r="U66" s="9"/>
      <c r="V66" s="9"/>
      <c r="W66" s="9"/>
      <c r="X66" s="9"/>
      <c r="Y66" s="9"/>
      <c r="Z66" s="9"/>
      <c r="AA66" s="10"/>
    </row>
    <row r="67" spans="1:27" x14ac:dyDescent="0.35">
      <c r="A67" s="8"/>
      <c r="B67" s="9"/>
      <c r="C67" s="9"/>
      <c r="D67" s="9"/>
      <c r="E67" s="9"/>
      <c r="F67" s="9"/>
      <c r="G67" s="9"/>
      <c r="H67" s="9"/>
      <c r="I67" s="9"/>
      <c r="J67" s="9"/>
      <c r="K67" s="9"/>
      <c r="L67" s="9"/>
      <c r="M67" s="10"/>
      <c r="O67" s="8"/>
      <c r="P67" s="9"/>
      <c r="Q67" s="9"/>
      <c r="R67" s="9"/>
      <c r="S67" s="9"/>
      <c r="T67" s="9"/>
      <c r="U67" s="9"/>
      <c r="V67" s="9"/>
      <c r="W67" s="9"/>
      <c r="X67" s="9"/>
      <c r="Y67" s="9"/>
      <c r="Z67" s="9"/>
      <c r="AA67" s="10"/>
    </row>
    <row r="68" spans="1:27" x14ac:dyDescent="0.35">
      <c r="A68" s="8"/>
      <c r="B68" s="9"/>
      <c r="C68" s="9"/>
      <c r="D68" s="9"/>
      <c r="E68" s="9"/>
      <c r="F68" s="9"/>
      <c r="G68" s="9"/>
      <c r="H68" s="9"/>
      <c r="I68" s="9"/>
      <c r="J68" s="9"/>
      <c r="K68" s="9"/>
      <c r="L68" s="9"/>
      <c r="M68" s="10"/>
      <c r="O68" s="8"/>
      <c r="P68" s="9"/>
      <c r="Q68" s="9"/>
      <c r="R68" s="9"/>
      <c r="S68" s="9"/>
      <c r="T68" s="9"/>
      <c r="U68" s="9"/>
      <c r="V68" s="9"/>
      <c r="W68" s="9"/>
      <c r="X68" s="9"/>
      <c r="Y68" s="9"/>
      <c r="Z68" s="9"/>
      <c r="AA68" s="10"/>
    </row>
    <row r="69" spans="1:27" x14ac:dyDescent="0.35">
      <c r="A69" s="8"/>
      <c r="B69" s="9"/>
      <c r="C69" s="9"/>
      <c r="D69" s="9"/>
      <c r="E69" s="9"/>
      <c r="F69" s="9"/>
      <c r="G69" s="9"/>
      <c r="H69" s="9"/>
      <c r="I69" s="9"/>
      <c r="J69" s="9"/>
      <c r="K69" s="9"/>
      <c r="L69" s="9"/>
      <c r="M69" s="10"/>
      <c r="O69" s="8"/>
      <c r="P69" s="9"/>
      <c r="Q69" s="9"/>
      <c r="R69" s="9"/>
      <c r="S69" s="9"/>
      <c r="T69" s="9"/>
      <c r="U69" s="9"/>
      <c r="V69" s="9"/>
      <c r="W69" s="9"/>
      <c r="X69" s="9"/>
      <c r="Y69" s="9"/>
      <c r="Z69" s="9"/>
      <c r="AA69" s="10"/>
    </row>
    <row r="70" spans="1:27" x14ac:dyDescent="0.35">
      <c r="A70" s="8"/>
      <c r="B70" s="9"/>
      <c r="C70" s="9"/>
      <c r="D70" s="9"/>
      <c r="E70" s="9"/>
      <c r="F70" s="9"/>
      <c r="G70" s="9"/>
      <c r="H70" s="9"/>
      <c r="I70" s="9"/>
      <c r="J70" s="9"/>
      <c r="K70" s="9"/>
      <c r="L70" s="9"/>
      <c r="M70" s="10"/>
      <c r="O70" s="8"/>
      <c r="P70" s="9"/>
      <c r="Q70" s="9"/>
      <c r="R70" s="9"/>
      <c r="S70" s="9"/>
      <c r="T70" s="9"/>
      <c r="U70" s="9"/>
      <c r="V70" s="9"/>
      <c r="W70" s="9"/>
      <c r="X70" s="9"/>
      <c r="Y70" s="9"/>
      <c r="Z70" s="9"/>
      <c r="AA70" s="10"/>
    </row>
    <row r="71" spans="1:27" x14ac:dyDescent="0.35">
      <c r="A71" s="8"/>
      <c r="B71" s="9"/>
      <c r="C71" s="9"/>
      <c r="D71" s="9"/>
      <c r="E71" s="9"/>
      <c r="F71" s="9"/>
      <c r="G71" s="9"/>
      <c r="H71" s="9"/>
      <c r="I71" s="9"/>
      <c r="J71" s="9"/>
      <c r="K71" s="9"/>
      <c r="L71" s="9"/>
      <c r="M71" s="10"/>
      <c r="O71" s="8"/>
      <c r="P71" s="9"/>
      <c r="Q71" s="9"/>
      <c r="R71" s="9"/>
      <c r="S71" s="9"/>
      <c r="T71" s="9"/>
      <c r="U71" s="9"/>
      <c r="V71" s="9"/>
      <c r="W71" s="9"/>
      <c r="X71" s="9"/>
      <c r="Y71" s="9"/>
      <c r="Z71" s="9"/>
      <c r="AA71" s="10"/>
    </row>
    <row r="72" spans="1:27" x14ac:dyDescent="0.35">
      <c r="A72" s="64" t="s">
        <v>1</v>
      </c>
      <c r="B72" s="65"/>
      <c r="C72" s="65"/>
      <c r="D72" s="65"/>
      <c r="E72" s="65"/>
      <c r="F72" s="65"/>
      <c r="G72" s="65"/>
      <c r="H72" s="65"/>
      <c r="I72" s="65"/>
      <c r="J72" s="65"/>
      <c r="K72" s="65"/>
      <c r="L72" s="65"/>
      <c r="M72" s="66"/>
      <c r="O72" s="64" t="s">
        <v>1</v>
      </c>
      <c r="P72" s="65"/>
      <c r="Q72" s="65"/>
      <c r="R72" s="65"/>
      <c r="S72" s="65"/>
      <c r="T72" s="65"/>
      <c r="U72" s="65"/>
      <c r="V72" s="65"/>
      <c r="W72" s="65"/>
      <c r="X72" s="65"/>
      <c r="Y72" s="65"/>
      <c r="Z72" s="65"/>
      <c r="AA72" s="66"/>
    </row>
    <row r="73" spans="1:27" x14ac:dyDescent="0.35">
      <c r="A73" s="67" t="s">
        <v>0</v>
      </c>
      <c r="B73" s="1"/>
      <c r="C73" s="1">
        <v>0</v>
      </c>
      <c r="D73" s="1">
        <v>0.1</v>
      </c>
      <c r="E73" s="1">
        <v>0.2</v>
      </c>
      <c r="F73" s="1">
        <v>0.3</v>
      </c>
      <c r="G73" s="1">
        <v>0.4</v>
      </c>
      <c r="H73" s="1">
        <v>0.5</v>
      </c>
      <c r="I73" s="1">
        <v>0.6</v>
      </c>
      <c r="J73" s="1">
        <v>0.7</v>
      </c>
      <c r="K73" s="1">
        <v>0.8</v>
      </c>
      <c r="L73" s="1">
        <v>0.9</v>
      </c>
      <c r="M73" s="11">
        <v>1</v>
      </c>
      <c r="O73" s="67" t="s">
        <v>0</v>
      </c>
      <c r="P73" s="1"/>
      <c r="Q73" s="1">
        <v>0</v>
      </c>
      <c r="R73" s="1">
        <v>0.1</v>
      </c>
      <c r="S73" s="1">
        <v>0.2</v>
      </c>
      <c r="T73" s="1">
        <v>0.3</v>
      </c>
      <c r="U73" s="1">
        <v>0.4</v>
      </c>
      <c r="V73" s="1">
        <v>0.5</v>
      </c>
      <c r="W73" s="1">
        <v>0.6</v>
      </c>
      <c r="X73" s="1">
        <v>0.7</v>
      </c>
      <c r="Y73" s="1">
        <v>0.8</v>
      </c>
      <c r="Z73" s="1">
        <v>0.9</v>
      </c>
      <c r="AA73" s="11">
        <v>1</v>
      </c>
    </row>
    <row r="74" spans="1:27" x14ac:dyDescent="0.35">
      <c r="A74" s="67"/>
      <c r="B74" s="2">
        <v>0</v>
      </c>
      <c r="C74" s="4">
        <v>0</v>
      </c>
      <c r="D74" s="4">
        <v>0</v>
      </c>
      <c r="E74" s="4">
        <v>0</v>
      </c>
      <c r="F74" s="4">
        <v>0</v>
      </c>
      <c r="G74" s="4">
        <v>0</v>
      </c>
      <c r="H74" s="4">
        <v>0</v>
      </c>
      <c r="I74" s="4">
        <v>0</v>
      </c>
      <c r="J74" s="4">
        <v>0</v>
      </c>
      <c r="K74" s="4">
        <v>0</v>
      </c>
      <c r="L74" s="4">
        <v>0</v>
      </c>
      <c r="M74" s="14">
        <v>0</v>
      </c>
      <c r="O74" s="67"/>
      <c r="P74" s="2">
        <v>0</v>
      </c>
      <c r="Q74" s="4">
        <v>0</v>
      </c>
      <c r="R74" s="4">
        <v>0</v>
      </c>
      <c r="S74" s="4">
        <v>0</v>
      </c>
      <c r="T74" s="4">
        <v>0</v>
      </c>
      <c r="U74" s="4">
        <v>0</v>
      </c>
      <c r="V74" s="4">
        <v>0</v>
      </c>
      <c r="W74" s="4">
        <v>0</v>
      </c>
      <c r="X74" s="4">
        <v>0</v>
      </c>
      <c r="Y74" s="4">
        <v>0</v>
      </c>
      <c r="Z74" s="4">
        <v>0</v>
      </c>
      <c r="AA74" s="14">
        <v>0</v>
      </c>
    </row>
    <row r="75" spans="1:27" x14ac:dyDescent="0.35">
      <c r="A75" s="67"/>
      <c r="B75" s="2">
        <v>0.05</v>
      </c>
      <c r="C75" s="4">
        <v>-2.712221647663529E-3</v>
      </c>
      <c r="D75" s="4">
        <v>-7.3243986954152481E-4</v>
      </c>
      <c r="E75" s="4">
        <v>8.9025224066355063E-4</v>
      </c>
      <c r="F75" s="4">
        <v>2.3980310507217342E-3</v>
      </c>
      <c r="G75" s="4">
        <v>3.739450487442984E-3</v>
      </c>
      <c r="H75" s="4">
        <v>4.8884875060498318E-3</v>
      </c>
      <c r="I75" s="4">
        <v>5.6514083550975296E-3</v>
      </c>
      <c r="J75" s="4">
        <v>6.4971652128985799E-3</v>
      </c>
      <c r="K75" s="4">
        <v>7.4677577432663705E-3</v>
      </c>
      <c r="L75" s="4">
        <v>8.047028639011659E-3</v>
      </c>
      <c r="M75" s="14">
        <v>8.6098313122458334E-3</v>
      </c>
      <c r="O75" s="67"/>
      <c r="P75" s="2">
        <v>0.05</v>
      </c>
      <c r="Q75" s="4">
        <v>-2.712221647663529E-3</v>
      </c>
      <c r="R75" s="4">
        <v>-7.3243986954152481E-4</v>
      </c>
      <c r="S75" s="4">
        <v>8.9025224066355063E-4</v>
      </c>
      <c r="T75" s="4">
        <v>2.3980310507217342E-3</v>
      </c>
      <c r="U75" s="4">
        <v>3.739450487442984E-3</v>
      </c>
      <c r="V75" s="4">
        <v>4.8884875060498318E-3</v>
      </c>
      <c r="W75" s="4">
        <v>5.6514083550975296E-3</v>
      </c>
      <c r="X75" s="4">
        <v>6.4971652128985799E-3</v>
      </c>
      <c r="Y75" s="4">
        <v>7.4677577432663705E-3</v>
      </c>
      <c r="Z75" s="4">
        <v>8.047028639011659E-3</v>
      </c>
      <c r="AA75" s="14">
        <v>8.6098313122458334E-3</v>
      </c>
    </row>
    <row r="76" spans="1:27" x14ac:dyDescent="0.35">
      <c r="A76" s="67"/>
      <c r="B76" s="2">
        <v>0.1</v>
      </c>
      <c r="C76" s="4">
        <v>-1.355225122627559E-4</v>
      </c>
      <c r="D76" s="4">
        <v>2.8740904060005372E-3</v>
      </c>
      <c r="E76" s="4">
        <v>4.910166461980366E-3</v>
      </c>
      <c r="F76" s="4">
        <v>6.4696321255643284E-3</v>
      </c>
      <c r="G76" s="4">
        <v>7.6173961776372688E-3</v>
      </c>
      <c r="H76" s="4">
        <v>8.5231938553201256E-3</v>
      </c>
      <c r="I76" s="4">
        <v>9.1443975726111862E-3</v>
      </c>
      <c r="J76" s="4">
        <v>9.909802122270767E-3</v>
      </c>
      <c r="K76" s="4">
        <v>1.0401062495791187E-2</v>
      </c>
      <c r="L76" s="4">
        <v>1.0823322551398727E-2</v>
      </c>
      <c r="M76" s="14">
        <v>1.1143845383057028E-2</v>
      </c>
      <c r="O76" s="67"/>
      <c r="P76" s="2">
        <v>0.1</v>
      </c>
      <c r="Q76" s="4">
        <v>-1.355225122627559E-4</v>
      </c>
      <c r="R76" s="4">
        <v>2.8740904060005372E-3</v>
      </c>
      <c r="S76" s="4">
        <v>4.910166461980366E-3</v>
      </c>
      <c r="T76" s="4">
        <v>6.4696321255643284E-3</v>
      </c>
      <c r="U76" s="4">
        <v>7.6173961776372688E-3</v>
      </c>
      <c r="V76" s="4">
        <v>8.5231938553201256E-3</v>
      </c>
      <c r="W76" s="4">
        <v>9.1443975726111862E-3</v>
      </c>
      <c r="X76" s="4">
        <v>9.909802122270767E-3</v>
      </c>
      <c r="Y76" s="4">
        <v>1.0401062495791187E-2</v>
      </c>
      <c r="Z76" s="4">
        <v>1.0823322551398727E-2</v>
      </c>
      <c r="AA76" s="14">
        <v>1.1143845383057028E-2</v>
      </c>
    </row>
    <row r="77" spans="1:27" x14ac:dyDescent="0.35">
      <c r="A77" s="67"/>
      <c r="B77" s="2">
        <v>0.15</v>
      </c>
      <c r="C77" s="4">
        <v>-1.2751747159839275E-4</v>
      </c>
      <c r="D77" s="4">
        <v>4.1723417563151394E-3</v>
      </c>
      <c r="E77" s="4">
        <v>6.3241431801382654E-3</v>
      </c>
      <c r="F77" s="4">
        <v>7.6711261654990688E-3</v>
      </c>
      <c r="G77" s="4">
        <v>8.7303844698771432E-3</v>
      </c>
      <c r="H77" s="4">
        <v>9.4152424407653347E-3</v>
      </c>
      <c r="I77" s="4">
        <v>9.9896203508163077E-3</v>
      </c>
      <c r="J77" s="4">
        <v>1.0554722002927825E-2</v>
      </c>
      <c r="K77" s="4">
        <v>1.0926162837398848E-2</v>
      </c>
      <c r="L77" s="4">
        <v>1.120826684100594E-2</v>
      </c>
      <c r="M77" s="14">
        <v>1.1459829525966315E-2</v>
      </c>
      <c r="O77" s="67"/>
      <c r="P77" s="2">
        <v>0.15</v>
      </c>
      <c r="Q77" s="4">
        <v>-1.2751747159839275E-4</v>
      </c>
      <c r="R77" s="4">
        <v>4.1723417563151394E-3</v>
      </c>
      <c r="S77" s="4">
        <v>6.3241431801382654E-3</v>
      </c>
      <c r="T77" s="4">
        <v>7.6711261654990688E-3</v>
      </c>
      <c r="U77" s="4">
        <v>8.7303844698771432E-3</v>
      </c>
      <c r="V77" s="4">
        <v>9.4152424407653347E-3</v>
      </c>
      <c r="W77" s="4">
        <v>9.9896203508163077E-3</v>
      </c>
      <c r="X77" s="4">
        <v>1.0554722002927825E-2</v>
      </c>
      <c r="Y77" s="4">
        <v>1.0926162837398848E-2</v>
      </c>
      <c r="Z77" s="4">
        <v>1.120826684100594E-2</v>
      </c>
      <c r="AA77" s="14">
        <v>1.1459829525966315E-2</v>
      </c>
    </row>
    <row r="78" spans="1:27" x14ac:dyDescent="0.35">
      <c r="A78" s="67"/>
      <c r="B78" s="2">
        <v>0.2</v>
      </c>
      <c r="C78" s="4">
        <v>-1.1078327942410709E-3</v>
      </c>
      <c r="D78" s="4">
        <v>4.6225431968518714E-3</v>
      </c>
      <c r="E78" s="4">
        <v>6.7872310196071834E-3</v>
      </c>
      <c r="F78" s="4">
        <v>8.0218557751940041E-3</v>
      </c>
      <c r="G78" s="4">
        <v>9.0139662473601584E-3</v>
      </c>
      <c r="H78" s="4">
        <v>9.7936032609262334E-3</v>
      </c>
      <c r="I78" s="4">
        <v>1.0416887320318004E-2</v>
      </c>
      <c r="J78" s="4">
        <v>1.0853933017218795E-2</v>
      </c>
      <c r="K78" s="4">
        <v>1.1177474616901665E-2</v>
      </c>
      <c r="L78" s="4">
        <v>1.1366760064831154E-2</v>
      </c>
      <c r="M78" s="14">
        <v>1.155641034641804E-2</v>
      </c>
      <c r="O78" s="67"/>
      <c r="P78" s="2">
        <v>0.2</v>
      </c>
      <c r="Q78" s="4">
        <v>-1.1078327942410709E-3</v>
      </c>
      <c r="R78" s="4">
        <v>4.6225431968518714E-3</v>
      </c>
      <c r="S78" s="4">
        <v>6.7872310196071834E-3</v>
      </c>
      <c r="T78" s="4">
        <v>8.0218557751940041E-3</v>
      </c>
      <c r="U78" s="4">
        <v>9.0139662473601584E-3</v>
      </c>
      <c r="V78" s="4">
        <v>9.7936032609262334E-3</v>
      </c>
      <c r="W78" s="4">
        <v>1.0416887320318004E-2</v>
      </c>
      <c r="X78" s="4">
        <v>1.0853933017218795E-2</v>
      </c>
      <c r="Y78" s="4">
        <v>1.1177474616901665E-2</v>
      </c>
      <c r="Z78" s="4">
        <v>1.1366760064831154E-2</v>
      </c>
      <c r="AA78" s="14">
        <v>1.155641034641804E-2</v>
      </c>
    </row>
    <row r="79" spans="1:27" x14ac:dyDescent="0.35">
      <c r="A79" s="67"/>
      <c r="B79" s="2">
        <v>0.25</v>
      </c>
      <c r="C79" s="4">
        <v>-1.908545948558688E-3</v>
      </c>
      <c r="D79" s="4">
        <v>4.7474417604191051E-3</v>
      </c>
      <c r="E79" s="4">
        <v>6.8640857978668167E-3</v>
      </c>
      <c r="F79" s="4">
        <v>8.2697668308576444E-3</v>
      </c>
      <c r="G79" s="4">
        <v>9.3395848964212148E-3</v>
      </c>
      <c r="H79" s="4">
        <v>1.0178947945594291E-2</v>
      </c>
      <c r="I79" s="4">
        <v>1.0766322231510278E-2</v>
      </c>
      <c r="J79" s="4">
        <v>1.1156332704017389E-2</v>
      </c>
      <c r="K79" s="4">
        <v>1.1389204578752225E-2</v>
      </c>
      <c r="L79" s="4">
        <v>1.1500297085981836E-2</v>
      </c>
      <c r="M79" s="14">
        <v>1.1555368529006405E-2</v>
      </c>
      <c r="O79" s="67"/>
      <c r="P79" s="2">
        <v>0.25</v>
      </c>
      <c r="Q79" s="4">
        <v>-1.908545948558688E-3</v>
      </c>
      <c r="R79" s="4">
        <v>4.7474417604191051E-3</v>
      </c>
      <c r="S79" s="4">
        <v>6.8640857978668167E-3</v>
      </c>
      <c r="T79" s="4">
        <v>8.2697668308576444E-3</v>
      </c>
      <c r="U79" s="4">
        <v>9.3395848964212148E-3</v>
      </c>
      <c r="V79" s="4">
        <v>1.0178947945594291E-2</v>
      </c>
      <c r="W79" s="4">
        <v>1.0766322231510278E-2</v>
      </c>
      <c r="X79" s="4">
        <v>1.1156332704017389E-2</v>
      </c>
      <c r="Y79" s="4">
        <v>1.1389204578752225E-2</v>
      </c>
      <c r="Z79" s="4">
        <v>1.1500297085981836E-2</v>
      </c>
      <c r="AA79" s="14">
        <v>1.1555368529006405E-2</v>
      </c>
    </row>
    <row r="80" spans="1:27" x14ac:dyDescent="0.35">
      <c r="A80" s="67"/>
      <c r="B80" s="2">
        <v>0.3</v>
      </c>
      <c r="C80" s="4">
        <v>-2.8963798326899757E-3</v>
      </c>
      <c r="D80" s="4">
        <v>4.8697288657399236E-3</v>
      </c>
      <c r="E80" s="4">
        <v>6.8311941338711083E-3</v>
      </c>
      <c r="F80" s="4">
        <v>8.575908367550622E-3</v>
      </c>
      <c r="G80" s="4">
        <v>9.8314261061977024E-3</v>
      </c>
      <c r="H80" s="4">
        <v>1.060116387871976E-2</v>
      </c>
      <c r="I80" s="4">
        <v>1.1032756827094431E-2</v>
      </c>
      <c r="J80" s="4">
        <v>1.1294969493837912E-2</v>
      </c>
      <c r="K80" s="4">
        <v>1.1420945106947963E-2</v>
      </c>
      <c r="L80" s="4">
        <v>1.1417474577390911E-2</v>
      </c>
      <c r="M80" s="14">
        <v>1.1437319157594453E-2</v>
      </c>
      <c r="O80" s="67"/>
      <c r="P80" s="2">
        <v>0.3</v>
      </c>
      <c r="Q80" s="4">
        <v>-2.8963798326899757E-3</v>
      </c>
      <c r="R80" s="4">
        <v>4.8697288657399236E-3</v>
      </c>
      <c r="S80" s="4">
        <v>6.8311941338711083E-3</v>
      </c>
      <c r="T80" s="4">
        <v>8.575908367550622E-3</v>
      </c>
      <c r="U80" s="4">
        <v>9.8314261061977024E-3</v>
      </c>
      <c r="V80" s="4">
        <v>1.060116387871976E-2</v>
      </c>
      <c r="W80" s="4">
        <v>1.1032756827094431E-2</v>
      </c>
      <c r="X80" s="4">
        <v>1.1294969493837912E-2</v>
      </c>
      <c r="Y80" s="4">
        <v>1.1420945106947963E-2</v>
      </c>
      <c r="Z80" s="4">
        <v>1.1417474577390911E-2</v>
      </c>
      <c r="AA80" s="14">
        <v>1.1437319157594453E-2</v>
      </c>
    </row>
    <row r="81" spans="1:27" x14ac:dyDescent="0.35">
      <c r="A81" s="67"/>
      <c r="B81" s="2">
        <v>0.35</v>
      </c>
      <c r="C81" s="4">
        <v>-3.7646065583756532E-3</v>
      </c>
      <c r="D81" s="4">
        <v>4.8344858685784734E-3</v>
      </c>
      <c r="E81" s="4">
        <v>7.0818809546358552E-3</v>
      </c>
      <c r="F81" s="4">
        <v>8.9913992441605865E-3</v>
      </c>
      <c r="G81" s="4">
        <v>1.0199969344833606E-2</v>
      </c>
      <c r="H81" s="4">
        <v>1.0852338022420438E-2</v>
      </c>
      <c r="I81" s="4">
        <v>1.1196532894962703E-2</v>
      </c>
      <c r="J81" s="4">
        <v>1.1348975411848584E-2</v>
      </c>
      <c r="K81" s="4">
        <v>1.1363716272115239E-2</v>
      </c>
      <c r="L81" s="4">
        <v>1.1374104153184168E-2</v>
      </c>
      <c r="M81" s="14">
        <v>1.1279078814860304E-2</v>
      </c>
      <c r="O81" s="67"/>
      <c r="P81" s="2">
        <v>0.35</v>
      </c>
      <c r="Q81" s="4">
        <v>-3.7646065583756532E-3</v>
      </c>
      <c r="R81" s="4">
        <v>4.8344858685784734E-3</v>
      </c>
      <c r="S81" s="4">
        <v>7.0818809546358552E-3</v>
      </c>
      <c r="T81" s="4">
        <v>8.9913992441605865E-3</v>
      </c>
      <c r="U81" s="4">
        <v>1.0199969344833606E-2</v>
      </c>
      <c r="V81" s="4">
        <v>1.0852338022420438E-2</v>
      </c>
      <c r="W81" s="4">
        <v>1.1196532894962703E-2</v>
      </c>
      <c r="X81" s="4">
        <v>1.1348975411848584E-2</v>
      </c>
      <c r="Y81" s="4">
        <v>1.1363716272115239E-2</v>
      </c>
      <c r="Z81" s="4">
        <v>1.1374104153184168E-2</v>
      </c>
      <c r="AA81" s="14">
        <v>1.1279078814860304E-2</v>
      </c>
    </row>
    <row r="82" spans="1:27" x14ac:dyDescent="0.35">
      <c r="A82" s="67"/>
      <c r="B82" s="2">
        <v>0.4</v>
      </c>
      <c r="C82" s="4">
        <v>-4.6612181987166672E-3</v>
      </c>
      <c r="D82" s="4">
        <v>4.8330094117916026E-3</v>
      </c>
      <c r="E82" s="4">
        <v>7.4569879063828299E-3</v>
      </c>
      <c r="F82" s="4">
        <v>9.363719894094286E-3</v>
      </c>
      <c r="G82" s="4">
        <v>1.0468723334174878E-2</v>
      </c>
      <c r="H82" s="4">
        <v>1.1050271476828757E-2</v>
      </c>
      <c r="I82" s="4">
        <v>1.1230685013146681E-2</v>
      </c>
      <c r="J82" s="4">
        <v>1.1318158163052991E-2</v>
      </c>
      <c r="K82" s="4">
        <v>1.1246831207393386E-2</v>
      </c>
      <c r="L82" s="4">
        <v>1.1140016605287626E-2</v>
      </c>
      <c r="M82" s="14">
        <v>1.1019650474296556E-2</v>
      </c>
      <c r="O82" s="67"/>
      <c r="P82" s="2">
        <v>0.4</v>
      </c>
      <c r="Q82" s="4">
        <v>-4.6612181987166672E-3</v>
      </c>
      <c r="R82" s="4">
        <v>4.8330094117916026E-3</v>
      </c>
      <c r="S82" s="4">
        <v>7.4569879063828299E-3</v>
      </c>
      <c r="T82" s="4">
        <v>9.363719894094286E-3</v>
      </c>
      <c r="U82" s="4">
        <v>1.0468723334174878E-2</v>
      </c>
      <c r="V82" s="4">
        <v>1.1050271476828757E-2</v>
      </c>
      <c r="W82" s="4">
        <v>1.1230685013146681E-2</v>
      </c>
      <c r="X82" s="4">
        <v>1.1318158163052991E-2</v>
      </c>
      <c r="Y82" s="4">
        <v>1.1246831207393386E-2</v>
      </c>
      <c r="Z82" s="4">
        <v>1.1140016605287626E-2</v>
      </c>
      <c r="AA82" s="14">
        <v>1.1019650474296556E-2</v>
      </c>
    </row>
    <row r="83" spans="1:27" x14ac:dyDescent="0.35">
      <c r="A83" s="67"/>
      <c r="B83" s="2">
        <v>0.45</v>
      </c>
      <c r="C83" s="4">
        <v>-5.3406935560688764E-3</v>
      </c>
      <c r="D83" s="4">
        <v>4.8163959802164421E-3</v>
      </c>
      <c r="E83" s="4">
        <v>7.7789733653933464E-3</v>
      </c>
      <c r="F83" s="4">
        <v>9.6494142823588969E-3</v>
      </c>
      <c r="G83" s="4">
        <v>1.0688571174175316E-2</v>
      </c>
      <c r="H83" s="4">
        <v>1.1145541793709584E-2</v>
      </c>
      <c r="I83" s="4">
        <v>1.1204561869604023E-2</v>
      </c>
      <c r="J83" s="4">
        <v>1.1208754163941837E-2</v>
      </c>
      <c r="K83" s="4">
        <v>1.1040887217589982E-2</v>
      </c>
      <c r="L83" s="4">
        <v>1.0873868476564442E-2</v>
      </c>
      <c r="M83" s="14">
        <v>1.0767611661656908E-2</v>
      </c>
      <c r="O83" s="67"/>
      <c r="P83" s="2">
        <v>0.45</v>
      </c>
      <c r="Q83" s="4">
        <v>-5.3406935560688764E-3</v>
      </c>
      <c r="R83" s="4">
        <v>4.8163959802164421E-3</v>
      </c>
      <c r="S83" s="4">
        <v>7.7789733653933464E-3</v>
      </c>
      <c r="T83" s="4">
        <v>9.6494142823588969E-3</v>
      </c>
      <c r="U83" s="4">
        <v>1.0688571174175316E-2</v>
      </c>
      <c r="V83" s="4">
        <v>1.1145541793709584E-2</v>
      </c>
      <c r="W83" s="4">
        <v>1.1204561869604023E-2</v>
      </c>
      <c r="X83" s="4">
        <v>1.1208754163941837E-2</v>
      </c>
      <c r="Y83" s="4">
        <v>1.1040887217589982E-2</v>
      </c>
      <c r="Z83" s="4">
        <v>1.0873868476564442E-2</v>
      </c>
      <c r="AA83" s="14">
        <v>1.0767611661656908E-2</v>
      </c>
    </row>
    <row r="84" spans="1:27" x14ac:dyDescent="0.35">
      <c r="A84" s="67"/>
      <c r="B84" s="2">
        <v>0.5</v>
      </c>
      <c r="C84" s="4">
        <v>-5.6983724566843147E-3</v>
      </c>
      <c r="D84" s="4">
        <v>4.7809109679483224E-3</v>
      </c>
      <c r="E84" s="4">
        <v>8.1029061405139772E-3</v>
      </c>
      <c r="F84" s="4">
        <v>9.9151350156963854E-3</v>
      </c>
      <c r="G84" s="4">
        <v>1.0780968261367815E-2</v>
      </c>
      <c r="H84" s="4">
        <v>1.1107900706722323E-2</v>
      </c>
      <c r="I84" s="4">
        <v>1.1075342266247651E-2</v>
      </c>
      <c r="J84" s="4">
        <v>1.1032439408641593E-2</v>
      </c>
      <c r="K84" s="4">
        <v>1.092125075391381E-2</v>
      </c>
      <c r="L84" s="4">
        <v>1.0601965327386003E-2</v>
      </c>
      <c r="M84" s="14">
        <v>1.0453381222772382E-2</v>
      </c>
      <c r="O84" s="67"/>
      <c r="P84" s="2">
        <v>0.5</v>
      </c>
      <c r="Q84" s="4">
        <v>-5.6983724566843147E-3</v>
      </c>
      <c r="R84" s="4">
        <v>4.7809109679483224E-3</v>
      </c>
      <c r="S84" s="4">
        <v>8.1029061405139772E-3</v>
      </c>
      <c r="T84" s="4">
        <v>9.9151350156963854E-3</v>
      </c>
      <c r="U84" s="4">
        <v>1.0780968261367815E-2</v>
      </c>
      <c r="V84" s="4">
        <v>1.1107900706722323E-2</v>
      </c>
      <c r="W84" s="4">
        <v>1.1075342266247651E-2</v>
      </c>
      <c r="X84" s="4">
        <v>1.1032439408641593E-2</v>
      </c>
      <c r="Y84" s="4">
        <v>1.092125075391381E-2</v>
      </c>
      <c r="Z84" s="4">
        <v>1.0601965327386003E-2</v>
      </c>
      <c r="AA84" s="14">
        <v>1.0453381222772382E-2</v>
      </c>
    </row>
    <row r="85" spans="1:27" x14ac:dyDescent="0.35">
      <c r="A85" s="67"/>
      <c r="B85" s="2">
        <v>0.55000000000000004</v>
      </c>
      <c r="C85" s="4">
        <v>-6.2063578850739994E-3</v>
      </c>
      <c r="D85" s="4">
        <v>4.8012040169617921E-3</v>
      </c>
      <c r="E85" s="4">
        <v>8.4172393123417583E-3</v>
      </c>
      <c r="F85" s="4">
        <v>1.0175275242873257E-2</v>
      </c>
      <c r="G85" s="4">
        <v>1.0859395643912487E-2</v>
      </c>
      <c r="H85" s="4">
        <v>1.0962155587482637E-2</v>
      </c>
      <c r="I85" s="4">
        <v>1.0980577053004424E-2</v>
      </c>
      <c r="J85" s="4">
        <v>1.082750365047992E-2</v>
      </c>
      <c r="K85" s="4">
        <v>1.0625443756184575E-2</v>
      </c>
      <c r="L85" s="4">
        <v>1.0392488904841773E-2</v>
      </c>
      <c r="M85" s="14">
        <v>1.0215572898405722E-2</v>
      </c>
      <c r="O85" s="67"/>
      <c r="P85" s="2">
        <v>0.55000000000000004</v>
      </c>
      <c r="Q85" s="4">
        <v>-6.2063578850739994E-3</v>
      </c>
      <c r="R85" s="4">
        <v>4.8012040169617921E-3</v>
      </c>
      <c r="S85" s="4">
        <v>8.4172393123417583E-3</v>
      </c>
      <c r="T85" s="4">
        <v>1.0175275242873257E-2</v>
      </c>
      <c r="U85" s="4">
        <v>1.0859395643912487E-2</v>
      </c>
      <c r="V85" s="4">
        <v>1.0962155587482637E-2</v>
      </c>
      <c r="W85" s="4">
        <v>1.0980577053004424E-2</v>
      </c>
      <c r="X85" s="4">
        <v>1.082750365047992E-2</v>
      </c>
      <c r="Y85" s="4">
        <v>1.0625443756184575E-2</v>
      </c>
      <c r="Z85" s="4">
        <v>1.0392488904841773E-2</v>
      </c>
      <c r="AA85" s="14">
        <v>1.0215572898405722E-2</v>
      </c>
    </row>
    <row r="86" spans="1:27" x14ac:dyDescent="0.35">
      <c r="A86" s="67"/>
      <c r="B86" s="2">
        <v>0.6</v>
      </c>
      <c r="C86" s="4">
        <v>-6.7426548004063391E-3</v>
      </c>
      <c r="D86" s="4">
        <v>4.9164769647281076E-3</v>
      </c>
      <c r="E86" s="4">
        <v>8.5995455055756283E-3</v>
      </c>
      <c r="F86" s="4">
        <v>1.0241771774566814E-2</v>
      </c>
      <c r="G86" s="4">
        <v>1.0885156587975784E-2</v>
      </c>
      <c r="H86" s="4">
        <v>1.0945084138202206E-2</v>
      </c>
      <c r="I86" s="4">
        <v>1.0856874076991423E-2</v>
      </c>
      <c r="J86" s="4">
        <v>1.0629541220113274E-2</v>
      </c>
      <c r="K86" s="4">
        <v>1.0407068421703993E-2</v>
      </c>
      <c r="L86" s="4">
        <v>1.0133883744913023E-2</v>
      </c>
      <c r="M86" s="14">
        <v>9.9467523960691702E-3</v>
      </c>
      <c r="O86" s="67"/>
      <c r="P86" s="2">
        <v>0.6</v>
      </c>
      <c r="Q86" s="4">
        <v>-6.7426548004063391E-3</v>
      </c>
      <c r="R86" s="4">
        <v>4.9164769647281076E-3</v>
      </c>
      <c r="S86" s="4">
        <v>8.5995455055756283E-3</v>
      </c>
      <c r="T86" s="4">
        <v>1.0241771774566814E-2</v>
      </c>
      <c r="U86" s="4">
        <v>1.0885156587975784E-2</v>
      </c>
      <c r="V86" s="4">
        <v>1.0945084138202206E-2</v>
      </c>
      <c r="W86" s="4">
        <v>1.0856874076991423E-2</v>
      </c>
      <c r="X86" s="4">
        <v>1.0629541220113274E-2</v>
      </c>
      <c r="Y86" s="4">
        <v>1.0407068421703993E-2</v>
      </c>
      <c r="Z86" s="4">
        <v>1.0133883744913023E-2</v>
      </c>
      <c r="AA86" s="14">
        <v>9.9467523960691702E-3</v>
      </c>
    </row>
    <row r="87" spans="1:27" x14ac:dyDescent="0.35">
      <c r="A87" s="67"/>
      <c r="B87" s="2">
        <v>0.65</v>
      </c>
      <c r="C87" s="4">
        <v>-7.1206303720300675E-3</v>
      </c>
      <c r="D87" s="4">
        <v>5.1069929030707496E-3</v>
      </c>
      <c r="E87" s="4">
        <v>8.8816455579156725E-3</v>
      </c>
      <c r="F87" s="4">
        <v>1.0409845503894155E-2</v>
      </c>
      <c r="G87" s="4">
        <v>1.0813385773317792E-2</v>
      </c>
      <c r="H87" s="4">
        <v>1.0819276453941672E-2</v>
      </c>
      <c r="I87" s="4">
        <v>1.0682588297320279E-2</v>
      </c>
      <c r="J87" s="4">
        <v>1.0474693698684239E-2</v>
      </c>
      <c r="K87" s="4">
        <v>1.0168892629501906E-2</v>
      </c>
      <c r="L87" s="4">
        <v>9.9134254341536644E-3</v>
      </c>
      <c r="M87" s="14">
        <v>9.6815314980132159E-3</v>
      </c>
      <c r="O87" s="67"/>
      <c r="P87" s="2">
        <v>0.65</v>
      </c>
      <c r="Q87" s="4">
        <v>-7.1206303720300675E-3</v>
      </c>
      <c r="R87" s="4">
        <v>5.1069929030707496E-3</v>
      </c>
      <c r="S87" s="4">
        <v>8.8816455579156725E-3</v>
      </c>
      <c r="T87" s="4">
        <v>1.0409845503894155E-2</v>
      </c>
      <c r="U87" s="4">
        <v>1.0813385773317792E-2</v>
      </c>
      <c r="V87" s="4">
        <v>1.0819276453941672E-2</v>
      </c>
      <c r="W87" s="4">
        <v>1.0682588297320279E-2</v>
      </c>
      <c r="X87" s="4">
        <v>1.0474693698684239E-2</v>
      </c>
      <c r="Y87" s="4">
        <v>1.0168892629501906E-2</v>
      </c>
      <c r="Z87" s="4">
        <v>9.9134254341536644E-3</v>
      </c>
      <c r="AA87" s="14">
        <v>9.6815314980132159E-3</v>
      </c>
    </row>
    <row r="88" spans="1:27" x14ac:dyDescent="0.35">
      <c r="A88" s="67"/>
      <c r="B88" s="2">
        <v>0.7</v>
      </c>
      <c r="C88" s="4">
        <v>-7.449363278069404E-3</v>
      </c>
      <c r="D88" s="4">
        <v>5.2171943995811005E-3</v>
      </c>
      <c r="E88" s="4">
        <v>9.0916474989772792E-3</v>
      </c>
      <c r="F88" s="4">
        <v>1.0445069732537145E-2</v>
      </c>
      <c r="G88" s="4">
        <v>1.0717128956763987E-2</v>
      </c>
      <c r="H88" s="4">
        <v>1.0704392705979575E-2</v>
      </c>
      <c r="I88" s="4">
        <v>1.0504465837345637E-2</v>
      </c>
      <c r="J88" s="4">
        <v>1.0232106975367663E-2</v>
      </c>
      <c r="K88" s="4">
        <v>9.9738179168027356E-3</v>
      </c>
      <c r="L88" s="4">
        <v>9.7017843758116992E-3</v>
      </c>
      <c r="M88" s="14">
        <v>9.4399707870400779E-3</v>
      </c>
      <c r="O88" s="67"/>
      <c r="P88" s="2">
        <v>0.7</v>
      </c>
      <c r="Q88" s="4">
        <v>-7.449363278069404E-3</v>
      </c>
      <c r="R88" s="4">
        <v>5.2171943995811005E-3</v>
      </c>
      <c r="S88" s="4">
        <v>9.0916474989772792E-3</v>
      </c>
      <c r="T88" s="4">
        <v>1.0445069732537145E-2</v>
      </c>
      <c r="U88" s="4">
        <v>1.0717128956763987E-2</v>
      </c>
      <c r="V88" s="4">
        <v>1.0704392705979575E-2</v>
      </c>
      <c r="W88" s="4">
        <v>1.0504465837345637E-2</v>
      </c>
      <c r="X88" s="4">
        <v>1.0232106975367663E-2</v>
      </c>
      <c r="Y88" s="4">
        <v>9.9738179168027356E-3</v>
      </c>
      <c r="Z88" s="4">
        <v>9.7017843758116992E-3</v>
      </c>
      <c r="AA88" s="14">
        <v>9.4399707870400779E-3</v>
      </c>
    </row>
    <row r="89" spans="1:27" x14ac:dyDescent="0.35">
      <c r="A89" s="67"/>
      <c r="B89" s="2">
        <v>0.75</v>
      </c>
      <c r="C89" s="4">
        <v>-7.5627863743127936E-3</v>
      </c>
      <c r="D89" s="4">
        <v>5.3608354691177806E-3</v>
      </c>
      <c r="E89" s="4">
        <v>9.2470106607560488E-3</v>
      </c>
      <c r="F89" s="4">
        <v>1.0479574172032881E-2</v>
      </c>
      <c r="G89" s="4">
        <v>1.0692030508475746E-2</v>
      </c>
      <c r="H89" s="4">
        <v>1.0588157624687105E-2</v>
      </c>
      <c r="I89" s="4">
        <v>1.0291473445673299E-2</v>
      </c>
      <c r="J89" s="4">
        <v>9.9886088264520174E-3</v>
      </c>
      <c r="K89" s="4">
        <v>9.6587056868220247E-3</v>
      </c>
      <c r="L89" s="4">
        <v>9.4252615369097847E-3</v>
      </c>
      <c r="M89" s="14">
        <v>9.2021084620237774E-3</v>
      </c>
      <c r="O89" s="67"/>
      <c r="P89" s="2">
        <v>0.75</v>
      </c>
      <c r="Q89" s="4">
        <v>-7.5627863743127936E-3</v>
      </c>
      <c r="R89" s="4">
        <v>5.3608354691177806E-3</v>
      </c>
      <c r="S89" s="4">
        <v>9.2470106607560488E-3</v>
      </c>
      <c r="T89" s="4">
        <v>1.0479574172032881E-2</v>
      </c>
      <c r="U89" s="4">
        <v>1.0692030508475746E-2</v>
      </c>
      <c r="V89" s="4">
        <v>1.0588157624687105E-2</v>
      </c>
      <c r="W89" s="4">
        <v>1.0291473445673299E-2</v>
      </c>
      <c r="X89" s="4">
        <v>9.9886088264520174E-3</v>
      </c>
      <c r="Y89" s="4">
        <v>9.6587056868220247E-3</v>
      </c>
      <c r="Z89" s="4">
        <v>9.4252615369097847E-3</v>
      </c>
      <c r="AA89" s="14">
        <v>9.2021084620237774E-3</v>
      </c>
    </row>
    <row r="90" spans="1:27" x14ac:dyDescent="0.35">
      <c r="A90" s="67"/>
      <c r="B90" s="2">
        <v>0.8</v>
      </c>
      <c r="C90" s="4">
        <v>-7.9048495382827051E-3</v>
      </c>
      <c r="D90" s="4">
        <v>5.5480596727372463E-3</v>
      </c>
      <c r="E90" s="4">
        <v>9.3878364525211248E-3</v>
      </c>
      <c r="F90" s="4">
        <v>1.0383469479260429E-2</v>
      </c>
      <c r="G90" s="4">
        <v>1.0537665041626575E-2</v>
      </c>
      <c r="H90" s="4">
        <v>1.0381904777509453E-2</v>
      </c>
      <c r="I90" s="4">
        <v>1.0148611434289549E-2</v>
      </c>
      <c r="J90" s="4">
        <v>9.8764125986270292E-3</v>
      </c>
      <c r="K90" s="4">
        <v>9.5023296835899853E-3</v>
      </c>
      <c r="L90" s="4">
        <v>9.1654031667823405E-3</v>
      </c>
      <c r="M90" s="14">
        <v>8.923698234561947E-3</v>
      </c>
      <c r="O90" s="67"/>
      <c r="P90" s="2">
        <v>0.8</v>
      </c>
      <c r="Q90" s="4">
        <v>-7.9048495382827051E-3</v>
      </c>
      <c r="R90" s="4">
        <v>5.5480596727372463E-3</v>
      </c>
      <c r="S90" s="4">
        <v>9.3878364525211248E-3</v>
      </c>
      <c r="T90" s="4">
        <v>1.0383469479260429E-2</v>
      </c>
      <c r="U90" s="4">
        <v>1.0537665041626575E-2</v>
      </c>
      <c r="V90" s="4">
        <v>1.0381904777509453E-2</v>
      </c>
      <c r="W90" s="4">
        <v>1.0148611434289549E-2</v>
      </c>
      <c r="X90" s="4">
        <v>9.8764125986270292E-3</v>
      </c>
      <c r="Y90" s="4">
        <v>9.5023296835899853E-3</v>
      </c>
      <c r="Z90" s="4">
        <v>9.1654031667823405E-3</v>
      </c>
      <c r="AA90" s="14">
        <v>8.923698234561947E-3</v>
      </c>
    </row>
    <row r="91" spans="1:27" x14ac:dyDescent="0.35">
      <c r="A91" s="67"/>
      <c r="B91" s="2">
        <v>0.85</v>
      </c>
      <c r="C91" s="4">
        <v>-8.1619604607228412E-3</v>
      </c>
      <c r="D91" s="4">
        <v>5.7555143636419843E-3</v>
      </c>
      <c r="E91" s="4">
        <v>9.5185950743926322E-3</v>
      </c>
      <c r="F91" s="4">
        <v>1.0371530067330723E-2</v>
      </c>
      <c r="G91" s="4">
        <v>1.0507691388345723E-2</v>
      </c>
      <c r="H91" s="4">
        <v>1.0252907103652276E-2</v>
      </c>
      <c r="I91" s="4">
        <v>9.9405640533276295E-3</v>
      </c>
      <c r="J91" s="4">
        <v>9.6187221570198395E-3</v>
      </c>
      <c r="K91" s="4">
        <v>9.2749112159257636E-3</v>
      </c>
      <c r="L91" s="4">
        <v>9.0481552440365622E-3</v>
      </c>
      <c r="M91" s="14">
        <v>8.7909626620774374E-3</v>
      </c>
      <c r="O91" s="67"/>
      <c r="P91" s="2">
        <v>0.85</v>
      </c>
      <c r="Q91" s="4">
        <v>-8.1619604607228412E-3</v>
      </c>
      <c r="R91" s="4">
        <v>5.7555143636419843E-3</v>
      </c>
      <c r="S91" s="4">
        <v>9.5185950743926322E-3</v>
      </c>
      <c r="T91" s="4">
        <v>1.0371530067330723E-2</v>
      </c>
      <c r="U91" s="4">
        <v>1.0507691388345723E-2</v>
      </c>
      <c r="V91" s="4">
        <v>1.0252907103652276E-2</v>
      </c>
      <c r="W91" s="4">
        <v>9.9405640533276295E-3</v>
      </c>
      <c r="X91" s="4">
        <v>9.6187221570198395E-3</v>
      </c>
      <c r="Y91" s="4">
        <v>9.2749112159257636E-3</v>
      </c>
      <c r="Z91" s="4">
        <v>9.0481552440365622E-3</v>
      </c>
      <c r="AA91" s="14">
        <v>8.7909626620774374E-3</v>
      </c>
    </row>
    <row r="92" spans="1:27" x14ac:dyDescent="0.35">
      <c r="A92" s="67"/>
      <c r="B92" s="2">
        <v>0.9</v>
      </c>
      <c r="C92" s="4">
        <v>-8.3437115009364834E-3</v>
      </c>
      <c r="D92" s="4">
        <v>5.9877329622248779E-3</v>
      </c>
      <c r="E92" s="4">
        <v>9.5469618790739782E-3</v>
      </c>
      <c r="F92" s="4">
        <v>1.0400670661808933E-2</v>
      </c>
      <c r="G92" s="4">
        <v>1.0355917952679948E-2</v>
      </c>
      <c r="H92" s="4">
        <v>1.0069958829523122E-2</v>
      </c>
      <c r="I92" s="4">
        <v>9.7220629368460227E-3</v>
      </c>
      <c r="J92" s="4">
        <v>9.3787775142692865E-3</v>
      </c>
      <c r="K92" s="4">
        <v>9.1144976763152582E-3</v>
      </c>
      <c r="L92" s="4">
        <v>8.8002336516608271E-3</v>
      </c>
      <c r="M92" s="14">
        <v>8.5411773887441172E-3</v>
      </c>
      <c r="O92" s="67"/>
      <c r="P92" s="2">
        <v>0.9</v>
      </c>
      <c r="Q92" s="4">
        <v>-8.3437115009364834E-3</v>
      </c>
      <c r="R92" s="4">
        <v>5.9877329622248779E-3</v>
      </c>
      <c r="S92" s="4">
        <v>9.5469618790739782E-3</v>
      </c>
      <c r="T92" s="4">
        <v>1.0400670661808933E-2</v>
      </c>
      <c r="U92" s="4">
        <v>1.0355917952679948E-2</v>
      </c>
      <c r="V92" s="4">
        <v>1.0069958829523122E-2</v>
      </c>
      <c r="W92" s="4">
        <v>9.7220629368460227E-3</v>
      </c>
      <c r="X92" s="4">
        <v>9.3787775142692865E-3</v>
      </c>
      <c r="Y92" s="4">
        <v>9.1144976763152582E-3</v>
      </c>
      <c r="Z92" s="4">
        <v>8.8002336516608271E-3</v>
      </c>
      <c r="AA92" s="14">
        <v>8.5411773887441172E-3</v>
      </c>
    </row>
    <row r="93" spans="1:27" x14ac:dyDescent="0.35">
      <c r="A93" s="67"/>
      <c r="B93" s="2">
        <v>0.95</v>
      </c>
      <c r="C93" s="4">
        <v>-8.3803245999468003E-3</v>
      </c>
      <c r="D93" s="4">
        <v>6.1117000145855648E-3</v>
      </c>
      <c r="E93" s="4">
        <v>9.6110316742556243E-3</v>
      </c>
      <c r="F93" s="4">
        <v>1.0322118155807762E-2</v>
      </c>
      <c r="G93" s="4">
        <v>1.0235391136828968E-2</v>
      </c>
      <c r="H93" s="4">
        <v>9.9669736637312926E-3</v>
      </c>
      <c r="I93" s="4">
        <v>9.6005272308087863E-3</v>
      </c>
      <c r="J93" s="4">
        <v>9.2561578439719211E-3</v>
      </c>
      <c r="K93" s="4">
        <v>8.8915737749180185E-3</v>
      </c>
      <c r="L93" s="4">
        <v>8.6433716425818718E-3</v>
      </c>
      <c r="M93" s="14">
        <v>8.3842910135183742E-3</v>
      </c>
      <c r="O93" s="67"/>
      <c r="P93" s="2">
        <v>0.95</v>
      </c>
      <c r="Q93" s="4">
        <v>-8.3803245999468003E-3</v>
      </c>
      <c r="R93" s="4">
        <v>6.1117000145855648E-3</v>
      </c>
      <c r="S93" s="4">
        <v>9.6110316742556243E-3</v>
      </c>
      <c r="T93" s="4">
        <v>1.0322118155807762E-2</v>
      </c>
      <c r="U93" s="4">
        <v>1.0235391136828968E-2</v>
      </c>
      <c r="V93" s="4">
        <v>9.9669736637312926E-3</v>
      </c>
      <c r="W93" s="4">
        <v>9.6005272308087863E-3</v>
      </c>
      <c r="X93" s="4">
        <v>9.2561578439719211E-3</v>
      </c>
      <c r="Y93" s="4">
        <v>8.8915737749180185E-3</v>
      </c>
      <c r="Z93" s="4">
        <v>8.6433716425818718E-3</v>
      </c>
      <c r="AA93" s="14">
        <v>8.3842910135183742E-3</v>
      </c>
    </row>
    <row r="94" spans="1:27" x14ac:dyDescent="0.35">
      <c r="A94" s="67"/>
      <c r="B94" s="2">
        <v>1</v>
      </c>
      <c r="C94" s="4">
        <v>-8.6688592906743328E-3</v>
      </c>
      <c r="D94" s="4">
        <v>6.3408912840652665E-3</v>
      </c>
      <c r="E94" s="4">
        <v>9.714136036603432E-3</v>
      </c>
      <c r="F94" s="4">
        <v>1.0246980861624951E-2</v>
      </c>
      <c r="G94" s="4">
        <v>1.0106037190392986E-2</v>
      </c>
      <c r="H94" s="4">
        <v>9.7295446610012101E-3</v>
      </c>
      <c r="I94" s="4">
        <v>9.4421696671522382E-3</v>
      </c>
      <c r="J94" s="4">
        <v>9.1038746948570049E-3</v>
      </c>
      <c r="K94" s="4">
        <v>8.7479788034969166E-3</v>
      </c>
      <c r="L94" s="4">
        <v>8.5201559895048025E-3</v>
      </c>
      <c r="M94" s="14">
        <v>8.2335014433475434E-3</v>
      </c>
      <c r="O94" s="67"/>
      <c r="P94" s="2">
        <v>1</v>
      </c>
      <c r="Q94" s="4">
        <v>-8.6688592906743328E-3</v>
      </c>
      <c r="R94" s="4">
        <v>6.3408912840652665E-3</v>
      </c>
      <c r="S94" s="4">
        <v>9.714136036603432E-3</v>
      </c>
      <c r="T94" s="4">
        <v>1.0246980861624951E-2</v>
      </c>
      <c r="U94" s="4">
        <v>1.0106037190392986E-2</v>
      </c>
      <c r="V94" s="4">
        <v>9.7295446610012101E-3</v>
      </c>
      <c r="W94" s="4">
        <v>9.4421696671522382E-3</v>
      </c>
      <c r="X94" s="4">
        <v>9.1038746948570049E-3</v>
      </c>
      <c r="Y94" s="4">
        <v>8.7479788034969166E-3</v>
      </c>
      <c r="Z94" s="4">
        <v>8.5201559895048025E-3</v>
      </c>
      <c r="AA94" s="14">
        <v>8.2335014433475434E-3</v>
      </c>
    </row>
    <row r="95" spans="1:27" x14ac:dyDescent="0.35">
      <c r="A95" s="8"/>
      <c r="B95" s="9"/>
      <c r="C95" s="9"/>
      <c r="D95" s="9"/>
      <c r="E95" s="9"/>
      <c r="F95" s="9"/>
      <c r="G95" s="9"/>
      <c r="H95" s="9"/>
      <c r="I95" s="9"/>
      <c r="J95" s="9"/>
      <c r="K95" s="9"/>
      <c r="L95" s="9"/>
      <c r="M95" s="10"/>
      <c r="O95" s="8"/>
      <c r="P95" s="9"/>
      <c r="Q95" s="9"/>
      <c r="R95" s="9"/>
      <c r="S95" s="9"/>
      <c r="T95" s="9"/>
      <c r="U95" s="9"/>
      <c r="V95" s="9"/>
      <c r="W95" s="9"/>
      <c r="X95" s="9"/>
      <c r="Y95" s="9"/>
      <c r="Z95" s="9"/>
      <c r="AA95" s="10"/>
    </row>
    <row r="96" spans="1:27" x14ac:dyDescent="0.35">
      <c r="A96" s="8"/>
      <c r="B96" s="9"/>
      <c r="C96" s="9"/>
      <c r="D96" s="9"/>
      <c r="E96" s="9"/>
      <c r="F96" s="9"/>
      <c r="G96" s="9"/>
      <c r="H96" s="9"/>
      <c r="I96" s="9"/>
      <c r="J96" s="9"/>
      <c r="K96" s="9"/>
      <c r="L96" s="9"/>
      <c r="M96" s="10"/>
      <c r="O96" s="8"/>
      <c r="P96" s="9"/>
      <c r="Q96" s="9"/>
      <c r="R96" s="9"/>
      <c r="S96" s="9"/>
      <c r="T96" s="9"/>
      <c r="U96" s="9"/>
      <c r="V96" s="9"/>
      <c r="W96" s="9"/>
      <c r="X96" s="9"/>
      <c r="Y96" s="9"/>
      <c r="Z96" s="9"/>
      <c r="AA96" s="10"/>
    </row>
    <row r="97" spans="1:27" x14ac:dyDescent="0.35">
      <c r="A97" s="8"/>
      <c r="B97" s="9"/>
      <c r="C97" s="9"/>
      <c r="D97" s="9"/>
      <c r="E97" s="9"/>
      <c r="F97" s="9"/>
      <c r="G97" s="9"/>
      <c r="H97" s="9"/>
      <c r="I97" s="9"/>
      <c r="J97" s="9"/>
      <c r="K97" s="9"/>
      <c r="L97" s="9"/>
      <c r="M97" s="10"/>
      <c r="O97" s="8"/>
      <c r="P97" s="9"/>
      <c r="Q97" s="9"/>
      <c r="R97" s="9"/>
      <c r="S97" s="9"/>
      <c r="T97" s="9"/>
      <c r="U97" s="9"/>
      <c r="V97" s="9"/>
      <c r="W97" s="9"/>
      <c r="X97" s="9"/>
      <c r="Y97" s="9"/>
      <c r="Z97" s="9"/>
      <c r="AA97" s="10"/>
    </row>
    <row r="98" spans="1:27" x14ac:dyDescent="0.35">
      <c r="A98" s="8"/>
      <c r="B98" s="9"/>
      <c r="C98" s="9"/>
      <c r="D98" s="9"/>
      <c r="E98" s="9"/>
      <c r="F98" s="9"/>
      <c r="G98" s="9"/>
      <c r="H98" s="9"/>
      <c r="I98" s="9"/>
      <c r="J98" s="9"/>
      <c r="K98" s="9"/>
      <c r="L98" s="9"/>
      <c r="M98" s="10"/>
      <c r="O98" s="8"/>
      <c r="P98" s="9"/>
      <c r="Q98" s="9"/>
      <c r="R98" s="9"/>
      <c r="S98" s="9"/>
      <c r="T98" s="9"/>
      <c r="U98" s="9"/>
      <c r="V98" s="9"/>
      <c r="W98" s="9"/>
      <c r="X98" s="9"/>
      <c r="Y98" s="9"/>
      <c r="Z98" s="9"/>
      <c r="AA98" s="10"/>
    </row>
    <row r="99" spans="1:27" x14ac:dyDescent="0.35">
      <c r="A99" s="8"/>
      <c r="B99" s="9"/>
      <c r="C99" s="9"/>
      <c r="D99" s="9"/>
      <c r="E99" s="9"/>
      <c r="F99" s="9"/>
      <c r="G99" s="9"/>
      <c r="H99" s="9"/>
      <c r="I99" s="9"/>
      <c r="J99" s="9"/>
      <c r="K99" s="9"/>
      <c r="L99" s="9"/>
      <c r="M99" s="10"/>
      <c r="O99" s="8"/>
      <c r="P99" s="9"/>
      <c r="Q99" s="9"/>
      <c r="R99" s="9"/>
      <c r="S99" s="9"/>
      <c r="T99" s="9"/>
      <c r="U99" s="9"/>
      <c r="V99" s="9"/>
      <c r="W99" s="9"/>
      <c r="X99" s="9"/>
      <c r="Y99" s="9"/>
      <c r="Z99" s="9"/>
      <c r="AA99" s="10"/>
    </row>
    <row r="100" spans="1:27" x14ac:dyDescent="0.35">
      <c r="A100" s="8"/>
      <c r="B100" s="9"/>
      <c r="C100" s="9"/>
      <c r="D100" s="9"/>
      <c r="E100" s="9"/>
      <c r="F100" s="9"/>
      <c r="G100" s="9"/>
      <c r="H100" s="9"/>
      <c r="I100" s="9"/>
      <c r="J100" s="9"/>
      <c r="K100" s="9"/>
      <c r="L100" s="9"/>
      <c r="M100" s="10"/>
      <c r="O100" s="8"/>
      <c r="P100" s="9"/>
      <c r="Q100" s="9"/>
      <c r="R100" s="9"/>
      <c r="S100" s="9"/>
      <c r="T100" s="9"/>
      <c r="U100" s="9"/>
      <c r="V100" s="9"/>
      <c r="W100" s="9"/>
      <c r="X100" s="9"/>
      <c r="Y100" s="9"/>
      <c r="Z100" s="9"/>
      <c r="AA100" s="10"/>
    </row>
    <row r="101" spans="1:27" x14ac:dyDescent="0.35">
      <c r="A101" s="8"/>
      <c r="B101" s="9"/>
      <c r="C101" s="9"/>
      <c r="D101" s="9"/>
      <c r="E101" s="9"/>
      <c r="F101" s="9"/>
      <c r="G101" s="9"/>
      <c r="H101" s="9"/>
      <c r="I101" s="9"/>
      <c r="J101" s="9"/>
      <c r="K101" s="9"/>
      <c r="L101" s="9"/>
      <c r="M101" s="10"/>
      <c r="O101" s="8"/>
      <c r="P101" s="9"/>
      <c r="Q101" s="9"/>
      <c r="R101" s="9"/>
      <c r="S101" s="9"/>
      <c r="T101" s="9"/>
      <c r="U101" s="9"/>
      <c r="V101" s="9"/>
      <c r="W101" s="9"/>
      <c r="X101" s="9"/>
      <c r="Y101" s="9"/>
      <c r="Z101" s="9"/>
      <c r="AA101" s="10"/>
    </row>
    <row r="102" spans="1:27" x14ac:dyDescent="0.35">
      <c r="A102" s="8"/>
      <c r="B102" s="9"/>
      <c r="C102" s="9"/>
      <c r="D102" s="9"/>
      <c r="E102" s="9"/>
      <c r="F102" s="9"/>
      <c r="G102" s="9"/>
      <c r="H102" s="9"/>
      <c r="I102" s="9"/>
      <c r="J102" s="9"/>
      <c r="K102" s="9"/>
      <c r="L102" s="9"/>
      <c r="M102" s="10"/>
      <c r="O102" s="8"/>
      <c r="P102" s="9"/>
      <c r="Q102" s="9"/>
      <c r="R102" s="9"/>
      <c r="S102" s="9"/>
      <c r="T102" s="9"/>
      <c r="U102" s="9"/>
      <c r="V102" s="9"/>
      <c r="W102" s="9"/>
      <c r="X102" s="9"/>
      <c r="Y102" s="9"/>
      <c r="Z102" s="9"/>
      <c r="AA102" s="10"/>
    </row>
    <row r="103" spans="1:27" x14ac:dyDescent="0.35">
      <c r="A103" s="8"/>
      <c r="B103" s="9"/>
      <c r="C103" s="9"/>
      <c r="D103" s="9"/>
      <c r="E103" s="9"/>
      <c r="F103" s="9"/>
      <c r="G103" s="9"/>
      <c r="H103" s="9"/>
      <c r="I103" s="9"/>
      <c r="J103" s="9"/>
      <c r="K103" s="9"/>
      <c r="L103" s="9"/>
      <c r="M103" s="10"/>
      <c r="O103" s="8"/>
      <c r="P103" s="9"/>
      <c r="Q103" s="9"/>
      <c r="R103" s="9"/>
      <c r="S103" s="9"/>
      <c r="T103" s="9"/>
      <c r="U103" s="9"/>
      <c r="V103" s="9"/>
      <c r="W103" s="9"/>
      <c r="X103" s="9"/>
      <c r="Y103" s="9"/>
      <c r="Z103" s="9"/>
      <c r="AA103" s="10"/>
    </row>
    <row r="104" spans="1:27" x14ac:dyDescent="0.35">
      <c r="A104" s="8"/>
      <c r="B104" s="9"/>
      <c r="C104" s="9"/>
      <c r="D104" s="9"/>
      <c r="E104" s="9"/>
      <c r="F104" s="9"/>
      <c r="G104" s="9"/>
      <c r="H104" s="9"/>
      <c r="I104" s="9"/>
      <c r="J104" s="9"/>
      <c r="K104" s="9"/>
      <c r="L104" s="9"/>
      <c r="M104" s="10"/>
      <c r="O104" s="8"/>
      <c r="P104" s="9"/>
      <c r="Q104" s="9"/>
      <c r="R104" s="9"/>
      <c r="S104" s="9"/>
      <c r="T104" s="9"/>
      <c r="U104" s="9"/>
      <c r="V104" s="9"/>
      <c r="W104" s="9"/>
      <c r="X104" s="9"/>
      <c r="Y104" s="9"/>
      <c r="Z104" s="9"/>
      <c r="AA104" s="10"/>
    </row>
    <row r="105" spans="1:27" x14ac:dyDescent="0.35">
      <c r="A105" s="64" t="s">
        <v>1</v>
      </c>
      <c r="B105" s="65"/>
      <c r="C105" s="65"/>
      <c r="D105" s="65"/>
      <c r="E105" s="65"/>
      <c r="F105" s="65"/>
      <c r="G105" s="65"/>
      <c r="H105" s="65"/>
      <c r="I105" s="65"/>
      <c r="J105" s="65"/>
      <c r="K105" s="65"/>
      <c r="L105" s="65"/>
      <c r="M105" s="66"/>
      <c r="O105" s="64" t="s">
        <v>1</v>
      </c>
      <c r="P105" s="65"/>
      <c r="Q105" s="65"/>
      <c r="R105" s="65"/>
      <c r="S105" s="65"/>
      <c r="T105" s="65"/>
      <c r="U105" s="65"/>
      <c r="V105" s="65"/>
      <c r="W105" s="65"/>
      <c r="X105" s="65"/>
      <c r="Y105" s="65"/>
      <c r="Z105" s="65"/>
      <c r="AA105" s="66"/>
    </row>
    <row r="106" spans="1:27" x14ac:dyDescent="0.35">
      <c r="A106" s="67" t="s">
        <v>0</v>
      </c>
      <c r="B106" s="1"/>
      <c r="C106" s="1">
        <v>0</v>
      </c>
      <c r="D106" s="1">
        <v>0.1</v>
      </c>
      <c r="E106" s="1">
        <v>0.2</v>
      </c>
      <c r="F106" s="1">
        <v>0.3</v>
      </c>
      <c r="G106" s="1">
        <v>0.4</v>
      </c>
      <c r="H106" s="1">
        <v>0.5</v>
      </c>
      <c r="I106" s="1">
        <v>0.6</v>
      </c>
      <c r="J106" s="1">
        <v>0.7</v>
      </c>
      <c r="K106" s="1">
        <v>0.8</v>
      </c>
      <c r="L106" s="1">
        <v>0.9</v>
      </c>
      <c r="M106" s="11">
        <v>1</v>
      </c>
      <c r="O106" s="67" t="s">
        <v>0</v>
      </c>
      <c r="P106" s="1"/>
      <c r="Q106" s="1">
        <v>0</v>
      </c>
      <c r="R106" s="1">
        <v>0.1</v>
      </c>
      <c r="S106" s="1">
        <v>0.2</v>
      </c>
      <c r="T106" s="1">
        <v>0.3</v>
      </c>
      <c r="U106" s="1">
        <v>0.4</v>
      </c>
      <c r="V106" s="1">
        <v>0.5</v>
      </c>
      <c r="W106" s="1">
        <v>0.6</v>
      </c>
      <c r="X106" s="1">
        <v>0.7</v>
      </c>
      <c r="Y106" s="1">
        <v>0.8</v>
      </c>
      <c r="Z106" s="1">
        <v>0.9</v>
      </c>
      <c r="AA106" s="11">
        <v>1</v>
      </c>
    </row>
    <row r="107" spans="1:27" x14ac:dyDescent="0.35">
      <c r="A107" s="67"/>
      <c r="B107" s="2">
        <v>0</v>
      </c>
      <c r="C107" s="4">
        <v>0</v>
      </c>
      <c r="D107" s="4">
        <v>0</v>
      </c>
      <c r="E107" s="4">
        <v>0</v>
      </c>
      <c r="F107" s="4">
        <v>0</v>
      </c>
      <c r="G107" s="4">
        <v>0</v>
      </c>
      <c r="H107" s="4">
        <v>0</v>
      </c>
      <c r="I107" s="4">
        <v>0</v>
      </c>
      <c r="J107" s="4">
        <v>0</v>
      </c>
      <c r="K107" s="4">
        <v>0</v>
      </c>
      <c r="L107" s="4">
        <v>0</v>
      </c>
      <c r="M107" s="14">
        <v>0</v>
      </c>
      <c r="O107" s="67"/>
      <c r="P107" s="2">
        <v>0</v>
      </c>
      <c r="Q107" s="4">
        <v>0</v>
      </c>
      <c r="R107" s="4">
        <v>0</v>
      </c>
      <c r="S107" s="4">
        <v>0</v>
      </c>
      <c r="T107" s="4">
        <v>0</v>
      </c>
      <c r="U107" s="4">
        <v>0</v>
      </c>
      <c r="V107" s="4">
        <v>0</v>
      </c>
      <c r="W107" s="4">
        <v>0</v>
      </c>
      <c r="X107" s="4">
        <v>0</v>
      </c>
      <c r="Y107" s="4">
        <v>0</v>
      </c>
      <c r="Z107" s="4">
        <v>0</v>
      </c>
      <c r="AA107" s="14">
        <v>0</v>
      </c>
    </row>
    <row r="108" spans="1:27" x14ac:dyDescent="0.35">
      <c r="A108" s="67"/>
      <c r="B108" s="2">
        <v>0.05</v>
      </c>
      <c r="C108" s="4">
        <v>1.0945024539924235E-3</v>
      </c>
      <c r="D108" s="4">
        <v>1.2236615535721209E-3</v>
      </c>
      <c r="E108" s="4">
        <v>1.3338948248549679E-3</v>
      </c>
      <c r="F108" s="4">
        <v>1.4364768790898798E-3</v>
      </c>
      <c r="G108" s="4">
        <v>1.5240690609160253E-3</v>
      </c>
      <c r="H108" s="4">
        <v>1.6087567321897141E-3</v>
      </c>
      <c r="I108" s="4">
        <v>1.7040127257275102E-3</v>
      </c>
      <c r="J108" s="4">
        <v>1.7610639181791948E-3</v>
      </c>
      <c r="K108" s="4">
        <v>1.8135818548740562E-3</v>
      </c>
      <c r="L108" s="4">
        <v>1.8514499750804595E-3</v>
      </c>
      <c r="M108" s="14">
        <v>1.8775653807251492E-3</v>
      </c>
      <c r="O108" s="67"/>
      <c r="P108" s="2">
        <v>0.05</v>
      </c>
      <c r="Q108" s="4">
        <v>1.0945024539924235E-3</v>
      </c>
      <c r="R108" s="4">
        <v>1.2236615535721209E-3</v>
      </c>
      <c r="S108" s="4">
        <v>1.3338948248549679E-3</v>
      </c>
      <c r="T108" s="4">
        <v>1.4364768790898798E-3</v>
      </c>
      <c r="U108" s="4">
        <v>1.5240690609160253E-3</v>
      </c>
      <c r="V108" s="4">
        <v>1.6087567321897141E-3</v>
      </c>
      <c r="W108" s="4">
        <v>1.7040127257275102E-3</v>
      </c>
      <c r="X108" s="4">
        <v>1.7610639181791948E-3</v>
      </c>
      <c r="Y108" s="4">
        <v>1.8135818548740562E-3</v>
      </c>
      <c r="Z108" s="4">
        <v>1.8514499750804595E-3</v>
      </c>
      <c r="AA108" s="14">
        <v>1.8775653807251492E-3</v>
      </c>
    </row>
    <row r="109" spans="1:27" x14ac:dyDescent="0.35">
      <c r="A109" s="67"/>
      <c r="B109" s="2">
        <v>0.1</v>
      </c>
      <c r="C109" s="4">
        <v>1.2976044126535643E-3</v>
      </c>
      <c r="D109" s="4">
        <v>1.546437677582547E-3</v>
      </c>
      <c r="E109" s="4">
        <v>1.6938174689271753E-3</v>
      </c>
      <c r="F109" s="4">
        <v>1.7913195931455734E-3</v>
      </c>
      <c r="G109" s="4">
        <v>1.8685541869501684E-3</v>
      </c>
      <c r="H109" s="4">
        <v>1.9173992562878791E-3</v>
      </c>
      <c r="I109" s="4">
        <v>1.9777612812534508E-3</v>
      </c>
      <c r="J109" s="4">
        <v>2.0155085585426371E-3</v>
      </c>
      <c r="K109" s="4">
        <v>2.0289364456965333E-3</v>
      </c>
      <c r="L109" s="4">
        <v>2.0443651557018072E-3</v>
      </c>
      <c r="M109" s="14">
        <v>2.0721657767424238E-3</v>
      </c>
      <c r="O109" s="67"/>
      <c r="P109" s="2">
        <v>0.1</v>
      </c>
      <c r="Q109" s="4">
        <v>1.2976044126535643E-3</v>
      </c>
      <c r="R109" s="4">
        <v>1.546437677582547E-3</v>
      </c>
      <c r="S109" s="4">
        <v>1.6938174689271753E-3</v>
      </c>
      <c r="T109" s="4">
        <v>1.7913195931455734E-3</v>
      </c>
      <c r="U109" s="4">
        <v>1.8685541869501684E-3</v>
      </c>
      <c r="V109" s="4">
        <v>1.9173992562878791E-3</v>
      </c>
      <c r="W109" s="4">
        <v>1.9777612812534508E-3</v>
      </c>
      <c r="X109" s="4">
        <v>2.0155085585426371E-3</v>
      </c>
      <c r="Y109" s="4">
        <v>2.0289364456965333E-3</v>
      </c>
      <c r="Z109" s="4">
        <v>2.0443651557018072E-3</v>
      </c>
      <c r="AA109" s="14">
        <v>2.0721657767424238E-3</v>
      </c>
    </row>
    <row r="110" spans="1:27" x14ac:dyDescent="0.35">
      <c r="A110" s="67"/>
      <c r="B110" s="2">
        <v>0.15</v>
      </c>
      <c r="C110" s="4">
        <v>1.2801636845402753E-3</v>
      </c>
      <c r="D110" s="4">
        <v>1.6449333808273635E-3</v>
      </c>
      <c r="E110" s="4">
        <v>1.8024168912857178E-3</v>
      </c>
      <c r="F110" s="4">
        <v>1.8868503643793232E-3</v>
      </c>
      <c r="G110" s="4">
        <v>1.9276197024156452E-3</v>
      </c>
      <c r="H110" s="4">
        <v>1.9678447534161193E-3</v>
      </c>
      <c r="I110" s="4">
        <v>2.0040024688991642E-3</v>
      </c>
      <c r="J110" s="4">
        <v>2.0105424744079397E-3</v>
      </c>
      <c r="K110" s="4">
        <v>2.0253376645965344E-3</v>
      </c>
      <c r="L110" s="4">
        <v>2.0317449733869516E-3</v>
      </c>
      <c r="M110" s="14">
        <v>2.0333562671618578E-3</v>
      </c>
      <c r="O110" s="67"/>
      <c r="P110" s="2">
        <v>0.15</v>
      </c>
      <c r="Q110" s="4">
        <v>1.2801636845402753E-3</v>
      </c>
      <c r="R110" s="4">
        <v>1.6449333808273635E-3</v>
      </c>
      <c r="S110" s="4">
        <v>1.8024168912857178E-3</v>
      </c>
      <c r="T110" s="4">
        <v>1.8868503643793232E-3</v>
      </c>
      <c r="U110" s="4">
        <v>1.9276197024156452E-3</v>
      </c>
      <c r="V110" s="4">
        <v>1.9678447534161193E-3</v>
      </c>
      <c r="W110" s="4">
        <v>2.0040024688991642E-3</v>
      </c>
      <c r="X110" s="4">
        <v>2.0105424744079397E-3</v>
      </c>
      <c r="Y110" s="4">
        <v>2.0253376645965344E-3</v>
      </c>
      <c r="Z110" s="4">
        <v>2.0317449733869516E-3</v>
      </c>
      <c r="AA110" s="14">
        <v>2.0333562671618578E-3</v>
      </c>
    </row>
    <row r="111" spans="1:27" x14ac:dyDescent="0.35">
      <c r="A111" s="67"/>
      <c r="B111" s="2">
        <v>0.2</v>
      </c>
      <c r="C111" s="4">
        <v>1.1561656805877034E-3</v>
      </c>
      <c r="D111" s="4">
        <v>1.67668510427975E-3</v>
      </c>
      <c r="E111" s="4">
        <v>1.8054870257819316E-3</v>
      </c>
      <c r="F111" s="4">
        <v>1.8784506291800037E-3</v>
      </c>
      <c r="G111" s="4">
        <v>1.9172770962816493E-3</v>
      </c>
      <c r="H111" s="4">
        <v>1.948442221213553E-3</v>
      </c>
      <c r="I111" s="4">
        <v>1.9836524557857367E-3</v>
      </c>
      <c r="J111" s="4">
        <v>1.9897327972279413E-3</v>
      </c>
      <c r="K111" s="4">
        <v>1.9900706305605344E-3</v>
      </c>
      <c r="L111" s="4">
        <v>1.9865105389503803E-3</v>
      </c>
      <c r="M111" s="14">
        <v>1.9841702364051367E-3</v>
      </c>
      <c r="O111" s="67"/>
      <c r="P111" s="2">
        <v>0.2</v>
      </c>
      <c r="Q111" s="4">
        <v>1.1561656805877034E-3</v>
      </c>
      <c r="R111" s="4">
        <v>1.67668510427975E-3</v>
      </c>
      <c r="S111" s="4">
        <v>1.8054870257819316E-3</v>
      </c>
      <c r="T111" s="4">
        <v>1.8784506291800037E-3</v>
      </c>
      <c r="U111" s="4">
        <v>1.9172770962816493E-3</v>
      </c>
      <c r="V111" s="4">
        <v>1.948442221213553E-3</v>
      </c>
      <c r="W111" s="4">
        <v>1.9836524557857367E-3</v>
      </c>
      <c r="X111" s="4">
        <v>1.9897327972279413E-3</v>
      </c>
      <c r="Y111" s="4">
        <v>1.9900706305605344E-3</v>
      </c>
      <c r="Z111" s="4">
        <v>1.9865105389503803E-3</v>
      </c>
      <c r="AA111" s="14">
        <v>1.9841702364051367E-3</v>
      </c>
    </row>
    <row r="112" spans="1:27" x14ac:dyDescent="0.35">
      <c r="A112" s="67"/>
      <c r="B112" s="2">
        <v>0.25</v>
      </c>
      <c r="C112" s="4">
        <v>9.9848082014603219E-4</v>
      </c>
      <c r="D112" s="4">
        <v>1.6692287340881184E-3</v>
      </c>
      <c r="E112" s="4">
        <v>1.8049815928720566E-3</v>
      </c>
      <c r="F112" s="4">
        <v>1.8517002219934939E-3</v>
      </c>
      <c r="G112" s="4">
        <v>1.9056730481426135E-3</v>
      </c>
      <c r="H112" s="4">
        <v>1.9381358350274932E-3</v>
      </c>
      <c r="I112" s="4">
        <v>1.9663732357130307E-3</v>
      </c>
      <c r="J112" s="4">
        <v>1.9552566751460296E-3</v>
      </c>
      <c r="K112" s="4">
        <v>1.9554603300351234E-3</v>
      </c>
      <c r="L112" s="4">
        <v>1.9426419258233678E-3</v>
      </c>
      <c r="M112" s="14">
        <v>1.9240714646066364E-3</v>
      </c>
      <c r="O112" s="67"/>
      <c r="P112" s="2">
        <v>0.25</v>
      </c>
      <c r="Q112" s="4">
        <v>9.9848082014603219E-4</v>
      </c>
      <c r="R112" s="4">
        <v>1.6692287340881184E-3</v>
      </c>
      <c r="S112" s="4">
        <v>1.8049815928720566E-3</v>
      </c>
      <c r="T112" s="4">
        <v>1.8517002219934939E-3</v>
      </c>
      <c r="U112" s="4">
        <v>1.9056730481426135E-3</v>
      </c>
      <c r="V112" s="4">
        <v>1.9381358350274932E-3</v>
      </c>
      <c r="W112" s="4">
        <v>1.9663732357130307E-3</v>
      </c>
      <c r="X112" s="4">
        <v>1.9552566751460296E-3</v>
      </c>
      <c r="Y112" s="4">
        <v>1.9554603300351234E-3</v>
      </c>
      <c r="Z112" s="4">
        <v>1.9426419258233678E-3</v>
      </c>
      <c r="AA112" s="14">
        <v>1.9240714646066364E-3</v>
      </c>
    </row>
    <row r="113" spans="1:27" x14ac:dyDescent="0.35">
      <c r="A113" s="67"/>
      <c r="B113" s="2">
        <v>0.3</v>
      </c>
      <c r="C113" s="4">
        <v>8.8153920291455742E-4</v>
      </c>
      <c r="D113" s="4">
        <v>1.6260133971130219E-3</v>
      </c>
      <c r="E113" s="4">
        <v>1.7651951325138998E-3</v>
      </c>
      <c r="F113" s="4">
        <v>1.8436378262183873E-3</v>
      </c>
      <c r="G113" s="4">
        <v>1.9019659364710511E-3</v>
      </c>
      <c r="H113" s="4">
        <v>1.9286290865102578E-3</v>
      </c>
      <c r="I113" s="4">
        <v>1.9432463050455665E-3</v>
      </c>
      <c r="J113" s="4">
        <v>1.9236904966087685E-3</v>
      </c>
      <c r="K113" s="4">
        <v>1.915586283257404E-3</v>
      </c>
      <c r="L113" s="4">
        <v>1.8891360077304062E-3</v>
      </c>
      <c r="M113" s="14">
        <v>1.8683875751896472E-3</v>
      </c>
      <c r="O113" s="67"/>
      <c r="P113" s="2">
        <v>0.3</v>
      </c>
      <c r="Q113" s="4">
        <v>8.8153920291455742E-4</v>
      </c>
      <c r="R113" s="4">
        <v>1.6260133971130219E-3</v>
      </c>
      <c r="S113" s="4">
        <v>1.7651951325138998E-3</v>
      </c>
      <c r="T113" s="4">
        <v>1.8436378262183873E-3</v>
      </c>
      <c r="U113" s="4">
        <v>1.9019659364710511E-3</v>
      </c>
      <c r="V113" s="4">
        <v>1.9286290865102578E-3</v>
      </c>
      <c r="W113" s="4">
        <v>1.9432463050455665E-3</v>
      </c>
      <c r="X113" s="4">
        <v>1.9236904966087685E-3</v>
      </c>
      <c r="Y113" s="4">
        <v>1.915586283257404E-3</v>
      </c>
      <c r="Z113" s="4">
        <v>1.8891360077304062E-3</v>
      </c>
      <c r="AA113" s="14">
        <v>1.8683875751896472E-3</v>
      </c>
    </row>
    <row r="114" spans="1:27" x14ac:dyDescent="0.35">
      <c r="A114" s="67"/>
      <c r="B114" s="2">
        <v>0.35</v>
      </c>
      <c r="C114" s="4">
        <v>7.9207807177475616E-4</v>
      </c>
      <c r="D114" s="4">
        <v>1.602608231390935E-3</v>
      </c>
      <c r="E114" s="4">
        <v>1.7416192391281179E-3</v>
      </c>
      <c r="F114" s="4">
        <v>1.8488536633577389E-3</v>
      </c>
      <c r="G114" s="4">
        <v>1.9011180604170249E-3</v>
      </c>
      <c r="H114" s="4">
        <v>1.9107670545479871E-3</v>
      </c>
      <c r="I114" s="4">
        <v>1.9117957010694564E-3</v>
      </c>
      <c r="J114" s="4">
        <v>1.8940622499223703E-3</v>
      </c>
      <c r="K114" s="4">
        <v>1.8644896502468965E-3</v>
      </c>
      <c r="L114" s="4">
        <v>1.8341437546829258E-3</v>
      </c>
      <c r="M114" s="14">
        <v>1.8062097783794425E-3</v>
      </c>
      <c r="O114" s="67"/>
      <c r="P114" s="2">
        <v>0.35</v>
      </c>
      <c r="Q114" s="4">
        <v>7.9207807177475616E-4</v>
      </c>
      <c r="R114" s="4">
        <v>1.602608231390935E-3</v>
      </c>
      <c r="S114" s="4">
        <v>1.7416192391281179E-3</v>
      </c>
      <c r="T114" s="4">
        <v>1.8488536633577389E-3</v>
      </c>
      <c r="U114" s="4">
        <v>1.9011180604170249E-3</v>
      </c>
      <c r="V114" s="4">
        <v>1.9107670545479871E-3</v>
      </c>
      <c r="W114" s="4">
        <v>1.9117957010694564E-3</v>
      </c>
      <c r="X114" s="4">
        <v>1.8940622499223703E-3</v>
      </c>
      <c r="Y114" s="4">
        <v>1.8644896502468965E-3</v>
      </c>
      <c r="Z114" s="4">
        <v>1.8341437546829258E-3</v>
      </c>
      <c r="AA114" s="14">
        <v>1.8062097783794425E-3</v>
      </c>
    </row>
    <row r="115" spans="1:27" x14ac:dyDescent="0.35">
      <c r="A115" s="67"/>
      <c r="B115" s="2">
        <v>0.4</v>
      </c>
      <c r="C115" s="4">
        <v>7.0345609097425274E-4</v>
      </c>
      <c r="D115" s="4">
        <v>1.5721088949566047E-3</v>
      </c>
      <c r="E115" s="4">
        <v>1.7193536846770937E-3</v>
      </c>
      <c r="F115" s="4">
        <v>1.8426317348463161E-3</v>
      </c>
      <c r="G115" s="4">
        <v>1.8788857624636552E-3</v>
      </c>
      <c r="H115" s="4">
        <v>1.8769241230105023E-3</v>
      </c>
      <c r="I115" s="4">
        <v>1.8647196469163102E-3</v>
      </c>
      <c r="J115" s="4">
        <v>1.8448877436945384E-3</v>
      </c>
      <c r="K115" s="4">
        <v>1.8126941368772967E-3</v>
      </c>
      <c r="L115" s="4">
        <v>1.7815153471468549E-3</v>
      </c>
      <c r="M115" s="14">
        <v>1.7535701755867347E-3</v>
      </c>
      <c r="O115" s="67"/>
      <c r="P115" s="2">
        <v>0.4</v>
      </c>
      <c r="Q115" s="4">
        <v>7.0345609097425274E-4</v>
      </c>
      <c r="R115" s="4">
        <v>1.5721088949566047E-3</v>
      </c>
      <c r="S115" s="4">
        <v>1.7193536846770937E-3</v>
      </c>
      <c r="T115" s="4">
        <v>1.8426317348463161E-3</v>
      </c>
      <c r="U115" s="4">
        <v>1.8788857624636552E-3</v>
      </c>
      <c r="V115" s="4">
        <v>1.8769241230105023E-3</v>
      </c>
      <c r="W115" s="4">
        <v>1.8647196469163102E-3</v>
      </c>
      <c r="X115" s="4">
        <v>1.8448877436945384E-3</v>
      </c>
      <c r="Y115" s="4">
        <v>1.8126941368772967E-3</v>
      </c>
      <c r="Z115" s="4">
        <v>1.7815153471468549E-3</v>
      </c>
      <c r="AA115" s="14">
        <v>1.7535701755867347E-3</v>
      </c>
    </row>
    <row r="116" spans="1:27" x14ac:dyDescent="0.35">
      <c r="A116" s="67"/>
      <c r="B116" s="2">
        <v>0.45</v>
      </c>
      <c r="C116" s="4">
        <v>6.3203072406973029E-4</v>
      </c>
      <c r="D116" s="4">
        <v>1.5514770247937607E-3</v>
      </c>
      <c r="E116" s="4">
        <v>1.7145066324622163E-3</v>
      </c>
      <c r="F116" s="4">
        <v>1.8292387505513469E-3</v>
      </c>
      <c r="G116" s="4">
        <v>1.8625940298806689E-3</v>
      </c>
      <c r="H116" s="4">
        <v>1.850480268292456E-3</v>
      </c>
      <c r="I116" s="4">
        <v>1.8223413200108621E-3</v>
      </c>
      <c r="J116" s="4">
        <v>1.800112150143906E-3</v>
      </c>
      <c r="K116" s="4">
        <v>1.7592222984626226E-3</v>
      </c>
      <c r="L116" s="4">
        <v>1.7227777868463511E-3</v>
      </c>
      <c r="M116" s="14">
        <v>1.6914949470836474E-3</v>
      </c>
      <c r="O116" s="67"/>
      <c r="P116" s="2">
        <v>0.45</v>
      </c>
      <c r="Q116" s="4">
        <v>6.3203072406973029E-4</v>
      </c>
      <c r="R116" s="4">
        <v>1.5514770247937607E-3</v>
      </c>
      <c r="S116" s="4">
        <v>1.7145066324622163E-3</v>
      </c>
      <c r="T116" s="4">
        <v>1.8292387505513469E-3</v>
      </c>
      <c r="U116" s="4">
        <v>1.8625940298806689E-3</v>
      </c>
      <c r="V116" s="4">
        <v>1.850480268292456E-3</v>
      </c>
      <c r="W116" s="4">
        <v>1.8223413200108621E-3</v>
      </c>
      <c r="X116" s="4">
        <v>1.800112150143906E-3</v>
      </c>
      <c r="Y116" s="4">
        <v>1.7592222984626226E-3</v>
      </c>
      <c r="Z116" s="4">
        <v>1.7227777868463511E-3</v>
      </c>
      <c r="AA116" s="14">
        <v>1.6914949470836474E-3</v>
      </c>
    </row>
    <row r="117" spans="1:27" x14ac:dyDescent="0.35">
      <c r="A117" s="67"/>
      <c r="B117" s="2">
        <v>0.5</v>
      </c>
      <c r="C117" s="4">
        <v>5.4663857480862692E-4</v>
      </c>
      <c r="D117" s="4">
        <v>1.5292162447904187E-3</v>
      </c>
      <c r="E117" s="4">
        <v>1.7146070604996809E-3</v>
      </c>
      <c r="F117" s="4">
        <v>1.8268413192700343E-3</v>
      </c>
      <c r="G117" s="4">
        <v>1.8406373328038925E-3</v>
      </c>
      <c r="H117" s="4">
        <v>1.8207054954530329E-3</v>
      </c>
      <c r="I117" s="4">
        <v>1.7910020100565976E-3</v>
      </c>
      <c r="J117" s="4">
        <v>1.7481948060403248E-3</v>
      </c>
      <c r="K117" s="4">
        <v>1.7023054490905652E-3</v>
      </c>
      <c r="L117" s="4">
        <v>1.6750876399395133E-3</v>
      </c>
      <c r="M117" s="14">
        <v>1.6275278848452538E-3</v>
      </c>
      <c r="O117" s="67"/>
      <c r="P117" s="2">
        <v>0.5</v>
      </c>
      <c r="Q117" s="4">
        <v>5.4663857480862692E-4</v>
      </c>
      <c r="R117" s="4">
        <v>1.5292162447904187E-3</v>
      </c>
      <c r="S117" s="4">
        <v>1.7146070604996809E-3</v>
      </c>
      <c r="T117" s="4">
        <v>1.8268413192700343E-3</v>
      </c>
      <c r="U117" s="4">
        <v>1.8406373328038925E-3</v>
      </c>
      <c r="V117" s="4">
        <v>1.8207054954530329E-3</v>
      </c>
      <c r="W117" s="4">
        <v>1.7910020100565976E-3</v>
      </c>
      <c r="X117" s="4">
        <v>1.7481948060403248E-3</v>
      </c>
      <c r="Y117" s="4">
        <v>1.7023054490905652E-3</v>
      </c>
      <c r="Z117" s="4">
        <v>1.6750876399395133E-3</v>
      </c>
      <c r="AA117" s="14">
        <v>1.6275278848452538E-3</v>
      </c>
    </row>
    <row r="118" spans="1:27" x14ac:dyDescent="0.35">
      <c r="A118" s="67"/>
      <c r="B118" s="2">
        <v>0.55000000000000004</v>
      </c>
      <c r="C118" s="4">
        <v>5.1701757211181955E-4</v>
      </c>
      <c r="D118" s="4">
        <v>1.5079732453241652E-3</v>
      </c>
      <c r="E118" s="4">
        <v>1.7229169043736605E-3</v>
      </c>
      <c r="F118" s="4">
        <v>1.8014267696179656E-3</v>
      </c>
      <c r="G118" s="4">
        <v>1.8174219925362295E-3</v>
      </c>
      <c r="H118" s="4">
        <v>1.7845484385144959E-3</v>
      </c>
      <c r="I118" s="4">
        <v>1.7491595737445182E-3</v>
      </c>
      <c r="J118" s="4">
        <v>1.7112081476578582E-3</v>
      </c>
      <c r="K118" s="4">
        <v>1.6658920537022954E-3</v>
      </c>
      <c r="L118" s="4">
        <v>1.6216039477236941E-3</v>
      </c>
      <c r="M118" s="14">
        <v>1.5872183755116303E-3</v>
      </c>
      <c r="O118" s="67"/>
      <c r="P118" s="2">
        <v>0.55000000000000004</v>
      </c>
      <c r="Q118" s="4">
        <v>5.1701757211181955E-4</v>
      </c>
      <c r="R118" s="4">
        <v>1.5079732453241652E-3</v>
      </c>
      <c r="S118" s="4">
        <v>1.7229169043736605E-3</v>
      </c>
      <c r="T118" s="4">
        <v>1.8014267696179656E-3</v>
      </c>
      <c r="U118" s="4">
        <v>1.8174219925362295E-3</v>
      </c>
      <c r="V118" s="4">
        <v>1.7845484385144959E-3</v>
      </c>
      <c r="W118" s="4">
        <v>1.7491595737445182E-3</v>
      </c>
      <c r="X118" s="4">
        <v>1.7112081476578582E-3</v>
      </c>
      <c r="Y118" s="4">
        <v>1.6658920537022954E-3</v>
      </c>
      <c r="Z118" s="4">
        <v>1.6216039477236941E-3</v>
      </c>
      <c r="AA118" s="14">
        <v>1.5872183755116303E-3</v>
      </c>
    </row>
    <row r="119" spans="1:27" x14ac:dyDescent="0.35">
      <c r="A119" s="67"/>
      <c r="B119" s="2">
        <v>0.6</v>
      </c>
      <c r="C119" s="4">
        <v>4.6545263163807565E-4</v>
      </c>
      <c r="D119" s="4">
        <v>1.4843487842809216E-3</v>
      </c>
      <c r="E119" s="4">
        <v>1.7190724861721857E-3</v>
      </c>
      <c r="F119" s="4">
        <v>1.7908009893455371E-3</v>
      </c>
      <c r="G119" s="4">
        <v>1.7928325991526644E-3</v>
      </c>
      <c r="H119" s="4">
        <v>1.7509871993902997E-3</v>
      </c>
      <c r="I119" s="4">
        <v>1.7135362671297011E-3</v>
      </c>
      <c r="J119" s="4">
        <v>1.6684712432678088E-3</v>
      </c>
      <c r="K119" s="4">
        <v>1.6165348013734992E-3</v>
      </c>
      <c r="L119" s="4">
        <v>1.5816199240131423E-3</v>
      </c>
      <c r="M119" s="14">
        <v>1.5406393578258869E-3</v>
      </c>
      <c r="O119" s="67"/>
      <c r="P119" s="2">
        <v>0.6</v>
      </c>
      <c r="Q119" s="4">
        <v>4.6545263163807565E-4</v>
      </c>
      <c r="R119" s="4">
        <v>1.4843487842809216E-3</v>
      </c>
      <c r="S119" s="4">
        <v>1.7190724861721857E-3</v>
      </c>
      <c r="T119" s="4">
        <v>1.7908009893455371E-3</v>
      </c>
      <c r="U119" s="4">
        <v>1.7928325991526644E-3</v>
      </c>
      <c r="V119" s="4">
        <v>1.7509871993902997E-3</v>
      </c>
      <c r="W119" s="4">
        <v>1.7135362671297011E-3</v>
      </c>
      <c r="X119" s="4">
        <v>1.6684712432678088E-3</v>
      </c>
      <c r="Y119" s="4">
        <v>1.6165348013734992E-3</v>
      </c>
      <c r="Z119" s="4">
        <v>1.5816199240131423E-3</v>
      </c>
      <c r="AA119" s="14">
        <v>1.5406393578258869E-3</v>
      </c>
    </row>
    <row r="120" spans="1:27" x14ac:dyDescent="0.35">
      <c r="A120" s="67"/>
      <c r="B120" s="2">
        <v>0.65</v>
      </c>
      <c r="C120" s="4">
        <v>4.2736780912951404E-4</v>
      </c>
      <c r="D120" s="4">
        <v>1.4746820094482436E-3</v>
      </c>
      <c r="E120" s="4">
        <v>1.716492473426036E-3</v>
      </c>
      <c r="F120" s="4">
        <v>1.7698107063342228E-3</v>
      </c>
      <c r="G120" s="4">
        <v>1.7631946389347738E-3</v>
      </c>
      <c r="H120" s="4">
        <v>1.7215247412837866E-3</v>
      </c>
      <c r="I120" s="4">
        <v>1.674491986432043E-3</v>
      </c>
      <c r="J120" s="4">
        <v>1.6254985799439069E-3</v>
      </c>
      <c r="K120" s="4">
        <v>1.5784388247673318E-3</v>
      </c>
      <c r="L120" s="4">
        <v>1.5311768964268108E-3</v>
      </c>
      <c r="M120" s="14">
        <v>1.490234196548764E-3</v>
      </c>
      <c r="O120" s="67"/>
      <c r="P120" s="2">
        <v>0.65</v>
      </c>
      <c r="Q120" s="4">
        <v>4.2736780912951404E-4</v>
      </c>
      <c r="R120" s="4">
        <v>1.4746820094482436E-3</v>
      </c>
      <c r="S120" s="4">
        <v>1.716492473426036E-3</v>
      </c>
      <c r="T120" s="4">
        <v>1.7698107063342228E-3</v>
      </c>
      <c r="U120" s="4">
        <v>1.7631946389347738E-3</v>
      </c>
      <c r="V120" s="4">
        <v>1.7215247412837866E-3</v>
      </c>
      <c r="W120" s="4">
        <v>1.674491986432043E-3</v>
      </c>
      <c r="X120" s="4">
        <v>1.6254985799439069E-3</v>
      </c>
      <c r="Y120" s="4">
        <v>1.5784388247673318E-3</v>
      </c>
      <c r="Z120" s="4">
        <v>1.5311768964268108E-3</v>
      </c>
      <c r="AA120" s="14">
        <v>1.490234196548764E-3</v>
      </c>
    </row>
    <row r="121" spans="1:27" x14ac:dyDescent="0.35">
      <c r="A121" s="67"/>
      <c r="B121" s="2">
        <v>0.7</v>
      </c>
      <c r="C121" s="4">
        <v>3.9113217959936769E-4</v>
      </c>
      <c r="D121" s="4">
        <v>1.4729599155598684E-3</v>
      </c>
      <c r="E121" s="4">
        <v>1.7067832224725954E-3</v>
      </c>
      <c r="F121" s="4">
        <v>1.7487511115134424E-3</v>
      </c>
      <c r="G121" s="4">
        <v>1.735341498969646E-3</v>
      </c>
      <c r="H121" s="4">
        <v>1.6860291923035176E-3</v>
      </c>
      <c r="I121" s="4">
        <v>1.6329511635046203E-3</v>
      </c>
      <c r="J121" s="4">
        <v>1.5778642446841185E-3</v>
      </c>
      <c r="K121" s="4">
        <v>1.5315331690056281E-3</v>
      </c>
      <c r="L121" s="4">
        <v>1.4876215858494685E-3</v>
      </c>
      <c r="M121" s="14">
        <v>1.4469569563899166E-3</v>
      </c>
      <c r="O121" s="67"/>
      <c r="P121" s="2">
        <v>0.7</v>
      </c>
      <c r="Q121" s="4">
        <v>3.9113217959936769E-4</v>
      </c>
      <c r="R121" s="4">
        <v>1.4729599155598684E-3</v>
      </c>
      <c r="S121" s="4">
        <v>1.7067832224725954E-3</v>
      </c>
      <c r="T121" s="4">
        <v>1.7487511115134424E-3</v>
      </c>
      <c r="U121" s="4">
        <v>1.735341498969646E-3</v>
      </c>
      <c r="V121" s="4">
        <v>1.6860291923035176E-3</v>
      </c>
      <c r="W121" s="4">
        <v>1.6329511635046203E-3</v>
      </c>
      <c r="X121" s="4">
        <v>1.5778642446841185E-3</v>
      </c>
      <c r="Y121" s="4">
        <v>1.5315331690056281E-3</v>
      </c>
      <c r="Z121" s="4">
        <v>1.4876215858494685E-3</v>
      </c>
      <c r="AA121" s="14">
        <v>1.4469569563899166E-3</v>
      </c>
    </row>
    <row r="122" spans="1:27" x14ac:dyDescent="0.35">
      <c r="A122" s="67"/>
      <c r="B122" s="2">
        <v>0.75</v>
      </c>
      <c r="C122" s="4">
        <v>3.6345804026331388E-4</v>
      </c>
      <c r="D122" s="4">
        <v>1.4653502691340016E-3</v>
      </c>
      <c r="E122" s="4">
        <v>1.7069108154710157E-3</v>
      </c>
      <c r="F122" s="4">
        <v>1.7390609583507303E-3</v>
      </c>
      <c r="G122" s="4">
        <v>1.7030565191019204E-3</v>
      </c>
      <c r="H122" s="4">
        <v>1.6541650223763935E-3</v>
      </c>
      <c r="I122" s="4">
        <v>1.6023214352577089E-3</v>
      </c>
      <c r="J122" s="4">
        <v>1.5496256915456925E-3</v>
      </c>
      <c r="K122" s="4">
        <v>1.5058046582593809E-3</v>
      </c>
      <c r="L122" s="4">
        <v>1.455700616458531E-3</v>
      </c>
      <c r="M122" s="14">
        <v>1.4212656534083696E-3</v>
      </c>
      <c r="O122" s="67"/>
      <c r="P122" s="2">
        <v>0.75</v>
      </c>
      <c r="Q122" s="4">
        <v>3.6345804026331388E-4</v>
      </c>
      <c r="R122" s="4">
        <v>1.4653502691340016E-3</v>
      </c>
      <c r="S122" s="4">
        <v>1.7069108154710157E-3</v>
      </c>
      <c r="T122" s="4">
        <v>1.7390609583507303E-3</v>
      </c>
      <c r="U122" s="4">
        <v>1.7030565191019204E-3</v>
      </c>
      <c r="V122" s="4">
        <v>1.6541650223763935E-3</v>
      </c>
      <c r="W122" s="4">
        <v>1.6023214352577089E-3</v>
      </c>
      <c r="X122" s="4">
        <v>1.5496256915456925E-3</v>
      </c>
      <c r="Y122" s="4">
        <v>1.5058046582593809E-3</v>
      </c>
      <c r="Z122" s="4">
        <v>1.455700616458531E-3</v>
      </c>
      <c r="AA122" s="14">
        <v>1.4212656534083696E-3</v>
      </c>
    </row>
    <row r="123" spans="1:27" x14ac:dyDescent="0.35">
      <c r="A123" s="67"/>
      <c r="B123" s="2">
        <v>0.8</v>
      </c>
      <c r="C123" s="4">
        <v>3.3499352404058654E-4</v>
      </c>
      <c r="D123" s="4">
        <v>1.4633089457953814E-3</v>
      </c>
      <c r="E123" s="4">
        <v>1.6892526030339668E-3</v>
      </c>
      <c r="F123" s="4">
        <v>1.7156478900945478E-3</v>
      </c>
      <c r="G123" s="4">
        <v>1.6772680808054431E-3</v>
      </c>
      <c r="H123" s="4">
        <v>1.6260580135034376E-3</v>
      </c>
      <c r="I123" s="4">
        <v>1.5626093904289528E-3</v>
      </c>
      <c r="J123" s="4">
        <v>1.5102427543348016E-3</v>
      </c>
      <c r="K123" s="4">
        <v>1.4616704870595194E-3</v>
      </c>
      <c r="L123" s="4">
        <v>1.4210017416967933E-3</v>
      </c>
      <c r="M123" s="14">
        <v>1.3790517156757245E-3</v>
      </c>
      <c r="O123" s="67"/>
      <c r="P123" s="2">
        <v>0.8</v>
      </c>
      <c r="Q123" s="4">
        <v>3.3499352404058654E-4</v>
      </c>
      <c r="R123" s="4">
        <v>1.4633089457953814E-3</v>
      </c>
      <c r="S123" s="4">
        <v>1.6892526030339668E-3</v>
      </c>
      <c r="T123" s="4">
        <v>1.7156478900945478E-3</v>
      </c>
      <c r="U123" s="4">
        <v>1.6772680808054431E-3</v>
      </c>
      <c r="V123" s="4">
        <v>1.6260580135034376E-3</v>
      </c>
      <c r="W123" s="4">
        <v>1.5626093904289528E-3</v>
      </c>
      <c r="X123" s="4">
        <v>1.5102427543348016E-3</v>
      </c>
      <c r="Y123" s="4">
        <v>1.4616704870595194E-3</v>
      </c>
      <c r="Z123" s="4">
        <v>1.4210017416967933E-3</v>
      </c>
      <c r="AA123" s="14">
        <v>1.3790517156757245E-3</v>
      </c>
    </row>
    <row r="124" spans="1:27" x14ac:dyDescent="0.35">
      <c r="A124" s="67"/>
      <c r="B124" s="2">
        <v>0.85</v>
      </c>
      <c r="C124" s="4">
        <v>3.1104608807520771E-4</v>
      </c>
      <c r="D124" s="4">
        <v>1.4640840526812756E-3</v>
      </c>
      <c r="E124" s="4">
        <v>1.6853851357747098E-3</v>
      </c>
      <c r="F124" s="4">
        <v>1.6960945511996514E-3</v>
      </c>
      <c r="G124" s="4">
        <v>1.647697456763494E-3</v>
      </c>
      <c r="H124" s="4">
        <v>1.595895357948812E-3</v>
      </c>
      <c r="I124" s="4">
        <v>1.5294078812422428E-3</v>
      </c>
      <c r="J124" s="4">
        <v>1.4774579391855155E-3</v>
      </c>
      <c r="K124" s="4">
        <v>1.4244558076411638E-3</v>
      </c>
      <c r="L124" s="4">
        <v>1.3886374072158566E-3</v>
      </c>
      <c r="M124" s="14">
        <v>1.3520280125183986E-3</v>
      </c>
      <c r="O124" s="67"/>
      <c r="P124" s="2">
        <v>0.85</v>
      </c>
      <c r="Q124" s="4">
        <v>3.1104608807520771E-4</v>
      </c>
      <c r="R124" s="4">
        <v>1.4640840526812756E-3</v>
      </c>
      <c r="S124" s="4">
        <v>1.6853851357747098E-3</v>
      </c>
      <c r="T124" s="4">
        <v>1.6960945511996514E-3</v>
      </c>
      <c r="U124" s="4">
        <v>1.647697456763494E-3</v>
      </c>
      <c r="V124" s="4">
        <v>1.595895357948812E-3</v>
      </c>
      <c r="W124" s="4">
        <v>1.5294078812422428E-3</v>
      </c>
      <c r="X124" s="4">
        <v>1.4774579391855155E-3</v>
      </c>
      <c r="Y124" s="4">
        <v>1.4244558076411638E-3</v>
      </c>
      <c r="Z124" s="4">
        <v>1.3886374072158566E-3</v>
      </c>
      <c r="AA124" s="14">
        <v>1.3520280125183986E-3</v>
      </c>
    </row>
    <row r="125" spans="1:27" x14ac:dyDescent="0.35">
      <c r="A125" s="67"/>
      <c r="B125" s="2">
        <v>0.9</v>
      </c>
      <c r="C125" s="4">
        <v>3.0965262847583208E-4</v>
      </c>
      <c r="D125" s="4">
        <v>1.4612781591688904E-3</v>
      </c>
      <c r="E125" s="4">
        <v>1.6763296548815692E-3</v>
      </c>
      <c r="F125" s="4">
        <v>1.6729177357857092E-3</v>
      </c>
      <c r="G125" s="4">
        <v>1.617105924098047E-3</v>
      </c>
      <c r="H125" s="4">
        <v>1.5602312215745003E-3</v>
      </c>
      <c r="I125" s="4">
        <v>1.4965855290560008E-3</v>
      </c>
      <c r="J125" s="4">
        <v>1.4448884680903443E-3</v>
      </c>
      <c r="K125" s="4">
        <v>1.3962300961206438E-3</v>
      </c>
      <c r="L125" s="4">
        <v>1.3598124201930724E-3</v>
      </c>
      <c r="M125" s="14">
        <v>1.3193789398558222E-3</v>
      </c>
      <c r="O125" s="67"/>
      <c r="P125" s="2">
        <v>0.9</v>
      </c>
      <c r="Q125" s="4">
        <v>3.0965262847583208E-4</v>
      </c>
      <c r="R125" s="4">
        <v>1.4612781591688904E-3</v>
      </c>
      <c r="S125" s="4">
        <v>1.6763296548815692E-3</v>
      </c>
      <c r="T125" s="4">
        <v>1.6729177357857092E-3</v>
      </c>
      <c r="U125" s="4">
        <v>1.617105924098047E-3</v>
      </c>
      <c r="V125" s="4">
        <v>1.5602312215745003E-3</v>
      </c>
      <c r="W125" s="4">
        <v>1.4965855290560008E-3</v>
      </c>
      <c r="X125" s="4">
        <v>1.4448884680903443E-3</v>
      </c>
      <c r="Y125" s="4">
        <v>1.3962300961206438E-3</v>
      </c>
      <c r="Z125" s="4">
        <v>1.3598124201930724E-3</v>
      </c>
      <c r="AA125" s="14">
        <v>1.3193789398558222E-3</v>
      </c>
    </row>
    <row r="126" spans="1:27" x14ac:dyDescent="0.35">
      <c r="A126" s="67"/>
      <c r="B126" s="2">
        <v>0.95</v>
      </c>
      <c r="C126" s="4">
        <v>2.8898097810880211E-4</v>
      </c>
      <c r="D126" s="4">
        <v>1.4638767757973879E-3</v>
      </c>
      <c r="E126" s="4">
        <v>1.6565757891839922E-3</v>
      </c>
      <c r="F126" s="4">
        <v>1.6471447732851704E-3</v>
      </c>
      <c r="G126" s="4">
        <v>1.5893444864556554E-3</v>
      </c>
      <c r="H126" s="4">
        <v>1.5273025144502228E-3</v>
      </c>
      <c r="I126" s="4">
        <v>1.4670038743935464E-3</v>
      </c>
      <c r="J126" s="4">
        <v>1.4148578507095688E-3</v>
      </c>
      <c r="K126" s="4">
        <v>1.3718739098109642E-3</v>
      </c>
      <c r="L126" s="4">
        <v>1.3257728308018874E-3</v>
      </c>
      <c r="M126" s="14">
        <v>1.2928310351055139E-3</v>
      </c>
      <c r="O126" s="67"/>
      <c r="P126" s="2">
        <v>0.95</v>
      </c>
      <c r="Q126" s="4">
        <v>2.8898097810880211E-4</v>
      </c>
      <c r="R126" s="4">
        <v>1.4638767757973879E-3</v>
      </c>
      <c r="S126" s="4">
        <v>1.6565757891839922E-3</v>
      </c>
      <c r="T126" s="4">
        <v>1.6471447732851704E-3</v>
      </c>
      <c r="U126" s="4">
        <v>1.5893444864556554E-3</v>
      </c>
      <c r="V126" s="4">
        <v>1.5273025144502228E-3</v>
      </c>
      <c r="W126" s="4">
        <v>1.4670038743935464E-3</v>
      </c>
      <c r="X126" s="4">
        <v>1.4148578507095688E-3</v>
      </c>
      <c r="Y126" s="4">
        <v>1.3718739098109642E-3</v>
      </c>
      <c r="Z126" s="4">
        <v>1.3257728308018874E-3</v>
      </c>
      <c r="AA126" s="14">
        <v>1.2928310351055139E-3</v>
      </c>
    </row>
    <row r="127" spans="1:27" x14ac:dyDescent="0.35">
      <c r="A127" s="67"/>
      <c r="B127" s="2">
        <v>1</v>
      </c>
      <c r="C127" s="4">
        <v>2.5023380388182134E-4</v>
      </c>
      <c r="D127" s="4">
        <v>1.4642918234735469E-3</v>
      </c>
      <c r="E127" s="4">
        <v>1.6457644639964379E-3</v>
      </c>
      <c r="F127" s="4">
        <v>1.6294717435966909E-3</v>
      </c>
      <c r="G127" s="4">
        <v>1.562421375971922E-3</v>
      </c>
      <c r="H127" s="4">
        <v>1.4986354134732243E-3</v>
      </c>
      <c r="I127" s="4">
        <v>1.4482274533819406E-3</v>
      </c>
      <c r="J127" s="4">
        <v>1.3891632550054804E-3</v>
      </c>
      <c r="K127" s="4">
        <v>1.3409535987999079E-3</v>
      </c>
      <c r="L127" s="4">
        <v>1.3053007400002953E-3</v>
      </c>
      <c r="M127" s="14">
        <v>1.2634619256830096E-3</v>
      </c>
      <c r="O127" s="67"/>
      <c r="P127" s="2">
        <v>1</v>
      </c>
      <c r="Q127" s="4">
        <v>2.5023380388182134E-4</v>
      </c>
      <c r="R127" s="4">
        <v>1.4642918234735469E-3</v>
      </c>
      <c r="S127" s="4">
        <v>1.6457644639964379E-3</v>
      </c>
      <c r="T127" s="4">
        <v>1.6294717435966909E-3</v>
      </c>
      <c r="U127" s="4">
        <v>1.562421375971922E-3</v>
      </c>
      <c r="V127" s="4">
        <v>1.4986354134732243E-3</v>
      </c>
      <c r="W127" s="4">
        <v>1.4482274533819406E-3</v>
      </c>
      <c r="X127" s="4">
        <v>1.3891632550054804E-3</v>
      </c>
      <c r="Y127" s="4">
        <v>1.3409535987999079E-3</v>
      </c>
      <c r="Z127" s="4">
        <v>1.3053007400002953E-3</v>
      </c>
      <c r="AA127" s="14">
        <v>1.2634619256830096E-3</v>
      </c>
    </row>
    <row r="128" spans="1:27" x14ac:dyDescent="0.35">
      <c r="A128" s="8"/>
      <c r="B128" s="9"/>
      <c r="C128" s="9"/>
      <c r="D128" s="9"/>
      <c r="E128" s="9"/>
      <c r="F128" s="9"/>
      <c r="G128" s="9"/>
      <c r="H128" s="9"/>
      <c r="I128" s="9"/>
      <c r="J128" s="9"/>
      <c r="K128" s="9"/>
      <c r="L128" s="9"/>
      <c r="M128" s="10"/>
      <c r="O128" s="8"/>
      <c r="P128" s="9"/>
      <c r="Q128" s="9"/>
      <c r="R128" s="9"/>
      <c r="S128" s="9"/>
      <c r="T128" s="9"/>
      <c r="U128" s="9"/>
      <c r="V128" s="9"/>
      <c r="W128" s="9"/>
      <c r="X128" s="9"/>
      <c r="Y128" s="9"/>
      <c r="Z128" s="9"/>
      <c r="AA128" s="10"/>
    </row>
    <row r="129" spans="1:27" x14ac:dyDescent="0.35">
      <c r="A129" s="8"/>
      <c r="B129" s="9"/>
      <c r="C129" s="9"/>
      <c r="D129" s="9"/>
      <c r="E129" s="9"/>
      <c r="F129" s="9"/>
      <c r="G129" s="9"/>
      <c r="H129" s="9"/>
      <c r="I129" s="9"/>
      <c r="J129" s="9"/>
      <c r="K129" s="9"/>
      <c r="L129" s="9"/>
      <c r="M129" s="10"/>
      <c r="O129" s="8"/>
      <c r="P129" s="9"/>
      <c r="Q129" s="9"/>
      <c r="R129" s="9"/>
      <c r="S129" s="9"/>
      <c r="T129" s="9"/>
      <c r="U129" s="9"/>
      <c r="V129" s="9"/>
      <c r="W129" s="9"/>
      <c r="X129" s="9"/>
      <c r="Y129" s="9"/>
      <c r="Z129" s="9"/>
      <c r="AA129" s="10"/>
    </row>
    <row r="130" spans="1:27" x14ac:dyDescent="0.35">
      <c r="A130" s="8"/>
      <c r="B130" s="9"/>
      <c r="C130" s="9"/>
      <c r="D130" s="9"/>
      <c r="E130" s="9"/>
      <c r="F130" s="9"/>
      <c r="G130" s="9"/>
      <c r="H130" s="9"/>
      <c r="I130" s="9"/>
      <c r="J130" s="9"/>
      <c r="K130" s="9"/>
      <c r="L130" s="9"/>
      <c r="M130" s="10"/>
      <c r="O130" s="8"/>
      <c r="P130" s="9"/>
      <c r="Q130" s="9"/>
      <c r="R130" s="9"/>
      <c r="S130" s="9"/>
      <c r="T130" s="9"/>
      <c r="U130" s="9"/>
      <c r="V130" s="9"/>
      <c r="W130" s="9"/>
      <c r="X130" s="9"/>
      <c r="Y130" s="9"/>
      <c r="Z130" s="9"/>
      <c r="AA130" s="10"/>
    </row>
    <row r="131" spans="1:27" x14ac:dyDescent="0.35">
      <c r="A131" s="8"/>
      <c r="B131" s="9"/>
      <c r="C131" s="9"/>
      <c r="D131" s="9"/>
      <c r="E131" s="9"/>
      <c r="F131" s="9"/>
      <c r="G131" s="9"/>
      <c r="H131" s="9"/>
      <c r="I131" s="9"/>
      <c r="J131" s="9"/>
      <c r="K131" s="9"/>
      <c r="L131" s="9"/>
      <c r="M131" s="10"/>
      <c r="O131" s="8"/>
      <c r="P131" s="9"/>
      <c r="Q131" s="9"/>
      <c r="R131" s="9"/>
      <c r="S131" s="9"/>
      <c r="T131" s="9"/>
      <c r="U131" s="9"/>
      <c r="V131" s="9"/>
      <c r="W131" s="9"/>
      <c r="X131" s="9"/>
      <c r="Y131" s="9"/>
      <c r="Z131" s="9"/>
      <c r="AA131" s="10"/>
    </row>
    <row r="132" spans="1:27" x14ac:dyDescent="0.35">
      <c r="A132" s="8"/>
      <c r="B132" s="9"/>
      <c r="C132" s="9"/>
      <c r="D132" s="9"/>
      <c r="E132" s="9"/>
      <c r="F132" s="9"/>
      <c r="G132" s="9"/>
      <c r="H132" s="9"/>
      <c r="I132" s="9"/>
      <c r="J132" s="9"/>
      <c r="K132" s="9"/>
      <c r="L132" s="9"/>
      <c r="M132" s="10"/>
      <c r="O132" s="8"/>
      <c r="P132" s="9"/>
      <c r="Q132" s="9"/>
      <c r="R132" s="9"/>
      <c r="S132" s="9"/>
      <c r="T132" s="9"/>
      <c r="U132" s="9"/>
      <c r="V132" s="9"/>
      <c r="W132" s="9"/>
      <c r="X132" s="9"/>
      <c r="Y132" s="9"/>
      <c r="Z132" s="9"/>
      <c r="AA132" s="10"/>
    </row>
    <row r="133" spans="1:27" x14ac:dyDescent="0.35">
      <c r="A133" s="8"/>
      <c r="B133" s="9"/>
      <c r="C133" s="9"/>
      <c r="D133" s="9"/>
      <c r="E133" s="9"/>
      <c r="F133" s="9"/>
      <c r="G133" s="9"/>
      <c r="H133" s="9"/>
      <c r="I133" s="9"/>
      <c r="J133" s="9"/>
      <c r="K133" s="9"/>
      <c r="L133" s="9"/>
      <c r="M133" s="10"/>
      <c r="O133" s="8"/>
      <c r="P133" s="9"/>
      <c r="Q133" s="9"/>
      <c r="R133" s="9"/>
      <c r="S133" s="9"/>
      <c r="T133" s="9"/>
      <c r="U133" s="9"/>
      <c r="V133" s="9"/>
      <c r="W133" s="9"/>
      <c r="X133" s="9"/>
      <c r="Y133" s="9"/>
      <c r="Z133" s="9"/>
      <c r="AA133" s="10"/>
    </row>
    <row r="134" spans="1:27" x14ac:dyDescent="0.35">
      <c r="A134" s="8"/>
      <c r="B134" s="9"/>
      <c r="C134" s="9"/>
      <c r="D134" s="9"/>
      <c r="E134" s="9"/>
      <c r="F134" s="9"/>
      <c r="G134" s="9"/>
      <c r="H134" s="9"/>
      <c r="I134" s="9"/>
      <c r="J134" s="9"/>
      <c r="K134" s="9"/>
      <c r="L134" s="9"/>
      <c r="M134" s="10"/>
      <c r="O134" s="8"/>
      <c r="P134" s="9"/>
      <c r="Q134" s="9"/>
      <c r="R134" s="9"/>
      <c r="S134" s="9"/>
      <c r="T134" s="9"/>
      <c r="U134" s="9"/>
      <c r="V134" s="9"/>
      <c r="W134" s="9"/>
      <c r="X134" s="9"/>
      <c r="Y134" s="9"/>
      <c r="Z134" s="9"/>
      <c r="AA134" s="10"/>
    </row>
    <row r="135" spans="1:27" x14ac:dyDescent="0.35">
      <c r="A135" s="8"/>
      <c r="B135" s="9"/>
      <c r="C135" s="9"/>
      <c r="D135" s="9"/>
      <c r="E135" s="9"/>
      <c r="F135" s="9"/>
      <c r="G135" s="9"/>
      <c r="H135" s="9"/>
      <c r="I135" s="9"/>
      <c r="J135" s="9"/>
      <c r="K135" s="9"/>
      <c r="L135" s="9"/>
      <c r="M135" s="10"/>
      <c r="O135" s="8"/>
      <c r="P135" s="9"/>
      <c r="Q135" s="9"/>
      <c r="R135" s="9"/>
      <c r="S135" s="9"/>
      <c r="T135" s="9"/>
      <c r="U135" s="9"/>
      <c r="V135" s="9"/>
      <c r="W135" s="9"/>
      <c r="X135" s="9"/>
      <c r="Y135" s="9"/>
      <c r="Z135" s="9"/>
      <c r="AA135" s="10"/>
    </row>
    <row r="136" spans="1:27" x14ac:dyDescent="0.35">
      <c r="A136" s="8"/>
      <c r="B136" s="9"/>
      <c r="C136" s="9"/>
      <c r="D136" s="9"/>
      <c r="E136" s="9"/>
      <c r="F136" s="9"/>
      <c r="G136" s="9"/>
      <c r="H136" s="9"/>
      <c r="I136" s="9"/>
      <c r="J136" s="9"/>
      <c r="K136" s="9"/>
      <c r="L136" s="9"/>
      <c r="M136" s="10"/>
      <c r="O136" s="8"/>
      <c r="P136" s="9"/>
      <c r="Q136" s="9"/>
      <c r="R136" s="9"/>
      <c r="S136" s="9"/>
      <c r="T136" s="9"/>
      <c r="U136" s="9"/>
      <c r="V136" s="9"/>
      <c r="W136" s="9"/>
      <c r="X136" s="9"/>
      <c r="Y136" s="9"/>
      <c r="Z136" s="9"/>
      <c r="AA136" s="10"/>
    </row>
    <row r="137" spans="1:27" x14ac:dyDescent="0.35">
      <c r="A137" s="8"/>
      <c r="B137" s="9"/>
      <c r="C137" s="9"/>
      <c r="D137" s="9"/>
      <c r="E137" s="9"/>
      <c r="F137" s="9"/>
      <c r="G137" s="9"/>
      <c r="H137" s="9"/>
      <c r="I137" s="9"/>
      <c r="J137" s="9"/>
      <c r="K137" s="9"/>
      <c r="L137" s="9"/>
      <c r="M137" s="10"/>
      <c r="O137" s="8"/>
      <c r="P137" s="9"/>
      <c r="Q137" s="9"/>
      <c r="R137" s="9"/>
      <c r="S137" s="9"/>
      <c r="T137" s="9"/>
      <c r="U137" s="9"/>
      <c r="V137" s="9"/>
      <c r="W137" s="9"/>
      <c r="X137" s="9"/>
      <c r="Y137" s="9"/>
      <c r="Z137" s="9"/>
      <c r="AA137" s="10"/>
    </row>
    <row r="138" spans="1:27" x14ac:dyDescent="0.35">
      <c r="A138" s="64" t="s">
        <v>1</v>
      </c>
      <c r="B138" s="65"/>
      <c r="C138" s="65"/>
      <c r="D138" s="65"/>
      <c r="E138" s="65"/>
      <c r="F138" s="65"/>
      <c r="G138" s="65"/>
      <c r="H138" s="65"/>
      <c r="I138" s="65"/>
      <c r="J138" s="65"/>
      <c r="K138" s="65"/>
      <c r="L138" s="65"/>
      <c r="M138" s="66"/>
      <c r="O138" s="64" t="s">
        <v>1</v>
      </c>
      <c r="P138" s="65"/>
      <c r="Q138" s="65"/>
      <c r="R138" s="65"/>
      <c r="S138" s="65"/>
      <c r="T138" s="65"/>
      <c r="U138" s="65"/>
      <c r="V138" s="65"/>
      <c r="W138" s="65"/>
      <c r="X138" s="65"/>
      <c r="Y138" s="65"/>
      <c r="Z138" s="65"/>
      <c r="AA138" s="66"/>
    </row>
    <row r="139" spans="1:27" x14ac:dyDescent="0.35">
      <c r="A139" s="67" t="s">
        <v>0</v>
      </c>
      <c r="B139" s="1"/>
      <c r="C139" s="1">
        <v>0</v>
      </c>
      <c r="D139" s="1">
        <v>0.1</v>
      </c>
      <c r="E139" s="1">
        <v>0.2</v>
      </c>
      <c r="F139" s="1">
        <v>0.3</v>
      </c>
      <c r="G139" s="1">
        <v>0.4</v>
      </c>
      <c r="H139" s="1">
        <v>0.5</v>
      </c>
      <c r="I139" s="1">
        <v>0.6</v>
      </c>
      <c r="J139" s="1">
        <v>0.7</v>
      </c>
      <c r="K139" s="1">
        <v>0.8</v>
      </c>
      <c r="L139" s="1">
        <v>0.9</v>
      </c>
      <c r="M139" s="11">
        <v>1</v>
      </c>
      <c r="O139" s="67" t="s">
        <v>0</v>
      </c>
      <c r="P139" s="1"/>
      <c r="Q139" s="1">
        <v>0</v>
      </c>
      <c r="R139" s="1">
        <v>0.1</v>
      </c>
      <c r="S139" s="1">
        <v>0.2</v>
      </c>
      <c r="T139" s="1">
        <v>0.3</v>
      </c>
      <c r="U139" s="1">
        <v>0.4</v>
      </c>
      <c r="V139" s="1">
        <v>0.5</v>
      </c>
      <c r="W139" s="1">
        <v>0.6</v>
      </c>
      <c r="X139" s="1">
        <v>0.7</v>
      </c>
      <c r="Y139" s="1">
        <v>0.8</v>
      </c>
      <c r="Z139" s="1">
        <v>0.9</v>
      </c>
      <c r="AA139" s="11">
        <v>1</v>
      </c>
    </row>
    <row r="140" spans="1:27" x14ac:dyDescent="0.35">
      <c r="A140" s="67"/>
      <c r="B140" s="2">
        <v>0</v>
      </c>
      <c r="C140" s="3">
        <v>1</v>
      </c>
      <c r="D140" s="3">
        <v>1</v>
      </c>
      <c r="E140" s="3">
        <v>1</v>
      </c>
      <c r="F140" s="3">
        <v>1</v>
      </c>
      <c r="G140" s="3">
        <v>1</v>
      </c>
      <c r="H140" s="3">
        <v>1</v>
      </c>
      <c r="I140" s="3">
        <v>1</v>
      </c>
      <c r="J140" s="3">
        <v>1</v>
      </c>
      <c r="K140" s="3">
        <v>1</v>
      </c>
      <c r="L140" s="3">
        <v>1</v>
      </c>
      <c r="M140" s="12">
        <v>1</v>
      </c>
      <c r="O140" s="67"/>
      <c r="P140" s="2">
        <v>0</v>
      </c>
      <c r="Q140" s="3">
        <v>0.99895215034484897</v>
      </c>
      <c r="R140" s="3">
        <v>1</v>
      </c>
      <c r="S140" s="3">
        <v>1</v>
      </c>
      <c r="T140" s="3">
        <v>1</v>
      </c>
      <c r="U140" s="3">
        <v>1</v>
      </c>
      <c r="V140" s="3">
        <v>1</v>
      </c>
      <c r="W140" s="3">
        <v>1</v>
      </c>
      <c r="X140" s="3">
        <v>1</v>
      </c>
      <c r="Y140" s="3">
        <v>1</v>
      </c>
      <c r="Z140" s="3">
        <v>1</v>
      </c>
      <c r="AA140" s="12">
        <v>1</v>
      </c>
    </row>
    <row r="141" spans="1:27" x14ac:dyDescent="0.35">
      <c r="A141" s="67"/>
      <c r="B141" s="2">
        <v>0.05</v>
      </c>
      <c r="C141" s="3">
        <v>1.40436840057373</v>
      </c>
      <c r="D141" s="3">
        <v>1.55993103981018</v>
      </c>
      <c r="E141" s="3">
        <v>1.6874971389770499</v>
      </c>
      <c r="F141" s="3">
        <v>1.7931337356567401</v>
      </c>
      <c r="G141" s="3">
        <v>1.88203072547913</v>
      </c>
      <c r="H141" s="3">
        <v>1.9571840763092001</v>
      </c>
      <c r="I141" s="3">
        <v>2.0198802947997998</v>
      </c>
      <c r="J141" s="3">
        <v>2.0661418437957799</v>
      </c>
      <c r="K141" s="3">
        <v>2.1127071380615199</v>
      </c>
      <c r="L141" s="3">
        <v>2.1363341808319101</v>
      </c>
      <c r="M141" s="12">
        <v>2.1686468124389702</v>
      </c>
      <c r="O141" s="67"/>
      <c r="P141" s="2">
        <v>0.05</v>
      </c>
      <c r="Q141" s="3">
        <v>1.40436840057373</v>
      </c>
      <c r="R141" s="3">
        <v>1.55993103981018</v>
      </c>
      <c r="S141" s="3">
        <v>1.6874971389770499</v>
      </c>
      <c r="T141" s="3">
        <v>1.7931337356567401</v>
      </c>
      <c r="U141" s="3">
        <v>1.88203072547913</v>
      </c>
      <c r="V141" s="3">
        <v>1.9571840763092001</v>
      </c>
      <c r="W141" s="3">
        <v>2.0198802947997998</v>
      </c>
      <c r="X141" s="3">
        <v>2.0661418437957799</v>
      </c>
      <c r="Y141" s="3">
        <v>2.1127071380615199</v>
      </c>
      <c r="Z141" s="3">
        <v>2.1363341808319101</v>
      </c>
      <c r="AA141" s="12">
        <v>2.1686468124389702</v>
      </c>
    </row>
    <row r="142" spans="1:27" x14ac:dyDescent="0.35">
      <c r="A142" s="67"/>
      <c r="B142" s="2">
        <v>0.1</v>
      </c>
      <c r="C142" s="3">
        <v>1.45221424102783</v>
      </c>
      <c r="D142" s="3">
        <v>1.8093245029449501</v>
      </c>
      <c r="E142" s="3">
        <v>2.08537077903748</v>
      </c>
      <c r="F142" s="3">
        <v>2.2995531558990501</v>
      </c>
      <c r="G142" s="3">
        <v>2.47030425071716</v>
      </c>
      <c r="H142" s="3">
        <v>2.6085176467895499</v>
      </c>
      <c r="I142" s="3">
        <v>2.7135105133056601</v>
      </c>
      <c r="J142" s="3">
        <v>2.8047142028808598</v>
      </c>
      <c r="K142" s="3">
        <v>2.8895907402038601</v>
      </c>
      <c r="L142" s="3">
        <v>2.9369196891784699</v>
      </c>
      <c r="M142" s="12">
        <v>2.9870266914367698</v>
      </c>
      <c r="O142" s="67"/>
      <c r="P142" s="2">
        <v>0.1</v>
      </c>
      <c r="Q142" s="3">
        <v>1.45221424102783</v>
      </c>
      <c r="R142" s="3">
        <v>1.8093245029449501</v>
      </c>
      <c r="S142" s="3">
        <v>2.08537077903748</v>
      </c>
      <c r="T142" s="3">
        <v>2.2995531558990501</v>
      </c>
      <c r="U142" s="3">
        <v>2.47030425071716</v>
      </c>
      <c r="V142" s="3">
        <v>2.6085176467895499</v>
      </c>
      <c r="W142" s="3">
        <v>2.7135105133056601</v>
      </c>
      <c r="X142" s="3">
        <v>2.8047142028808598</v>
      </c>
      <c r="Y142" s="3">
        <v>2.8895907402038601</v>
      </c>
      <c r="Z142" s="3">
        <v>2.9369196891784699</v>
      </c>
      <c r="AA142" s="12">
        <v>2.9870266914367698</v>
      </c>
    </row>
    <row r="143" spans="1:27" x14ac:dyDescent="0.35">
      <c r="A143" s="67"/>
      <c r="B143" s="2">
        <v>0.15</v>
      </c>
      <c r="C143" s="3">
        <v>1.42112565040588</v>
      </c>
      <c r="D143" s="3">
        <v>1.9836885929107699</v>
      </c>
      <c r="E143" s="3">
        <v>2.3978271484375</v>
      </c>
      <c r="F143" s="3">
        <v>2.7125666141510001</v>
      </c>
      <c r="G143" s="3">
        <v>2.9721760749816899</v>
      </c>
      <c r="H143" s="3">
        <v>3.1644692420959499</v>
      </c>
      <c r="I143" s="3">
        <v>3.2973780632018999</v>
      </c>
      <c r="J143" s="3">
        <v>3.4346332550048801</v>
      </c>
      <c r="K143" s="3">
        <v>3.5220260620117201</v>
      </c>
      <c r="L143" s="3">
        <v>3.58697605133057</v>
      </c>
      <c r="M143" s="12">
        <v>3.6342539787292498</v>
      </c>
      <c r="O143" s="67"/>
      <c r="P143" s="2">
        <v>0.15</v>
      </c>
      <c r="Q143" s="3">
        <v>1.42112565040588</v>
      </c>
      <c r="R143" s="3">
        <v>1.9836885929107699</v>
      </c>
      <c r="S143" s="3">
        <v>2.3978271484375</v>
      </c>
      <c r="T143" s="3">
        <v>2.7125666141510001</v>
      </c>
      <c r="U143" s="3">
        <v>2.9721760749816899</v>
      </c>
      <c r="V143" s="3">
        <v>3.1644692420959499</v>
      </c>
      <c r="W143" s="3">
        <v>3.2973780632018999</v>
      </c>
      <c r="X143" s="3">
        <v>3.4346332550048801</v>
      </c>
      <c r="Y143" s="3">
        <v>3.5220260620117201</v>
      </c>
      <c r="Z143" s="3">
        <v>3.58697605133057</v>
      </c>
      <c r="AA143" s="12">
        <v>3.6342539787292498</v>
      </c>
    </row>
    <row r="144" spans="1:27" x14ac:dyDescent="0.35">
      <c r="A144" s="67"/>
      <c r="B144" s="2">
        <v>0.2</v>
      </c>
      <c r="C144" s="3">
        <v>1.37674880027771</v>
      </c>
      <c r="D144" s="3">
        <v>2.1356770992279102</v>
      </c>
      <c r="E144" s="3">
        <v>2.6884922981262198</v>
      </c>
      <c r="F144" s="3">
        <v>3.0776240825653098</v>
      </c>
      <c r="G144" s="3">
        <v>3.3829474449157702</v>
      </c>
      <c r="H144" s="3">
        <v>3.6336612701415998</v>
      </c>
      <c r="I144" s="3">
        <v>3.7938604354858398</v>
      </c>
      <c r="J144" s="3">
        <v>4.0022640228271502</v>
      </c>
      <c r="K144" s="3">
        <v>4.07114934921265</v>
      </c>
      <c r="L144" s="3">
        <v>4.1574397087097203</v>
      </c>
      <c r="M144" s="12">
        <v>4.2214775085449201</v>
      </c>
      <c r="O144" s="67"/>
      <c r="P144" s="2">
        <v>0.2</v>
      </c>
      <c r="Q144" s="3">
        <v>1.37674880027771</v>
      </c>
      <c r="R144" s="3">
        <v>2.1356770992279102</v>
      </c>
      <c r="S144" s="3">
        <v>2.6884922981262198</v>
      </c>
      <c r="T144" s="3">
        <v>3.0776240825653098</v>
      </c>
      <c r="U144" s="3">
        <v>3.3829474449157702</v>
      </c>
      <c r="V144" s="3">
        <v>3.6336612701415998</v>
      </c>
      <c r="W144" s="3">
        <v>3.7938604354858398</v>
      </c>
      <c r="X144" s="3">
        <v>4.0022640228271502</v>
      </c>
      <c r="Y144" s="3">
        <v>4.07114934921265</v>
      </c>
      <c r="Z144" s="3">
        <v>4.1574397087097203</v>
      </c>
      <c r="AA144" s="12">
        <v>4.2214775085449201</v>
      </c>
    </row>
    <row r="145" spans="1:27" x14ac:dyDescent="0.35">
      <c r="A145" s="67"/>
      <c r="B145" s="2">
        <v>0.25</v>
      </c>
      <c r="C145" s="3">
        <v>1.3424756526946999</v>
      </c>
      <c r="D145" s="3">
        <v>2.2759566307067902</v>
      </c>
      <c r="E145" s="3">
        <v>2.9303524494171098</v>
      </c>
      <c r="F145" s="3">
        <v>3.43582963943481</v>
      </c>
      <c r="G145" s="3">
        <v>3.8111410140991202</v>
      </c>
      <c r="H145" s="3">
        <v>4.0925798416137704</v>
      </c>
      <c r="I145" s="3">
        <v>4.2431106567382804</v>
      </c>
      <c r="J145" s="3">
        <v>4.44091796875</v>
      </c>
      <c r="K145" s="3">
        <v>4.5824060440063503</v>
      </c>
      <c r="L145" s="3">
        <v>4.6509542465209996</v>
      </c>
      <c r="M145" s="12">
        <v>4.66133785247803</v>
      </c>
      <c r="O145" s="67"/>
      <c r="P145" s="2">
        <v>0.25</v>
      </c>
      <c r="Q145" s="3">
        <v>1.3424756526946999</v>
      </c>
      <c r="R145" s="3">
        <v>2.2759566307067902</v>
      </c>
      <c r="S145" s="3">
        <v>2.9303524494171098</v>
      </c>
      <c r="T145" s="3">
        <v>3.43582963943481</v>
      </c>
      <c r="U145" s="3">
        <v>3.8111410140991202</v>
      </c>
      <c r="V145" s="3">
        <v>4.0925798416137704</v>
      </c>
      <c r="W145" s="3">
        <v>4.2431106567382804</v>
      </c>
      <c r="X145" s="3">
        <v>4.44091796875</v>
      </c>
      <c r="Y145" s="3">
        <v>4.5824060440063503</v>
      </c>
      <c r="Z145" s="3">
        <v>4.6509542465209996</v>
      </c>
      <c r="AA145" s="12">
        <v>4.66133785247803</v>
      </c>
    </row>
    <row r="146" spans="1:27" x14ac:dyDescent="0.35">
      <c r="A146" s="67"/>
      <c r="B146" s="2">
        <v>0.3</v>
      </c>
      <c r="C146" s="3">
        <v>1.3076488971710201</v>
      </c>
      <c r="D146" s="3">
        <v>2.4172565937042201</v>
      </c>
      <c r="E146" s="3">
        <v>3.1866765022277801</v>
      </c>
      <c r="F146" s="3">
        <v>3.7190079689025901</v>
      </c>
      <c r="G146" s="3">
        <v>4.1230206489562997</v>
      </c>
      <c r="H146" s="3">
        <v>4.4642696380615199</v>
      </c>
      <c r="I146" s="3">
        <v>4.6946096420288104</v>
      </c>
      <c r="J146" s="3">
        <v>4.8139209747314498</v>
      </c>
      <c r="K146" s="3">
        <v>4.9675850868225098</v>
      </c>
      <c r="L146" s="3">
        <v>5.04579830169678</v>
      </c>
      <c r="M146" s="12">
        <v>5.1086997985839799</v>
      </c>
      <c r="O146" s="67"/>
      <c r="P146" s="2">
        <v>0.3</v>
      </c>
      <c r="Q146" s="3">
        <v>1.3076488971710201</v>
      </c>
      <c r="R146" s="3">
        <v>2.4172565937042201</v>
      </c>
      <c r="S146" s="3">
        <v>3.1866765022277801</v>
      </c>
      <c r="T146" s="3">
        <v>3.7190079689025901</v>
      </c>
      <c r="U146" s="3">
        <v>4.1230206489562997</v>
      </c>
      <c r="V146" s="3">
        <v>4.4642696380615199</v>
      </c>
      <c r="W146" s="3">
        <v>4.6946096420288104</v>
      </c>
      <c r="X146" s="3">
        <v>4.8139209747314498</v>
      </c>
      <c r="Y146" s="3">
        <v>4.9675850868225098</v>
      </c>
      <c r="Z146" s="3">
        <v>5.04579830169678</v>
      </c>
      <c r="AA146" s="12">
        <v>5.1086997985839799</v>
      </c>
    </row>
    <row r="147" spans="1:27" x14ac:dyDescent="0.35">
      <c r="A147" s="67"/>
      <c r="B147" s="2">
        <v>0.35</v>
      </c>
      <c r="C147" s="3">
        <v>1.2780678272247299</v>
      </c>
      <c r="D147" s="3">
        <v>2.5576491355896001</v>
      </c>
      <c r="E147" s="3">
        <v>3.4066972732543901</v>
      </c>
      <c r="F147" s="3">
        <v>4.0355186462402299</v>
      </c>
      <c r="G147" s="3">
        <v>4.3741312026977504</v>
      </c>
      <c r="H147" s="3">
        <v>4.75724172592163</v>
      </c>
      <c r="I147" s="3">
        <v>4.9932074546814</v>
      </c>
      <c r="J147" s="3">
        <v>5.1913571357727104</v>
      </c>
      <c r="K147" s="3">
        <v>5.3577332496643102</v>
      </c>
      <c r="L147" s="3">
        <v>5.4669532775878897</v>
      </c>
      <c r="M147" s="12">
        <v>5.5553145408630398</v>
      </c>
      <c r="O147" s="67"/>
      <c r="P147" s="2">
        <v>0.35</v>
      </c>
      <c r="Q147" s="3">
        <v>1.2780678272247299</v>
      </c>
      <c r="R147" s="3">
        <v>2.5576491355896001</v>
      </c>
      <c r="S147" s="3">
        <v>3.4066972732543901</v>
      </c>
      <c r="T147" s="3">
        <v>4.0355186462402299</v>
      </c>
      <c r="U147" s="3">
        <v>4.3741312026977504</v>
      </c>
      <c r="V147" s="3">
        <v>4.75724172592163</v>
      </c>
      <c r="W147" s="3">
        <v>4.9932074546814</v>
      </c>
      <c r="X147" s="3">
        <v>5.1913571357727104</v>
      </c>
      <c r="Y147" s="3">
        <v>5.3577332496643102</v>
      </c>
      <c r="Z147" s="3">
        <v>5.4669532775878897</v>
      </c>
      <c r="AA147" s="12">
        <v>5.5553145408630398</v>
      </c>
    </row>
    <row r="148" spans="1:27" x14ac:dyDescent="0.35">
      <c r="A148" s="67"/>
      <c r="B148" s="2">
        <v>0.4</v>
      </c>
      <c r="C148" s="3">
        <v>1.25337266921997</v>
      </c>
      <c r="D148" s="3">
        <v>2.6693925857543901</v>
      </c>
      <c r="E148" s="3">
        <v>3.6614561080932599</v>
      </c>
      <c r="F148" s="3">
        <v>4.2603673934936497</v>
      </c>
      <c r="G148" s="3">
        <v>4.7070045471191397</v>
      </c>
      <c r="H148" s="3">
        <v>5.0910196304321298</v>
      </c>
      <c r="I148" s="3">
        <v>5.3458132743835503</v>
      </c>
      <c r="J148" s="3">
        <v>5.5649232864379901</v>
      </c>
      <c r="K148" s="3">
        <v>5.7289772033691397</v>
      </c>
      <c r="L148" s="3">
        <v>5.8411073684692401</v>
      </c>
      <c r="M148" s="12">
        <v>5.9291858673095703</v>
      </c>
      <c r="O148" s="67"/>
      <c r="P148" s="2">
        <v>0.4</v>
      </c>
      <c r="Q148" s="3">
        <v>1.25337266921997</v>
      </c>
      <c r="R148" s="3">
        <v>2.6693925857543901</v>
      </c>
      <c r="S148" s="3">
        <v>3.6614561080932599</v>
      </c>
      <c r="T148" s="3">
        <v>4.2603673934936497</v>
      </c>
      <c r="U148" s="3">
        <v>4.7070045471191397</v>
      </c>
      <c r="V148" s="3">
        <v>5.0910196304321298</v>
      </c>
      <c r="W148" s="3">
        <v>5.3458132743835503</v>
      </c>
      <c r="X148" s="3">
        <v>5.5649232864379901</v>
      </c>
      <c r="Y148" s="3">
        <v>5.7289772033691397</v>
      </c>
      <c r="Z148" s="3">
        <v>5.8411073684692401</v>
      </c>
      <c r="AA148" s="12">
        <v>5.9291858673095703</v>
      </c>
    </row>
    <row r="149" spans="1:27" x14ac:dyDescent="0.35">
      <c r="A149" s="67"/>
      <c r="B149" s="2">
        <v>0.45</v>
      </c>
      <c r="C149" s="3">
        <v>1.2397158145904501</v>
      </c>
      <c r="D149" s="3">
        <v>2.8062086105346702</v>
      </c>
      <c r="E149" s="3">
        <v>3.8711404800414999</v>
      </c>
      <c r="F149" s="3">
        <v>4.5052573680877703</v>
      </c>
      <c r="G149" s="3">
        <v>4.9981503486633301</v>
      </c>
      <c r="H149" s="3">
        <v>5.3960590362548801</v>
      </c>
      <c r="I149" s="3">
        <v>5.6804966926574698</v>
      </c>
      <c r="J149" s="3">
        <v>5.8927540779113796</v>
      </c>
      <c r="K149" s="3">
        <v>6.0765929222106898</v>
      </c>
      <c r="L149" s="3">
        <v>6.1744627952575701</v>
      </c>
      <c r="M149" s="12">
        <v>6.2961630821228001</v>
      </c>
      <c r="O149" s="67"/>
      <c r="P149" s="2">
        <v>0.45</v>
      </c>
      <c r="Q149" s="3">
        <v>1.2397158145904501</v>
      </c>
      <c r="R149" s="3">
        <v>2.8062086105346702</v>
      </c>
      <c r="S149" s="3">
        <v>3.8711404800414999</v>
      </c>
      <c r="T149" s="3">
        <v>4.5052573680877703</v>
      </c>
      <c r="U149" s="3">
        <v>4.9981503486633301</v>
      </c>
      <c r="V149" s="3">
        <v>5.3960590362548801</v>
      </c>
      <c r="W149" s="3">
        <v>5.6804966926574698</v>
      </c>
      <c r="X149" s="3">
        <v>5.8927540779113796</v>
      </c>
      <c r="Y149" s="3">
        <v>6.0765929222106898</v>
      </c>
      <c r="Z149" s="3">
        <v>6.1744627952575701</v>
      </c>
      <c r="AA149" s="12">
        <v>6.2961630821228001</v>
      </c>
    </row>
    <row r="150" spans="1:27" x14ac:dyDescent="0.35">
      <c r="A150" s="67"/>
      <c r="B150" s="2">
        <v>0.5</v>
      </c>
      <c r="C150" s="3">
        <v>1.2229101657867401</v>
      </c>
      <c r="D150" s="3">
        <v>2.9374761581420898</v>
      </c>
      <c r="E150" s="3">
        <v>4.0137038230895996</v>
      </c>
      <c r="F150" s="3">
        <v>4.7501473426818901</v>
      </c>
      <c r="G150" s="3">
        <v>5.2758464813232404</v>
      </c>
      <c r="H150" s="3">
        <v>5.6828894615173304</v>
      </c>
      <c r="I150" s="3">
        <v>5.97717332839966</v>
      </c>
      <c r="J150" s="3">
        <v>6.2125606536865199</v>
      </c>
      <c r="K150" s="3">
        <v>6.3933019638061497</v>
      </c>
      <c r="L150" s="3">
        <v>6.51906394958496</v>
      </c>
      <c r="M150" s="12">
        <v>6.6342706680297896</v>
      </c>
      <c r="O150" s="67"/>
      <c r="P150" s="2">
        <v>0.5</v>
      </c>
      <c r="Q150" s="3">
        <v>1.2229101657867401</v>
      </c>
      <c r="R150" s="3">
        <v>2.9374761581420898</v>
      </c>
      <c r="S150" s="3">
        <v>4.0137038230895996</v>
      </c>
      <c r="T150" s="3">
        <v>4.7501473426818901</v>
      </c>
      <c r="U150" s="3">
        <v>5.2758464813232404</v>
      </c>
      <c r="V150" s="3">
        <v>5.6828894615173304</v>
      </c>
      <c r="W150" s="3">
        <v>5.97717332839966</v>
      </c>
      <c r="X150" s="3">
        <v>6.2125606536865199</v>
      </c>
      <c r="Y150" s="3">
        <v>6.3933019638061497</v>
      </c>
      <c r="Z150" s="3">
        <v>6.51906394958496</v>
      </c>
      <c r="AA150" s="12">
        <v>6.6342706680297896</v>
      </c>
    </row>
    <row r="151" spans="1:27" x14ac:dyDescent="0.35">
      <c r="A151" s="67"/>
      <c r="B151" s="2">
        <v>0.55000000000000004</v>
      </c>
      <c r="C151" s="3">
        <v>1.2071442604064899</v>
      </c>
      <c r="D151" s="3">
        <v>3.03363132476807</v>
      </c>
      <c r="E151" s="3">
        <v>4.1722793579101598</v>
      </c>
      <c r="F151" s="3">
        <v>4.9703750610351598</v>
      </c>
      <c r="G151" s="3">
        <v>5.5434370040893599</v>
      </c>
      <c r="H151" s="3">
        <v>5.96382808685303</v>
      </c>
      <c r="I151" s="3">
        <v>6.2710590362548801</v>
      </c>
      <c r="J151" s="3">
        <v>6.5211973190307599</v>
      </c>
      <c r="K151" s="3">
        <v>6.7011914253234899</v>
      </c>
      <c r="L151" s="3">
        <v>6.8253226280212402</v>
      </c>
      <c r="M151" s="12">
        <v>6.94470262527466</v>
      </c>
      <c r="O151" s="67"/>
      <c r="P151" s="2">
        <v>0.55000000000000004</v>
      </c>
      <c r="Q151" s="3">
        <v>1.2071442604064899</v>
      </c>
      <c r="R151" s="3">
        <v>3.03363132476807</v>
      </c>
      <c r="S151" s="3">
        <v>4.1722793579101598</v>
      </c>
      <c r="T151" s="3">
        <v>4.9703750610351598</v>
      </c>
      <c r="U151" s="3">
        <v>5.5434370040893599</v>
      </c>
      <c r="V151" s="3">
        <v>5.96382808685303</v>
      </c>
      <c r="W151" s="3">
        <v>6.2710590362548801</v>
      </c>
      <c r="X151" s="3">
        <v>6.5211973190307599</v>
      </c>
      <c r="Y151" s="3">
        <v>6.7011914253234899</v>
      </c>
      <c r="Z151" s="3">
        <v>6.8253226280212402</v>
      </c>
      <c r="AA151" s="12">
        <v>6.94470262527466</v>
      </c>
    </row>
    <row r="152" spans="1:27" x14ac:dyDescent="0.35">
      <c r="A152" s="67"/>
      <c r="B152" s="2">
        <v>0.6</v>
      </c>
      <c r="C152" s="3">
        <v>1.19343042373657</v>
      </c>
      <c r="D152" s="3">
        <v>3.1469635963439901</v>
      </c>
      <c r="E152" s="3">
        <v>4.3471870422363299</v>
      </c>
      <c r="F152" s="3">
        <v>5.1973848342895499</v>
      </c>
      <c r="G152" s="3">
        <v>5.7809185981750497</v>
      </c>
      <c r="H152" s="3">
        <v>6.2212491035461399</v>
      </c>
      <c r="I152" s="3">
        <v>6.5428724288940403</v>
      </c>
      <c r="J152" s="3">
        <v>6.8037157058715803</v>
      </c>
      <c r="K152" s="3">
        <v>6.9898347854614302</v>
      </c>
      <c r="L152" s="3">
        <v>7.14233493804932</v>
      </c>
      <c r="M152" s="12">
        <v>7.2488665580749503</v>
      </c>
      <c r="O152" s="67"/>
      <c r="P152" s="2">
        <v>0.6</v>
      </c>
      <c r="Q152" s="3">
        <v>1.19343042373657</v>
      </c>
      <c r="R152" s="3">
        <v>3.1469635963439901</v>
      </c>
      <c r="S152" s="3">
        <v>4.3471870422363299</v>
      </c>
      <c r="T152" s="3">
        <v>5.1973848342895499</v>
      </c>
      <c r="U152" s="3">
        <v>5.7809185981750497</v>
      </c>
      <c r="V152" s="3">
        <v>6.2212491035461399</v>
      </c>
      <c r="W152" s="3">
        <v>6.5428724288940403</v>
      </c>
      <c r="X152" s="3">
        <v>6.8037157058715803</v>
      </c>
      <c r="Y152" s="3">
        <v>6.9898347854614302</v>
      </c>
      <c r="Z152" s="3">
        <v>7.14233493804932</v>
      </c>
      <c r="AA152" s="12">
        <v>7.2488665580749503</v>
      </c>
    </row>
    <row r="153" spans="1:27" x14ac:dyDescent="0.35">
      <c r="A153" s="67"/>
      <c r="B153" s="2">
        <v>0.65</v>
      </c>
      <c r="C153" s="3">
        <v>1.1883282661437999</v>
      </c>
      <c r="D153" s="3">
        <v>3.25585889816284</v>
      </c>
      <c r="E153" s="3">
        <v>4.5265297889709499</v>
      </c>
      <c r="F153" s="3">
        <v>5.3930172920227104</v>
      </c>
      <c r="G153" s="3">
        <v>5.9975857734680202</v>
      </c>
      <c r="H153" s="3">
        <v>6.4639396667480504</v>
      </c>
      <c r="I153" s="3">
        <v>6.8069767951965297</v>
      </c>
      <c r="J153" s="3">
        <v>7.07430219650269</v>
      </c>
      <c r="K153" s="3">
        <v>7.2790708541870099</v>
      </c>
      <c r="L153" s="3">
        <v>7.4168992042541504</v>
      </c>
      <c r="M153" s="12">
        <v>7.5412483215331996</v>
      </c>
      <c r="O153" s="67"/>
      <c r="P153" s="2">
        <v>0.65</v>
      </c>
      <c r="Q153" s="3">
        <v>1.1883282661437999</v>
      </c>
      <c r="R153" s="3">
        <v>3.25585889816284</v>
      </c>
      <c r="S153" s="3">
        <v>4.5265297889709499</v>
      </c>
      <c r="T153" s="3">
        <v>5.3930172920227104</v>
      </c>
      <c r="U153" s="3">
        <v>5.9975857734680202</v>
      </c>
      <c r="V153" s="3">
        <v>6.4639396667480504</v>
      </c>
      <c r="W153" s="3">
        <v>6.8069767951965297</v>
      </c>
      <c r="X153" s="3">
        <v>7.07430219650269</v>
      </c>
      <c r="Y153" s="3">
        <v>7.2790708541870099</v>
      </c>
      <c r="Z153" s="3">
        <v>7.4168992042541504</v>
      </c>
      <c r="AA153" s="12">
        <v>7.5412483215331996</v>
      </c>
    </row>
    <row r="154" spans="1:27" x14ac:dyDescent="0.35">
      <c r="A154" s="67"/>
      <c r="B154" s="2">
        <v>0.7</v>
      </c>
      <c r="C154" s="3">
        <v>1.1783709526062001</v>
      </c>
      <c r="D154" s="3">
        <v>3.3647541999816899</v>
      </c>
      <c r="E154" s="3">
        <v>4.7078113555908203</v>
      </c>
      <c r="F154" s="3">
        <v>5.5814571380615199</v>
      </c>
      <c r="G154" s="3">
        <v>6.2210206985473597</v>
      </c>
      <c r="H154" s="3">
        <v>6.68467140197754</v>
      </c>
      <c r="I154" s="3">
        <v>7.0544366836547896</v>
      </c>
      <c r="J154" s="3">
        <v>7.3316760063171396</v>
      </c>
      <c r="K154" s="3">
        <v>7.5517396926879901</v>
      </c>
      <c r="L154" s="3">
        <v>7.7035150527954102</v>
      </c>
      <c r="M154" s="12">
        <v>7.8334169387817401</v>
      </c>
      <c r="O154" s="67"/>
      <c r="P154" s="2">
        <v>0.7</v>
      </c>
      <c r="Q154" s="3">
        <v>1.1783709526062001</v>
      </c>
      <c r="R154" s="3">
        <v>3.3647541999816899</v>
      </c>
      <c r="S154" s="3">
        <v>4.7078113555908203</v>
      </c>
      <c r="T154" s="3">
        <v>5.5814571380615199</v>
      </c>
      <c r="U154" s="3">
        <v>6.2210206985473597</v>
      </c>
      <c r="V154" s="3">
        <v>6.68467140197754</v>
      </c>
      <c r="W154" s="3">
        <v>7.0544366836547896</v>
      </c>
      <c r="X154" s="3">
        <v>7.3316760063171396</v>
      </c>
      <c r="Y154" s="3">
        <v>7.5517396926879901</v>
      </c>
      <c r="Z154" s="3">
        <v>7.7035150527954102</v>
      </c>
      <c r="AA154" s="12">
        <v>7.8334169387817401</v>
      </c>
    </row>
    <row r="155" spans="1:27" x14ac:dyDescent="0.35">
      <c r="A155" s="67"/>
      <c r="B155" s="2">
        <v>0.75</v>
      </c>
      <c r="C155" s="3">
        <v>1.16861891746521</v>
      </c>
      <c r="D155" s="3">
        <v>3.46986055374146</v>
      </c>
      <c r="E155" s="3">
        <v>4.8600335121154803</v>
      </c>
      <c r="F155" s="3">
        <v>5.7718615531921396</v>
      </c>
      <c r="G155" s="3">
        <v>6.3430447578430202</v>
      </c>
      <c r="H155" s="3">
        <v>6.9328155517578098</v>
      </c>
      <c r="I155" s="3">
        <v>7.3029127120971697</v>
      </c>
      <c r="J155" s="3">
        <v>7.5894327163696298</v>
      </c>
      <c r="K155" s="3">
        <v>7.8072433471679696</v>
      </c>
      <c r="L155" s="3">
        <v>7.9708528518676802</v>
      </c>
      <c r="M155" s="12">
        <v>8.1025180816650408</v>
      </c>
      <c r="O155" s="67"/>
      <c r="P155" s="2">
        <v>0.75</v>
      </c>
      <c r="Q155" s="3">
        <v>1.16861891746521</v>
      </c>
      <c r="R155" s="3">
        <v>3.46986055374146</v>
      </c>
      <c r="S155" s="3">
        <v>4.8600335121154803</v>
      </c>
      <c r="T155" s="3">
        <v>5.7718615531921396</v>
      </c>
      <c r="U155" s="3">
        <v>6.3430447578430202</v>
      </c>
      <c r="V155" s="3">
        <v>6.9328155517578098</v>
      </c>
      <c r="W155" s="3">
        <v>7.3029127120971697</v>
      </c>
      <c r="X155" s="3">
        <v>7.5894327163696298</v>
      </c>
      <c r="Y155" s="3">
        <v>7.8072433471679696</v>
      </c>
      <c r="Z155" s="3">
        <v>7.9708528518676802</v>
      </c>
      <c r="AA155" s="12">
        <v>8.1025180816650408</v>
      </c>
    </row>
    <row r="156" spans="1:27" x14ac:dyDescent="0.35">
      <c r="A156" s="67"/>
      <c r="B156" s="2">
        <v>0.8</v>
      </c>
      <c r="C156" s="3">
        <v>1.16097187995911</v>
      </c>
      <c r="D156" s="3">
        <v>3.57919502258301</v>
      </c>
      <c r="E156" s="3">
        <v>5.0091323852539098</v>
      </c>
      <c r="F156" s="3">
        <v>5.9550480842590297</v>
      </c>
      <c r="G156" s="3">
        <v>6.6384172439575204</v>
      </c>
      <c r="H156" s="3">
        <v>7.1495709419250497</v>
      </c>
      <c r="I156" s="3">
        <v>7.5301027297973597</v>
      </c>
      <c r="J156" s="3">
        <v>7.8320198059081996</v>
      </c>
      <c r="K156" s="3">
        <v>8.0637664794921893</v>
      </c>
      <c r="L156" s="3">
        <v>8.2278470993041992</v>
      </c>
      <c r="M156" s="12">
        <v>8.3602333068847692</v>
      </c>
      <c r="O156" s="67"/>
      <c r="P156" s="2">
        <v>0.8</v>
      </c>
      <c r="Q156" s="3">
        <v>1.16097187995911</v>
      </c>
      <c r="R156" s="3">
        <v>3.57919502258301</v>
      </c>
      <c r="S156" s="3">
        <v>5.0091323852539098</v>
      </c>
      <c r="T156" s="3">
        <v>5.9550480842590297</v>
      </c>
      <c r="U156" s="3">
        <v>6.6384172439575204</v>
      </c>
      <c r="V156" s="3">
        <v>7.1495709419250497</v>
      </c>
      <c r="W156" s="3">
        <v>7.5301027297973597</v>
      </c>
      <c r="X156" s="3">
        <v>7.8320198059081996</v>
      </c>
      <c r="Y156" s="3">
        <v>8.0637664794921893</v>
      </c>
      <c r="Z156" s="3">
        <v>8.2278470993041992</v>
      </c>
      <c r="AA156" s="12">
        <v>8.3602333068847692</v>
      </c>
    </row>
    <row r="157" spans="1:27" x14ac:dyDescent="0.35">
      <c r="A157" s="67"/>
      <c r="B157" s="2">
        <v>0.85</v>
      </c>
      <c r="C157" s="3">
        <v>1.15941166877747</v>
      </c>
      <c r="D157" s="3">
        <v>3.6774642467498802</v>
      </c>
      <c r="E157" s="3">
        <v>5.15334272384644</v>
      </c>
      <c r="F157" s="3">
        <v>6.1309013366699201</v>
      </c>
      <c r="G157" s="3">
        <v>6.8322172164917001</v>
      </c>
      <c r="H157" s="3">
        <v>7.3598313331604004</v>
      </c>
      <c r="I157" s="3">
        <v>7.7626180648803702</v>
      </c>
      <c r="J157" s="3">
        <v>8.0620670318603498</v>
      </c>
      <c r="K157" s="3">
        <v>8.3109884262084996</v>
      </c>
      <c r="L157" s="3">
        <v>8.4843702316284197</v>
      </c>
      <c r="M157" s="12">
        <v>8.6134834289550799</v>
      </c>
      <c r="O157" s="67"/>
      <c r="P157" s="2">
        <v>0.85</v>
      </c>
      <c r="Q157" s="3">
        <v>1.15941166877747</v>
      </c>
      <c r="R157" s="3">
        <v>3.6774642467498802</v>
      </c>
      <c r="S157" s="3">
        <v>5.15334272384644</v>
      </c>
      <c r="T157" s="3">
        <v>6.1309013366699201</v>
      </c>
      <c r="U157" s="3">
        <v>6.8322172164917001</v>
      </c>
      <c r="V157" s="3">
        <v>7.3598313331604004</v>
      </c>
      <c r="W157" s="3">
        <v>7.7626180648803702</v>
      </c>
      <c r="X157" s="3">
        <v>8.0620670318603498</v>
      </c>
      <c r="Y157" s="3">
        <v>8.3109884262084996</v>
      </c>
      <c r="Z157" s="3">
        <v>8.4843702316284197</v>
      </c>
      <c r="AA157" s="12">
        <v>8.6134834289550799</v>
      </c>
    </row>
    <row r="158" spans="1:27" x14ac:dyDescent="0.35">
      <c r="A158" s="67"/>
      <c r="B158" s="2">
        <v>0.9</v>
      </c>
      <c r="C158" s="3">
        <v>1.1516540050506601</v>
      </c>
      <c r="D158" s="3">
        <v>3.7757334709167498</v>
      </c>
      <c r="E158" s="3">
        <v>5.2817745208740199</v>
      </c>
      <c r="F158" s="3">
        <v>6.2895922660827601</v>
      </c>
      <c r="G158" s="3">
        <v>7.0303058624267596</v>
      </c>
      <c r="H158" s="3">
        <v>7.5659198760986301</v>
      </c>
      <c r="I158" s="3">
        <v>7.9785804748535201</v>
      </c>
      <c r="J158" s="3">
        <v>8.2958860397338903</v>
      </c>
      <c r="K158" s="3">
        <v>8.5436277389526403</v>
      </c>
      <c r="L158" s="3">
        <v>8.7275905609130895</v>
      </c>
      <c r="M158" s="12">
        <v>8.8636007308959996</v>
      </c>
      <c r="O158" s="67"/>
      <c r="P158" s="2">
        <v>0.9</v>
      </c>
      <c r="Q158" s="3">
        <v>1.1516540050506601</v>
      </c>
      <c r="R158" s="3">
        <v>3.7757334709167498</v>
      </c>
      <c r="S158" s="3">
        <v>5.2817745208740199</v>
      </c>
      <c r="T158" s="3">
        <v>6.2895922660827601</v>
      </c>
      <c r="U158" s="3">
        <v>7.0303058624267596</v>
      </c>
      <c r="V158" s="3">
        <v>7.5659198760986301</v>
      </c>
      <c r="W158" s="3">
        <v>7.9785804748535201</v>
      </c>
      <c r="X158" s="3">
        <v>8.2958860397338903</v>
      </c>
      <c r="Y158" s="3">
        <v>8.5436277389526403</v>
      </c>
      <c r="Z158" s="3">
        <v>8.7275905609130895</v>
      </c>
      <c r="AA158" s="12">
        <v>8.8636007308959996</v>
      </c>
    </row>
    <row r="159" spans="1:27" x14ac:dyDescent="0.35">
      <c r="A159" s="67"/>
      <c r="B159" s="2">
        <v>0.95</v>
      </c>
      <c r="C159" s="3">
        <v>1.1438473463058501</v>
      </c>
      <c r="D159" s="3">
        <v>3.8693718910217298</v>
      </c>
      <c r="E159" s="3">
        <v>5.4234414100646999</v>
      </c>
      <c r="F159" s="3">
        <v>6.4641599655151403</v>
      </c>
      <c r="G159" s="3">
        <v>7.2084045410156303</v>
      </c>
      <c r="H159" s="3">
        <v>7.7742738723754901</v>
      </c>
      <c r="I159" s="3">
        <v>8.1942338943481499</v>
      </c>
      <c r="J159" s="3">
        <v>8.52323722839356</v>
      </c>
      <c r="K159" s="3">
        <v>8.7681503295898402</v>
      </c>
      <c r="L159" s="3">
        <v>8.9649639129638707</v>
      </c>
      <c r="M159" s="12">
        <v>9.1065235137939506</v>
      </c>
      <c r="O159" s="67"/>
      <c r="P159" s="2">
        <v>0.95</v>
      </c>
      <c r="Q159" s="3">
        <v>1.1438473463058501</v>
      </c>
      <c r="R159" s="3">
        <v>3.8693718910217298</v>
      </c>
      <c r="S159" s="3">
        <v>5.4234414100646999</v>
      </c>
      <c r="T159" s="3">
        <v>6.4641599655151403</v>
      </c>
      <c r="U159" s="3">
        <v>7.2084045410156303</v>
      </c>
      <c r="V159" s="3">
        <v>7.7742738723754901</v>
      </c>
      <c r="W159" s="3">
        <v>8.1942338943481499</v>
      </c>
      <c r="X159" s="3">
        <v>8.52323722839356</v>
      </c>
      <c r="Y159" s="3">
        <v>8.7681503295898402</v>
      </c>
      <c r="Z159" s="3">
        <v>8.9649639129638707</v>
      </c>
      <c r="AA159" s="12">
        <v>9.1065235137939506</v>
      </c>
    </row>
    <row r="160" spans="1:27" x14ac:dyDescent="0.35">
      <c r="A160" s="67"/>
      <c r="B160" s="2">
        <v>1</v>
      </c>
      <c r="C160" s="3">
        <v>1.13820564746857</v>
      </c>
      <c r="D160" s="3">
        <v>3.8653101921081499</v>
      </c>
      <c r="E160" s="3">
        <v>5.5639362335205096</v>
      </c>
      <c r="F160" s="3">
        <v>6.6248517036437997</v>
      </c>
      <c r="G160" s="3">
        <v>7.3961362838745099</v>
      </c>
      <c r="H160" s="3">
        <v>7.9700565338134801</v>
      </c>
      <c r="I160" s="3">
        <v>8.4010257720947301</v>
      </c>
      <c r="J160" s="3">
        <v>8.7395935058593803</v>
      </c>
      <c r="K160" s="3">
        <v>8.9993829727172905</v>
      </c>
      <c r="L160" s="3">
        <v>9.1938610076904297</v>
      </c>
      <c r="M160" s="12">
        <v>9.3410806655883807</v>
      </c>
      <c r="O160" s="67"/>
      <c r="P160" s="2">
        <v>1</v>
      </c>
      <c r="Q160" s="3">
        <v>1.13820564746857</v>
      </c>
      <c r="R160" s="3">
        <v>3.8653101921081499</v>
      </c>
      <c r="S160" s="3">
        <v>5.5639362335205096</v>
      </c>
      <c r="T160" s="3">
        <v>6.6248517036437997</v>
      </c>
      <c r="U160" s="3">
        <v>7.3961362838745099</v>
      </c>
      <c r="V160" s="3">
        <v>7.9700565338134801</v>
      </c>
      <c r="W160" s="3">
        <v>8.4010257720947301</v>
      </c>
      <c r="X160" s="3">
        <v>8.7395935058593803</v>
      </c>
      <c r="Y160" s="3">
        <v>8.9993829727172905</v>
      </c>
      <c r="Z160" s="3">
        <v>9.1938610076904297</v>
      </c>
      <c r="AA160" s="12">
        <v>9.3410806655883807</v>
      </c>
    </row>
    <row r="161" spans="1:27" x14ac:dyDescent="0.35">
      <c r="A161" s="8"/>
      <c r="B161" s="9"/>
      <c r="C161" s="9"/>
      <c r="D161" s="9"/>
      <c r="E161" s="9"/>
      <c r="F161" s="9"/>
      <c r="G161" s="9"/>
      <c r="H161" s="9"/>
      <c r="I161" s="9"/>
      <c r="J161" s="9"/>
      <c r="K161" s="9"/>
      <c r="L161" s="9"/>
      <c r="M161" s="10"/>
      <c r="O161" s="8"/>
      <c r="P161" s="9"/>
      <c r="Q161" s="9"/>
      <c r="R161" s="9"/>
      <c r="S161" s="9"/>
      <c r="T161" s="9"/>
      <c r="U161" s="9"/>
      <c r="V161" s="9"/>
      <c r="W161" s="9"/>
      <c r="X161" s="9"/>
      <c r="Y161" s="9"/>
      <c r="Z161" s="9"/>
      <c r="AA161" s="10"/>
    </row>
    <row r="162" spans="1:27" x14ac:dyDescent="0.35">
      <c r="A162" s="8"/>
      <c r="B162" s="9"/>
      <c r="C162" s="9"/>
      <c r="D162" s="9"/>
      <c r="E162" s="9"/>
      <c r="F162" s="9"/>
      <c r="G162" s="9"/>
      <c r="H162" s="9"/>
      <c r="I162" s="9"/>
      <c r="J162" s="9"/>
      <c r="K162" s="9"/>
      <c r="L162" s="9"/>
      <c r="M162" s="10"/>
      <c r="O162" s="8"/>
      <c r="P162" s="9"/>
      <c r="Q162" s="9"/>
      <c r="R162" s="9"/>
      <c r="S162" s="9"/>
      <c r="T162" s="9"/>
      <c r="U162" s="9"/>
      <c r="V162" s="9"/>
      <c r="W162" s="9"/>
      <c r="X162" s="9"/>
      <c r="Y162" s="9"/>
      <c r="Z162" s="9"/>
      <c r="AA162" s="10"/>
    </row>
    <row r="163" spans="1:27" x14ac:dyDescent="0.35">
      <c r="A163" s="8"/>
      <c r="B163" s="9"/>
      <c r="C163" s="9"/>
      <c r="D163" s="9"/>
      <c r="E163" s="9"/>
      <c r="F163" s="9"/>
      <c r="G163" s="9"/>
      <c r="H163" s="9"/>
      <c r="I163" s="9"/>
      <c r="J163" s="9"/>
      <c r="K163" s="9"/>
      <c r="L163" s="9"/>
      <c r="M163" s="10"/>
      <c r="O163" s="8"/>
      <c r="P163" s="9"/>
      <c r="Q163" s="9"/>
      <c r="R163" s="9"/>
      <c r="S163" s="9"/>
      <c r="T163" s="9"/>
      <c r="U163" s="9"/>
      <c r="V163" s="9"/>
      <c r="W163" s="9"/>
      <c r="X163" s="9"/>
      <c r="Y163" s="9"/>
      <c r="Z163" s="9"/>
      <c r="AA163" s="10"/>
    </row>
    <row r="164" spans="1:27" x14ac:dyDescent="0.35">
      <c r="A164" s="8"/>
      <c r="B164" s="9"/>
      <c r="C164" s="9"/>
      <c r="D164" s="9"/>
      <c r="E164" s="9"/>
      <c r="F164" s="9"/>
      <c r="G164" s="9"/>
      <c r="H164" s="9"/>
      <c r="I164" s="9"/>
      <c r="J164" s="9"/>
      <c r="K164" s="9"/>
      <c r="L164" s="9"/>
      <c r="M164" s="10"/>
      <c r="O164" s="8"/>
      <c r="P164" s="9"/>
      <c r="Q164" s="9"/>
      <c r="R164" s="9"/>
      <c r="S164" s="9"/>
      <c r="T164" s="9"/>
      <c r="U164" s="9"/>
      <c r="V164" s="9"/>
      <c r="W164" s="9"/>
      <c r="X164" s="9"/>
      <c r="Y164" s="9"/>
      <c r="Z164" s="9"/>
      <c r="AA164" s="10"/>
    </row>
    <row r="165" spans="1:27" x14ac:dyDescent="0.35">
      <c r="A165" s="8"/>
      <c r="B165" s="9"/>
      <c r="C165" s="9"/>
      <c r="D165" s="9"/>
      <c r="E165" s="9"/>
      <c r="F165" s="9"/>
      <c r="G165" s="9"/>
      <c r="H165" s="9"/>
      <c r="I165" s="9"/>
      <c r="J165" s="9"/>
      <c r="K165" s="9"/>
      <c r="L165" s="9"/>
      <c r="M165" s="10"/>
      <c r="O165" s="8"/>
      <c r="P165" s="9"/>
      <c r="Q165" s="9"/>
      <c r="R165" s="9"/>
      <c r="S165" s="9"/>
      <c r="T165" s="9"/>
      <c r="U165" s="9"/>
      <c r="V165" s="9"/>
      <c r="W165" s="9"/>
      <c r="X165" s="9"/>
      <c r="Y165" s="9"/>
      <c r="Z165" s="9"/>
      <c r="AA165" s="10"/>
    </row>
    <row r="166" spans="1:27" x14ac:dyDescent="0.35">
      <c r="A166" s="8"/>
      <c r="B166" s="9"/>
      <c r="C166" s="9"/>
      <c r="D166" s="9"/>
      <c r="E166" s="9"/>
      <c r="F166" s="9"/>
      <c r="G166" s="9"/>
      <c r="H166" s="9"/>
      <c r="I166" s="9"/>
      <c r="J166" s="9"/>
      <c r="K166" s="9"/>
      <c r="L166" s="9"/>
      <c r="M166" s="10"/>
      <c r="O166" s="8"/>
      <c r="P166" s="9"/>
      <c r="Q166" s="9"/>
      <c r="R166" s="9"/>
      <c r="S166" s="9"/>
      <c r="T166" s="9"/>
      <c r="U166" s="9"/>
      <c r="V166" s="9"/>
      <c r="W166" s="9"/>
      <c r="X166" s="9"/>
      <c r="Y166" s="9"/>
      <c r="Z166" s="9"/>
      <c r="AA166" s="10"/>
    </row>
    <row r="167" spans="1:27" x14ac:dyDescent="0.35">
      <c r="A167" s="8"/>
      <c r="B167" s="9"/>
      <c r="C167" s="9"/>
      <c r="D167" s="9"/>
      <c r="E167" s="9"/>
      <c r="F167" s="9"/>
      <c r="G167" s="9"/>
      <c r="H167" s="9"/>
      <c r="I167" s="9"/>
      <c r="J167" s="9"/>
      <c r="K167" s="9"/>
      <c r="L167" s="9"/>
      <c r="M167" s="10"/>
      <c r="O167" s="8"/>
      <c r="P167" s="9"/>
      <c r="Q167" s="9"/>
      <c r="R167" s="9"/>
      <c r="S167" s="9"/>
      <c r="T167" s="9"/>
      <c r="U167" s="9"/>
      <c r="V167" s="9"/>
      <c r="W167" s="9"/>
      <c r="X167" s="9"/>
      <c r="Y167" s="9"/>
      <c r="Z167" s="9"/>
      <c r="AA167" s="10"/>
    </row>
    <row r="168" spans="1:27" x14ac:dyDescent="0.35">
      <c r="A168" s="8"/>
      <c r="B168" s="9"/>
      <c r="C168" s="9"/>
      <c r="D168" s="9"/>
      <c r="E168" s="9"/>
      <c r="F168" s="9"/>
      <c r="G168" s="9"/>
      <c r="H168" s="9"/>
      <c r="I168" s="9"/>
      <c r="J168" s="9"/>
      <c r="K168" s="9"/>
      <c r="L168" s="9"/>
      <c r="M168" s="10"/>
      <c r="O168" s="8"/>
      <c r="P168" s="9"/>
      <c r="Q168" s="9"/>
      <c r="R168" s="9"/>
      <c r="S168" s="9"/>
      <c r="T168" s="9"/>
      <c r="U168" s="9"/>
      <c r="V168" s="9"/>
      <c r="W168" s="9"/>
      <c r="X168" s="9"/>
      <c r="Y168" s="9"/>
      <c r="Z168" s="9"/>
      <c r="AA168" s="10"/>
    </row>
    <row r="169" spans="1:27" x14ac:dyDescent="0.35">
      <c r="A169" s="8"/>
      <c r="B169" s="9"/>
      <c r="C169" s="9"/>
      <c r="D169" s="9"/>
      <c r="E169" s="9"/>
      <c r="F169" s="9"/>
      <c r="G169" s="9"/>
      <c r="H169" s="9"/>
      <c r="I169" s="9"/>
      <c r="J169" s="9"/>
      <c r="K169" s="9"/>
      <c r="L169" s="9"/>
      <c r="M169" s="10"/>
      <c r="O169" s="8"/>
      <c r="P169" s="9"/>
      <c r="Q169" s="9"/>
      <c r="R169" s="9"/>
      <c r="S169" s="9"/>
      <c r="T169" s="9"/>
      <c r="U169" s="9"/>
      <c r="V169" s="9"/>
      <c r="W169" s="9"/>
      <c r="X169" s="9"/>
      <c r="Y169" s="9"/>
      <c r="Z169" s="9"/>
      <c r="AA169" s="10"/>
    </row>
    <row r="170" spans="1:27" x14ac:dyDescent="0.35">
      <c r="A170" s="8"/>
      <c r="B170" s="9"/>
      <c r="C170" s="9"/>
      <c r="D170" s="9"/>
      <c r="E170" s="9"/>
      <c r="F170" s="9"/>
      <c r="G170" s="9"/>
      <c r="H170" s="9"/>
      <c r="I170" s="9"/>
      <c r="J170" s="9"/>
      <c r="K170" s="9"/>
      <c r="L170" s="9"/>
      <c r="M170" s="10"/>
      <c r="O170" s="8"/>
      <c r="P170" s="9"/>
      <c r="Q170" s="9"/>
      <c r="R170" s="9"/>
      <c r="S170" s="9"/>
      <c r="T170" s="9"/>
      <c r="U170" s="9"/>
      <c r="V170" s="9"/>
      <c r="W170" s="9"/>
      <c r="X170" s="9"/>
      <c r="Y170" s="9"/>
      <c r="Z170" s="9"/>
      <c r="AA170" s="10"/>
    </row>
    <row r="171" spans="1:27" x14ac:dyDescent="0.35">
      <c r="A171" s="64" t="s">
        <v>1</v>
      </c>
      <c r="B171" s="65"/>
      <c r="C171" s="65"/>
      <c r="D171" s="65"/>
      <c r="E171" s="65"/>
      <c r="F171" s="65"/>
      <c r="G171" s="65"/>
      <c r="H171" s="65"/>
      <c r="I171" s="65"/>
      <c r="J171" s="65"/>
      <c r="K171" s="65"/>
      <c r="L171" s="65"/>
      <c r="M171" s="66"/>
      <c r="O171" s="64" t="s">
        <v>1</v>
      </c>
      <c r="P171" s="65"/>
      <c r="Q171" s="65"/>
      <c r="R171" s="65"/>
      <c r="S171" s="65"/>
      <c r="T171" s="65"/>
      <c r="U171" s="65"/>
      <c r="V171" s="65"/>
      <c r="W171" s="65"/>
      <c r="X171" s="65"/>
      <c r="Y171" s="65"/>
      <c r="Z171" s="65"/>
      <c r="AA171" s="66"/>
    </row>
    <row r="172" spans="1:27" x14ac:dyDescent="0.35">
      <c r="A172" s="67" t="s">
        <v>0</v>
      </c>
      <c r="B172" s="1"/>
      <c r="C172" s="1">
        <v>0</v>
      </c>
      <c r="D172" s="1">
        <v>0.1</v>
      </c>
      <c r="E172" s="1">
        <v>0.2</v>
      </c>
      <c r="F172" s="1">
        <v>0.3</v>
      </c>
      <c r="G172" s="1">
        <v>0.4</v>
      </c>
      <c r="H172" s="1">
        <v>0.5</v>
      </c>
      <c r="I172" s="1">
        <v>0.6</v>
      </c>
      <c r="J172" s="1">
        <v>0.7</v>
      </c>
      <c r="K172" s="1">
        <v>0.8</v>
      </c>
      <c r="L172" s="1">
        <v>0.9</v>
      </c>
      <c r="M172" s="11">
        <v>1</v>
      </c>
      <c r="O172" s="67" t="s">
        <v>0</v>
      </c>
      <c r="P172" s="1"/>
      <c r="Q172" s="1">
        <v>0</v>
      </c>
      <c r="R172" s="1">
        <v>0.1</v>
      </c>
      <c r="S172" s="1">
        <v>0.2</v>
      </c>
      <c r="T172" s="1">
        <v>0.3</v>
      </c>
      <c r="U172" s="1">
        <v>0.4</v>
      </c>
      <c r="V172" s="1">
        <v>0.5</v>
      </c>
      <c r="W172" s="1">
        <v>0.6</v>
      </c>
      <c r="X172" s="1">
        <v>0.7</v>
      </c>
      <c r="Y172" s="1">
        <v>0.8</v>
      </c>
      <c r="Z172" s="1">
        <v>0.9</v>
      </c>
      <c r="AA172" s="11">
        <v>1</v>
      </c>
    </row>
    <row r="173" spans="1:27" x14ac:dyDescent="0.35">
      <c r="A173" s="67"/>
      <c r="B173" s="2">
        <v>0</v>
      </c>
      <c r="C173" s="4">
        <v>0</v>
      </c>
      <c r="D173" s="4">
        <v>0</v>
      </c>
      <c r="E173" s="4">
        <v>0</v>
      </c>
      <c r="F173" s="4">
        <v>0</v>
      </c>
      <c r="G173" s="4">
        <v>0</v>
      </c>
      <c r="H173" s="4">
        <v>0</v>
      </c>
      <c r="I173" s="4">
        <v>0</v>
      </c>
      <c r="J173" s="4">
        <v>0</v>
      </c>
      <c r="K173" s="4">
        <v>0</v>
      </c>
      <c r="L173" s="4">
        <v>0</v>
      </c>
      <c r="M173" s="14">
        <v>0</v>
      </c>
      <c r="O173" s="67"/>
      <c r="P173" s="2">
        <v>0</v>
      </c>
      <c r="Q173" s="4">
        <v>0</v>
      </c>
      <c r="R173" s="4">
        <v>0</v>
      </c>
      <c r="S173" s="4">
        <v>0</v>
      </c>
      <c r="T173" s="4">
        <v>0</v>
      </c>
      <c r="U173" s="4">
        <v>0</v>
      </c>
      <c r="V173" s="4">
        <v>0</v>
      </c>
      <c r="W173" s="4">
        <v>0</v>
      </c>
      <c r="X173" s="4">
        <v>0</v>
      </c>
      <c r="Y173" s="4">
        <v>0</v>
      </c>
      <c r="Z173" s="4">
        <v>0</v>
      </c>
      <c r="AA173" s="14">
        <v>0</v>
      </c>
    </row>
    <row r="174" spans="1:27" x14ac:dyDescent="0.35">
      <c r="A174" s="67"/>
      <c r="B174" s="2">
        <v>0.05</v>
      </c>
      <c r="C174" s="4">
        <v>-1.2521786848083099E-3</v>
      </c>
      <c r="D174" s="4">
        <v>-1.24071157188155E-4</v>
      </c>
      <c r="E174" s="4">
        <v>1.2379151303321099E-3</v>
      </c>
      <c r="F174" s="4">
        <v>2.94832838699222E-3</v>
      </c>
      <c r="G174" s="4">
        <v>4.7839055769145497E-3</v>
      </c>
      <c r="H174" s="4">
        <v>6.5811974927783004E-3</v>
      </c>
      <c r="I174" s="4">
        <v>1.0021435096859901E-2</v>
      </c>
      <c r="J174" s="4">
        <v>1.1678406037390201E-2</v>
      </c>
      <c r="K174" s="4">
        <v>1.1522755026817299E-2</v>
      </c>
      <c r="L174" s="4">
        <v>1.2746715918183301E-2</v>
      </c>
      <c r="M174" s="14">
        <v>1.40750762075186E-2</v>
      </c>
      <c r="O174" s="67"/>
      <c r="P174" s="2">
        <v>0.05</v>
      </c>
      <c r="Q174" s="4">
        <v>-1.2521786848083099E-3</v>
      </c>
      <c r="R174" s="4">
        <v>-1.24071157188155E-4</v>
      </c>
      <c r="S174" s="4">
        <v>1.2379151303321099E-3</v>
      </c>
      <c r="T174" s="4">
        <v>2.94832838699222E-3</v>
      </c>
      <c r="U174" s="4">
        <v>4.7839055769145497E-3</v>
      </c>
      <c r="V174" s="4">
        <v>6.5811974927783004E-3</v>
      </c>
      <c r="W174" s="4">
        <v>1.0021435096859901E-2</v>
      </c>
      <c r="X174" s="4">
        <v>1.1678406037390201E-2</v>
      </c>
      <c r="Y174" s="4">
        <v>1.1522755026817299E-2</v>
      </c>
      <c r="Z174" s="4">
        <v>1.2746715918183301E-2</v>
      </c>
      <c r="AA174" s="14">
        <v>1.40750762075186E-2</v>
      </c>
    </row>
    <row r="175" spans="1:27" x14ac:dyDescent="0.35">
      <c r="A175" s="67"/>
      <c r="B175" s="2">
        <v>0.1</v>
      </c>
      <c r="C175" s="4">
        <v>4.6070571988821004E-3</v>
      </c>
      <c r="D175" s="4">
        <v>7.1665327996015601E-3</v>
      </c>
      <c r="E175" s="4">
        <v>1.0328876785933999E-2</v>
      </c>
      <c r="F175" s="4">
        <v>1.3639637269079701E-2</v>
      </c>
      <c r="G175" s="4">
        <v>1.62202399224043E-2</v>
      </c>
      <c r="H175" s="4">
        <v>1.9457988440990399E-2</v>
      </c>
      <c r="I175" s="4">
        <v>2.3410812020301802E-2</v>
      </c>
      <c r="J175" s="4">
        <v>2.4680636823177299E-2</v>
      </c>
      <c r="K175" s="4">
        <v>2.6875615119934099E-2</v>
      </c>
      <c r="L175" s="4">
        <v>3.0947899445891401E-2</v>
      </c>
      <c r="M175" s="14">
        <v>3.0647311359643901E-2</v>
      </c>
      <c r="O175" s="67"/>
      <c r="P175" s="2">
        <v>0.1</v>
      </c>
      <c r="Q175" s="4">
        <v>4.6070571988821004E-3</v>
      </c>
      <c r="R175" s="4">
        <v>7.1665327996015601E-3</v>
      </c>
      <c r="S175" s="4">
        <v>1.0328876785933999E-2</v>
      </c>
      <c r="T175" s="4">
        <v>1.3639637269079701E-2</v>
      </c>
      <c r="U175" s="4">
        <v>1.62202399224043E-2</v>
      </c>
      <c r="V175" s="4">
        <v>1.9457988440990399E-2</v>
      </c>
      <c r="W175" s="4">
        <v>2.3410812020301802E-2</v>
      </c>
      <c r="X175" s="4">
        <v>2.4680636823177299E-2</v>
      </c>
      <c r="Y175" s="4">
        <v>2.6875615119934099E-2</v>
      </c>
      <c r="Z175" s="4">
        <v>3.0947899445891401E-2</v>
      </c>
      <c r="AA175" s="14">
        <v>3.0647311359643901E-2</v>
      </c>
    </row>
    <row r="176" spans="1:27" x14ac:dyDescent="0.35">
      <c r="A176" s="67"/>
      <c r="B176" s="2">
        <v>0.15</v>
      </c>
      <c r="C176" s="4">
        <v>5.1005356945097498E-3</v>
      </c>
      <c r="D176" s="4">
        <v>1.1616563424468001E-2</v>
      </c>
      <c r="E176" s="4">
        <v>1.6391525045037301E-2</v>
      </c>
      <c r="F176" s="4">
        <v>2.2970242425799401E-2</v>
      </c>
      <c r="G176" s="4">
        <v>2.5292001664638498E-2</v>
      </c>
      <c r="H176" s="4">
        <v>3.1690299510955797E-2</v>
      </c>
      <c r="I176" s="4">
        <v>3.47759574651718E-2</v>
      </c>
      <c r="J176" s="4">
        <v>3.4789159893989598E-2</v>
      </c>
      <c r="K176" s="4">
        <v>3.9552878588437999E-2</v>
      </c>
      <c r="L176" s="4">
        <v>4.1746206581592601E-2</v>
      </c>
      <c r="M176" s="14">
        <v>4.2323041707277298E-2</v>
      </c>
      <c r="O176" s="67"/>
      <c r="P176" s="2">
        <v>0.15</v>
      </c>
      <c r="Q176" s="4">
        <v>5.1005356945097498E-3</v>
      </c>
      <c r="R176" s="4">
        <v>1.1616563424468001E-2</v>
      </c>
      <c r="S176" s="4">
        <v>1.6391525045037301E-2</v>
      </c>
      <c r="T176" s="4">
        <v>2.2970242425799401E-2</v>
      </c>
      <c r="U176" s="4">
        <v>2.5292001664638498E-2</v>
      </c>
      <c r="V176" s="4">
        <v>3.1690299510955797E-2</v>
      </c>
      <c r="W176" s="4">
        <v>3.47759574651718E-2</v>
      </c>
      <c r="X176" s="4">
        <v>3.4789159893989598E-2</v>
      </c>
      <c r="Y176" s="4">
        <v>3.9552878588437999E-2</v>
      </c>
      <c r="Z176" s="4">
        <v>4.1746206581592601E-2</v>
      </c>
      <c r="AA176" s="14">
        <v>4.2323041707277298E-2</v>
      </c>
    </row>
    <row r="177" spans="1:27" x14ac:dyDescent="0.35">
      <c r="A177" s="67"/>
      <c r="B177" s="2">
        <v>0.2</v>
      </c>
      <c r="C177" s="4">
        <v>4.5028175227344001E-3</v>
      </c>
      <c r="D177" s="4">
        <v>1.3930832967162099E-2</v>
      </c>
      <c r="E177" s="4">
        <v>2.3033168166875801E-2</v>
      </c>
      <c r="F177" s="4">
        <v>3.16842198371887E-2</v>
      </c>
      <c r="G177" s="4">
        <v>3.34214363247156E-2</v>
      </c>
      <c r="H177" s="4">
        <v>4.1108282903830201E-2</v>
      </c>
      <c r="I177" s="4">
        <v>4.4019650667905801E-2</v>
      </c>
      <c r="J177" s="4">
        <v>4.57466766238213E-2</v>
      </c>
      <c r="K177" s="4">
        <v>5.1247014105320003E-2</v>
      </c>
      <c r="L177" s="4">
        <v>5.3266583631436E-2</v>
      </c>
      <c r="M177" s="14">
        <v>5.30602559447289E-2</v>
      </c>
      <c r="O177" s="67"/>
      <c r="P177" s="2">
        <v>0.2</v>
      </c>
      <c r="Q177" s="4">
        <v>4.5028175227344001E-3</v>
      </c>
      <c r="R177" s="4">
        <v>1.3930832967162099E-2</v>
      </c>
      <c r="S177" s="4">
        <v>2.3033168166875801E-2</v>
      </c>
      <c r="T177" s="4">
        <v>3.16842198371887E-2</v>
      </c>
      <c r="U177" s="4">
        <v>3.34214363247156E-2</v>
      </c>
      <c r="V177" s="4">
        <v>4.1108282903830201E-2</v>
      </c>
      <c r="W177" s="4">
        <v>4.4019650667905801E-2</v>
      </c>
      <c r="X177" s="4">
        <v>4.57466766238213E-2</v>
      </c>
      <c r="Y177" s="4">
        <v>5.1247014105320003E-2</v>
      </c>
      <c r="Z177" s="4">
        <v>5.3266583631436E-2</v>
      </c>
      <c r="AA177" s="14">
        <v>5.30602559447289E-2</v>
      </c>
    </row>
    <row r="178" spans="1:27" x14ac:dyDescent="0.35">
      <c r="A178" s="67"/>
      <c r="B178" s="2">
        <v>0.25</v>
      </c>
      <c r="C178" s="4">
        <v>-4.23456258431543E-5</v>
      </c>
      <c r="D178" s="4">
        <v>1.7103107646107701E-2</v>
      </c>
      <c r="E178" s="4">
        <v>2.9355600476264999E-2</v>
      </c>
      <c r="F178" s="4">
        <v>3.7544787994452898E-2</v>
      </c>
      <c r="G178" s="4">
        <v>4.1550870984792702E-2</v>
      </c>
      <c r="H178" s="4">
        <v>5.0526266296704599E-2</v>
      </c>
      <c r="I178" s="4">
        <v>5.50645925104618E-2</v>
      </c>
      <c r="J178" s="4">
        <v>5.6704193353653003E-2</v>
      </c>
      <c r="K178" s="4">
        <v>6.2941149622201903E-2</v>
      </c>
      <c r="L178" s="4">
        <v>6.4786960681279496E-2</v>
      </c>
      <c r="M178" s="14">
        <v>6.5673165023326902E-2</v>
      </c>
      <c r="O178" s="67"/>
      <c r="P178" s="2">
        <v>0.25</v>
      </c>
      <c r="Q178" s="4">
        <v>-4.23456258431543E-5</v>
      </c>
      <c r="R178" s="4">
        <v>1.7103107646107701E-2</v>
      </c>
      <c r="S178" s="4">
        <v>2.9355600476264999E-2</v>
      </c>
      <c r="T178" s="4">
        <v>3.7544787994452898E-2</v>
      </c>
      <c r="U178" s="4">
        <v>4.1550870984792702E-2</v>
      </c>
      <c r="V178" s="4">
        <v>5.0526266296704599E-2</v>
      </c>
      <c r="W178" s="4">
        <v>5.50645925104618E-2</v>
      </c>
      <c r="X178" s="4">
        <v>5.6704193353653003E-2</v>
      </c>
      <c r="Y178" s="4">
        <v>6.2941149622201903E-2</v>
      </c>
      <c r="Z178" s="4">
        <v>6.4786960681279496E-2</v>
      </c>
      <c r="AA178" s="14">
        <v>6.5673165023326902E-2</v>
      </c>
    </row>
    <row r="179" spans="1:27" x14ac:dyDescent="0.35">
      <c r="A179" s="67"/>
      <c r="B179" s="2">
        <v>0.3</v>
      </c>
      <c r="C179" s="4">
        <v>-2.25711264647543E-3</v>
      </c>
      <c r="D179" s="4">
        <v>1.6268543899059299E-2</v>
      </c>
      <c r="E179" s="4">
        <v>3.3730338194540598E-2</v>
      </c>
      <c r="F179" s="4">
        <v>4.3405356151717103E-2</v>
      </c>
      <c r="G179" s="4">
        <v>4.9680305644869797E-2</v>
      </c>
      <c r="H179" s="4">
        <v>5.9944249689579003E-2</v>
      </c>
      <c r="I179" s="4">
        <v>6.6385501995682702E-2</v>
      </c>
      <c r="J179" s="4">
        <v>6.7661710083484705E-2</v>
      </c>
      <c r="K179" s="4">
        <v>7.4635285139083907E-2</v>
      </c>
      <c r="L179" s="4">
        <v>7.6307337731122998E-2</v>
      </c>
      <c r="M179" s="14">
        <v>7.74996858090162E-2</v>
      </c>
      <c r="O179" s="67"/>
      <c r="P179" s="2">
        <v>0.3</v>
      </c>
      <c r="Q179" s="4">
        <v>-2.25711264647543E-3</v>
      </c>
      <c r="R179" s="4">
        <v>1.6268543899059299E-2</v>
      </c>
      <c r="S179" s="4">
        <v>3.3730338194540598E-2</v>
      </c>
      <c r="T179" s="4">
        <v>4.3405356151717103E-2</v>
      </c>
      <c r="U179" s="4">
        <v>4.9680305644869797E-2</v>
      </c>
      <c r="V179" s="4">
        <v>5.9944249689579003E-2</v>
      </c>
      <c r="W179" s="4">
        <v>6.6385501995682702E-2</v>
      </c>
      <c r="X179" s="4">
        <v>6.7661710083484705E-2</v>
      </c>
      <c r="Y179" s="4">
        <v>7.4635285139083907E-2</v>
      </c>
      <c r="Z179" s="4">
        <v>7.6307337731122998E-2</v>
      </c>
      <c r="AA179" s="14">
        <v>7.74996858090162E-2</v>
      </c>
    </row>
    <row r="180" spans="1:27" x14ac:dyDescent="0.35">
      <c r="A180" s="67"/>
      <c r="B180" s="2">
        <v>0.35</v>
      </c>
      <c r="C180" s="4">
        <v>-4.4227163307368799E-3</v>
      </c>
      <c r="D180" s="4">
        <v>1.7206497490406002E-2</v>
      </c>
      <c r="E180" s="4">
        <v>3.81050759128162E-2</v>
      </c>
      <c r="F180" s="4">
        <v>4.9265924308981197E-2</v>
      </c>
      <c r="G180" s="4">
        <v>5.7809740304946899E-2</v>
      </c>
      <c r="H180" s="4">
        <v>6.9362233082453401E-2</v>
      </c>
      <c r="I180" s="4">
        <v>7.7706411480903598E-2</v>
      </c>
      <c r="J180" s="4">
        <v>7.8619226813316401E-2</v>
      </c>
      <c r="K180" s="4">
        <v>8.63294206559658E-2</v>
      </c>
      <c r="L180" s="4">
        <v>8.7827714780966404E-2</v>
      </c>
      <c r="M180" s="14">
        <v>8.9326206594705596E-2</v>
      </c>
      <c r="O180" s="67"/>
      <c r="P180" s="2">
        <v>0.35</v>
      </c>
      <c r="Q180" s="4">
        <v>-4.4227163307368799E-3</v>
      </c>
      <c r="R180" s="4">
        <v>1.7206497490406002E-2</v>
      </c>
      <c r="S180" s="4">
        <v>3.81050759128162E-2</v>
      </c>
      <c r="T180" s="4">
        <v>4.9265924308981197E-2</v>
      </c>
      <c r="U180" s="4">
        <v>5.7809740304946899E-2</v>
      </c>
      <c r="V180" s="4">
        <v>6.9362233082453401E-2</v>
      </c>
      <c r="W180" s="4">
        <v>7.7706411480903598E-2</v>
      </c>
      <c r="X180" s="4">
        <v>7.8619226813316401E-2</v>
      </c>
      <c r="Y180" s="4">
        <v>8.63294206559658E-2</v>
      </c>
      <c r="Z180" s="4">
        <v>8.7827714780966404E-2</v>
      </c>
      <c r="AA180" s="14">
        <v>8.9326206594705596E-2</v>
      </c>
    </row>
    <row r="181" spans="1:27" x14ac:dyDescent="0.35">
      <c r="A181" s="67"/>
      <c r="B181" s="2">
        <v>0.4</v>
      </c>
      <c r="C181" s="4">
        <v>-4.6356646344065701E-3</v>
      </c>
      <c r="D181" s="4">
        <v>2.3512786254286801E-2</v>
      </c>
      <c r="E181" s="4">
        <v>4.2479813631091802E-2</v>
      </c>
      <c r="F181" s="4">
        <v>5.5126492466245403E-2</v>
      </c>
      <c r="G181" s="4">
        <v>6.5939174965023994E-2</v>
      </c>
      <c r="H181" s="4">
        <v>7.8780216475327805E-2</v>
      </c>
      <c r="I181" s="4">
        <v>8.8245816528797205E-2</v>
      </c>
      <c r="J181" s="4">
        <v>8.9576743543147999E-2</v>
      </c>
      <c r="K181" s="4">
        <v>9.8023556172847803E-2</v>
      </c>
      <c r="L181" s="4">
        <v>9.9348091830809906E-2</v>
      </c>
      <c r="M181" s="14">
        <v>0.101152727380395</v>
      </c>
      <c r="O181" s="67"/>
      <c r="P181" s="2">
        <v>0.4</v>
      </c>
      <c r="Q181" s="4">
        <v>-4.6356646344065701E-3</v>
      </c>
      <c r="R181" s="4">
        <v>2.3512786254286801E-2</v>
      </c>
      <c r="S181" s="4">
        <v>4.2479813631091802E-2</v>
      </c>
      <c r="T181" s="4">
        <v>5.5126492466245403E-2</v>
      </c>
      <c r="U181" s="4">
        <v>6.5939174965023994E-2</v>
      </c>
      <c r="V181" s="4">
        <v>7.8780216475327805E-2</v>
      </c>
      <c r="W181" s="4">
        <v>8.8245816528797205E-2</v>
      </c>
      <c r="X181" s="4">
        <v>8.9576743543147999E-2</v>
      </c>
      <c r="Y181" s="4">
        <v>9.8023556172847803E-2</v>
      </c>
      <c r="Z181" s="4">
        <v>9.9348091830809906E-2</v>
      </c>
      <c r="AA181" s="14">
        <v>0.101152727380395</v>
      </c>
    </row>
    <row r="182" spans="1:27" x14ac:dyDescent="0.35">
      <c r="A182" s="67"/>
      <c r="B182" s="2">
        <v>0.45</v>
      </c>
      <c r="C182" s="4">
        <v>-6.7760469391941998E-3</v>
      </c>
      <c r="D182" s="4">
        <v>2.4454016238451001E-2</v>
      </c>
      <c r="E182" s="4">
        <v>4.6854551349367397E-2</v>
      </c>
      <c r="F182" s="4">
        <v>6.0987060623509497E-2</v>
      </c>
      <c r="G182" s="4">
        <v>7.4068609625101103E-2</v>
      </c>
      <c r="H182" s="4">
        <v>8.8198199868202196E-2</v>
      </c>
      <c r="I182" s="4">
        <v>9.8785221576690702E-2</v>
      </c>
      <c r="J182" s="4">
        <v>0.10053426027298</v>
      </c>
      <c r="K182" s="4">
        <v>0.108591146767139</v>
      </c>
      <c r="L182" s="4">
        <v>0.11086846888065301</v>
      </c>
      <c r="M182" s="14">
        <v>0.112979248166084</v>
      </c>
      <c r="O182" s="67"/>
      <c r="P182" s="2">
        <v>0.45</v>
      </c>
      <c r="Q182" s="4">
        <v>-6.7760469391941998E-3</v>
      </c>
      <c r="R182" s="4">
        <v>2.4454016238451001E-2</v>
      </c>
      <c r="S182" s="4">
        <v>4.6854551349367397E-2</v>
      </c>
      <c r="T182" s="4">
        <v>6.0987060623509497E-2</v>
      </c>
      <c r="U182" s="4">
        <v>7.4068609625101103E-2</v>
      </c>
      <c r="V182" s="4">
        <v>8.8198199868202196E-2</v>
      </c>
      <c r="W182" s="4">
        <v>9.8785221576690702E-2</v>
      </c>
      <c r="X182" s="4">
        <v>0.10053426027298</v>
      </c>
      <c r="Y182" s="4">
        <v>0.108591146767139</v>
      </c>
      <c r="Z182" s="4">
        <v>0.11086846888065301</v>
      </c>
      <c r="AA182" s="14">
        <v>0.112979248166084</v>
      </c>
    </row>
    <row r="183" spans="1:27" x14ac:dyDescent="0.35">
      <c r="A183" s="67"/>
      <c r="B183" s="2">
        <v>0.5</v>
      </c>
      <c r="C183" s="4">
        <v>-9.3046426773071306E-3</v>
      </c>
      <c r="D183" s="4">
        <v>2.53952462226152E-2</v>
      </c>
      <c r="E183" s="4">
        <v>5.1229289067643E-2</v>
      </c>
      <c r="F183" s="4">
        <v>6.6847628780773702E-2</v>
      </c>
      <c r="G183" s="4">
        <v>8.2198044285178198E-2</v>
      </c>
      <c r="H183" s="4">
        <v>9.9412903189659105E-2</v>
      </c>
      <c r="I183" s="4">
        <v>0.10703157633543001</v>
      </c>
      <c r="J183" s="4">
        <v>0.111491777002811</v>
      </c>
      <c r="K183" s="4">
        <v>0.11290880292654</v>
      </c>
      <c r="L183" s="4">
        <v>0.114289313554764</v>
      </c>
      <c r="M183" s="14">
        <v>0.117716945707798</v>
      </c>
      <c r="O183" s="67"/>
      <c r="P183" s="2">
        <v>0.5</v>
      </c>
      <c r="Q183" s="4">
        <v>-9.3046426773071306E-3</v>
      </c>
      <c r="R183" s="4">
        <v>2.53952462226152E-2</v>
      </c>
      <c r="S183" s="4">
        <v>5.1229289067643E-2</v>
      </c>
      <c r="T183" s="4">
        <v>6.6847628780773702E-2</v>
      </c>
      <c r="U183" s="4">
        <v>8.2198044285178198E-2</v>
      </c>
      <c r="V183" s="4">
        <v>9.9412903189659105E-2</v>
      </c>
      <c r="W183" s="4">
        <v>0.10703157633543001</v>
      </c>
      <c r="X183" s="4">
        <v>0.111491777002811</v>
      </c>
      <c r="Y183" s="4">
        <v>0.11290880292654</v>
      </c>
      <c r="Z183" s="4">
        <v>0.114289313554764</v>
      </c>
      <c r="AA183" s="14">
        <v>0.117716945707798</v>
      </c>
    </row>
    <row r="184" spans="1:27" x14ac:dyDescent="0.35">
      <c r="A184" s="67"/>
      <c r="B184" s="2">
        <v>0.55000000000000004</v>
      </c>
      <c r="C184" s="4">
        <v>-1.12326638773084E-2</v>
      </c>
      <c r="D184" s="4">
        <v>2.6336476206779501E-2</v>
      </c>
      <c r="E184" s="4">
        <v>5.5604026785918602E-2</v>
      </c>
      <c r="F184" s="4">
        <v>7.27081969380379E-2</v>
      </c>
      <c r="G184" s="4">
        <v>9.0327478945255293E-2</v>
      </c>
      <c r="H184" s="4">
        <v>0.107227392494679</v>
      </c>
      <c r="I184" s="4">
        <v>0.114726081490517</v>
      </c>
      <c r="J184" s="4">
        <v>0.122028954327106</v>
      </c>
      <c r="K184" s="4">
        <v>0.123374663293362</v>
      </c>
      <c r="L184" s="4">
        <v>0.124085947871208</v>
      </c>
      <c r="M184" s="14">
        <v>0.12648609280586201</v>
      </c>
      <c r="O184" s="67"/>
      <c r="P184" s="2">
        <v>0.55000000000000004</v>
      </c>
      <c r="Q184" s="4">
        <v>-1.12326638773084E-2</v>
      </c>
      <c r="R184" s="4">
        <v>2.6336476206779501E-2</v>
      </c>
      <c r="S184" s="4">
        <v>5.5604026785918602E-2</v>
      </c>
      <c r="T184" s="4">
        <v>7.27081969380379E-2</v>
      </c>
      <c r="U184" s="4">
        <v>9.0327478945255293E-2</v>
      </c>
      <c r="V184" s="4">
        <v>0.107227392494679</v>
      </c>
      <c r="W184" s="4">
        <v>0.114726081490517</v>
      </c>
      <c r="X184" s="4">
        <v>0.122028954327106</v>
      </c>
      <c r="Y184" s="4">
        <v>0.123374663293362</v>
      </c>
      <c r="Z184" s="4">
        <v>0.124085947871208</v>
      </c>
      <c r="AA184" s="14">
        <v>0.12648609280586201</v>
      </c>
    </row>
    <row r="185" spans="1:27" x14ac:dyDescent="0.35">
      <c r="A185" s="67"/>
      <c r="B185" s="2">
        <v>0.6</v>
      </c>
      <c r="C185" s="4">
        <v>-1.04243531823158E-2</v>
      </c>
      <c r="D185" s="4">
        <v>2.7277706190943701E-2</v>
      </c>
      <c r="E185" s="4">
        <v>5.9978764504194301E-2</v>
      </c>
      <c r="F185" s="4">
        <v>8.0453135073184995E-2</v>
      </c>
      <c r="G185" s="4">
        <v>0.100476711988449</v>
      </c>
      <c r="H185" s="4">
        <v>0.113678760826588</v>
      </c>
      <c r="I185" s="4">
        <v>0.123737268149853</v>
      </c>
      <c r="J185" s="4">
        <v>0.12787048518657701</v>
      </c>
      <c r="K185" s="4">
        <v>0.12965360283851601</v>
      </c>
      <c r="L185" s="4">
        <v>0.133882582187653</v>
      </c>
      <c r="M185" s="14">
        <v>0.13643963634967801</v>
      </c>
      <c r="O185" s="67"/>
      <c r="P185" s="2">
        <v>0.6</v>
      </c>
      <c r="Q185" s="4">
        <v>-1.04243531823158E-2</v>
      </c>
      <c r="R185" s="4">
        <v>2.7277706190943701E-2</v>
      </c>
      <c r="S185" s="4">
        <v>5.9978764504194301E-2</v>
      </c>
      <c r="T185" s="4">
        <v>8.0453135073184995E-2</v>
      </c>
      <c r="U185" s="4">
        <v>0.100476711988449</v>
      </c>
      <c r="V185" s="4">
        <v>0.113678760826588</v>
      </c>
      <c r="W185" s="4">
        <v>0.123737268149853</v>
      </c>
      <c r="X185" s="4">
        <v>0.12787048518657701</v>
      </c>
      <c r="Y185" s="4">
        <v>0.12965360283851601</v>
      </c>
      <c r="Z185" s="4">
        <v>0.133882582187653</v>
      </c>
      <c r="AA185" s="14">
        <v>0.13643963634967801</v>
      </c>
    </row>
    <row r="186" spans="1:27" x14ac:dyDescent="0.35">
      <c r="A186" s="67"/>
      <c r="B186" s="2">
        <v>0.65</v>
      </c>
      <c r="C186" s="4">
        <v>-1.07202306389809E-2</v>
      </c>
      <c r="D186" s="4">
        <v>2.8218936175108001E-2</v>
      </c>
      <c r="E186" s="4">
        <v>6.3345588743686704E-2</v>
      </c>
      <c r="F186" s="4">
        <v>8.9848436415195507E-2</v>
      </c>
      <c r="G186" s="4">
        <v>0.109301574528217</v>
      </c>
      <c r="H186" s="4">
        <v>0.120448835194111</v>
      </c>
      <c r="I186" s="4">
        <v>0.127617627382278</v>
      </c>
      <c r="J186" s="4">
        <v>0.13406440615654</v>
      </c>
      <c r="K186" s="4">
        <v>0.136960700154305</v>
      </c>
      <c r="L186" s="4">
        <v>0.138476207852364</v>
      </c>
      <c r="M186" s="14">
        <v>0.14168736338615401</v>
      </c>
      <c r="O186" s="67"/>
      <c r="P186" s="2">
        <v>0.65</v>
      </c>
      <c r="Q186" s="4">
        <v>-1.07202306389809E-2</v>
      </c>
      <c r="R186" s="4">
        <v>2.8218936175108001E-2</v>
      </c>
      <c r="S186" s="4">
        <v>6.3345588743686704E-2</v>
      </c>
      <c r="T186" s="4">
        <v>8.9848436415195507E-2</v>
      </c>
      <c r="U186" s="4">
        <v>0.109301574528217</v>
      </c>
      <c r="V186" s="4">
        <v>0.120448835194111</v>
      </c>
      <c r="W186" s="4">
        <v>0.127617627382278</v>
      </c>
      <c r="X186" s="4">
        <v>0.13406440615654</v>
      </c>
      <c r="Y186" s="4">
        <v>0.136960700154305</v>
      </c>
      <c r="Z186" s="4">
        <v>0.138476207852364</v>
      </c>
      <c r="AA186" s="14">
        <v>0.14168736338615401</v>
      </c>
    </row>
    <row r="187" spans="1:27" x14ac:dyDescent="0.35">
      <c r="A187" s="67"/>
      <c r="B187" s="2">
        <v>0.7</v>
      </c>
      <c r="C187" s="4">
        <v>-1.17877032607794E-2</v>
      </c>
      <c r="D187" s="4">
        <v>2.9160166159272201E-2</v>
      </c>
      <c r="E187" s="4">
        <v>6.9243766367435497E-2</v>
      </c>
      <c r="F187" s="4">
        <v>9.58354696631432E-2</v>
      </c>
      <c r="G187" s="4">
        <v>0.117382414638996</v>
      </c>
      <c r="H187" s="4">
        <v>0.125244930386543</v>
      </c>
      <c r="I187" s="4">
        <v>0.133904203772545</v>
      </c>
      <c r="J187" s="4">
        <v>0.139217078685761</v>
      </c>
      <c r="K187" s="4">
        <v>0.143764138221741</v>
      </c>
      <c r="L187" s="4">
        <v>0.14468830823898299</v>
      </c>
      <c r="M187" s="14">
        <v>0.14800380170345301</v>
      </c>
      <c r="O187" s="67"/>
      <c r="P187" s="2">
        <v>0.7</v>
      </c>
      <c r="Q187" s="4">
        <v>-1.17877032607794E-2</v>
      </c>
      <c r="R187" s="4">
        <v>2.9160166159272201E-2</v>
      </c>
      <c r="S187" s="4">
        <v>6.9243766367435497E-2</v>
      </c>
      <c r="T187" s="4">
        <v>9.58354696631432E-2</v>
      </c>
      <c r="U187" s="4">
        <v>0.117382414638996</v>
      </c>
      <c r="V187" s="4">
        <v>0.125244930386543</v>
      </c>
      <c r="W187" s="4">
        <v>0.133904203772545</v>
      </c>
      <c r="X187" s="4">
        <v>0.139217078685761</v>
      </c>
      <c r="Y187" s="4">
        <v>0.143764138221741</v>
      </c>
      <c r="Z187" s="4">
        <v>0.14468830823898299</v>
      </c>
      <c r="AA187" s="14">
        <v>0.14800380170345301</v>
      </c>
    </row>
    <row r="188" spans="1:27" x14ac:dyDescent="0.35">
      <c r="A188" s="67"/>
      <c r="B188" s="2">
        <v>0.75</v>
      </c>
      <c r="C188" s="4">
        <v>-1.4299941249191799E-2</v>
      </c>
      <c r="D188" s="4">
        <v>2.6389947161078502E-2</v>
      </c>
      <c r="E188" s="4">
        <v>7.2009436786174802E-2</v>
      </c>
      <c r="F188" s="4">
        <v>0.102265726774931</v>
      </c>
      <c r="G188" s="4">
        <v>0.122745230793953</v>
      </c>
      <c r="H188" s="4">
        <v>0.135890632867813</v>
      </c>
      <c r="I188" s="4">
        <v>0.14032027125358601</v>
      </c>
      <c r="J188" s="4">
        <v>0.14558035135269201</v>
      </c>
      <c r="K188" s="4">
        <v>0.14860381186008501</v>
      </c>
      <c r="L188" s="4">
        <v>0.15048903971910499</v>
      </c>
      <c r="M188" s="14">
        <v>0.15164862573146801</v>
      </c>
      <c r="O188" s="67"/>
      <c r="P188" s="2">
        <v>0.75</v>
      </c>
      <c r="Q188" s="4">
        <v>-1.4299941249191799E-2</v>
      </c>
      <c r="R188" s="4">
        <v>2.6389947161078502E-2</v>
      </c>
      <c r="S188" s="4">
        <v>7.2009436786174802E-2</v>
      </c>
      <c r="T188" s="4">
        <v>0.102265726774931</v>
      </c>
      <c r="U188" s="4">
        <v>0.122745230793953</v>
      </c>
      <c r="V188" s="4">
        <v>0.135890632867813</v>
      </c>
      <c r="W188" s="4">
        <v>0.14032027125358601</v>
      </c>
      <c r="X188" s="4">
        <v>0.14558035135269201</v>
      </c>
      <c r="Y188" s="4">
        <v>0.14860381186008501</v>
      </c>
      <c r="Z188" s="4">
        <v>0.15048903971910499</v>
      </c>
      <c r="AA188" s="14">
        <v>0.15164862573146801</v>
      </c>
    </row>
    <row r="189" spans="1:27" x14ac:dyDescent="0.35">
      <c r="A189" s="67"/>
      <c r="B189" s="2">
        <v>0.8</v>
      </c>
      <c r="C189" s="4">
        <v>-1.3343906961381401E-2</v>
      </c>
      <c r="D189" s="4">
        <v>3.0249889940023401E-2</v>
      </c>
      <c r="E189" s="4">
        <v>7.7894836664199801E-2</v>
      </c>
      <c r="F189" s="4">
        <v>0.108695983886719</v>
      </c>
      <c r="G189" s="4">
        <v>0.12902906537056</v>
      </c>
      <c r="H189" s="4">
        <v>0.13812008500099199</v>
      </c>
      <c r="I189" s="4">
        <v>0.146561980247498</v>
      </c>
      <c r="J189" s="4">
        <v>0.14987511932849901</v>
      </c>
      <c r="K189" s="4">
        <v>0.154036089777946</v>
      </c>
      <c r="L189" s="4">
        <v>0.15628977119922599</v>
      </c>
      <c r="M189" s="14">
        <v>0.15697583556175199</v>
      </c>
      <c r="O189" s="67"/>
      <c r="P189" s="2">
        <v>0.8</v>
      </c>
      <c r="Q189" s="4">
        <v>-1.3343906961381401E-2</v>
      </c>
      <c r="R189" s="4">
        <v>3.0249889940023401E-2</v>
      </c>
      <c r="S189" s="4">
        <v>7.7894836664199801E-2</v>
      </c>
      <c r="T189" s="4">
        <v>0.108695983886719</v>
      </c>
      <c r="U189" s="4">
        <v>0.12902906537056</v>
      </c>
      <c r="V189" s="4">
        <v>0.13812008500099199</v>
      </c>
      <c r="W189" s="4">
        <v>0.146561980247498</v>
      </c>
      <c r="X189" s="4">
        <v>0.14987511932849901</v>
      </c>
      <c r="Y189" s="4">
        <v>0.154036089777946</v>
      </c>
      <c r="Z189" s="4">
        <v>0.15628977119922599</v>
      </c>
      <c r="AA189" s="14">
        <v>0.15697583556175199</v>
      </c>
    </row>
    <row r="190" spans="1:27" x14ac:dyDescent="0.35">
      <c r="A190" s="67"/>
      <c r="B190" s="2">
        <v>0.85</v>
      </c>
      <c r="C190" s="4">
        <v>-1.45769156515598E-2</v>
      </c>
      <c r="D190" s="4">
        <v>2.8235219419002498E-2</v>
      </c>
      <c r="E190" s="4">
        <v>8.3138838410377502E-2</v>
      </c>
      <c r="F190" s="4">
        <v>0.113913334906101</v>
      </c>
      <c r="G190" s="4">
        <v>0.13351446390152</v>
      </c>
      <c r="H190" s="4">
        <v>0.142811894416809</v>
      </c>
      <c r="I190" s="4">
        <v>0.151018425822258</v>
      </c>
      <c r="J190" s="4">
        <v>0.156043380498886</v>
      </c>
      <c r="K190" s="4">
        <v>0.15946836769580799</v>
      </c>
      <c r="L190" s="4">
        <v>0.16341581940650901</v>
      </c>
      <c r="M190" s="14">
        <v>0.16359254717826799</v>
      </c>
      <c r="O190" s="67"/>
      <c r="P190" s="2">
        <v>0.85</v>
      </c>
      <c r="Q190" s="4">
        <v>-1.45769156515598E-2</v>
      </c>
      <c r="R190" s="4">
        <v>2.8235219419002498E-2</v>
      </c>
      <c r="S190" s="4">
        <v>8.3138838410377502E-2</v>
      </c>
      <c r="T190" s="4">
        <v>0.113913334906101</v>
      </c>
      <c r="U190" s="4">
        <v>0.13351446390152</v>
      </c>
      <c r="V190" s="4">
        <v>0.142811894416809</v>
      </c>
      <c r="W190" s="4">
        <v>0.151018425822258</v>
      </c>
      <c r="X190" s="4">
        <v>0.156043380498886</v>
      </c>
      <c r="Y190" s="4">
        <v>0.15946836769580799</v>
      </c>
      <c r="Z190" s="4">
        <v>0.16341581940650901</v>
      </c>
      <c r="AA190" s="14">
        <v>0.16359254717826799</v>
      </c>
    </row>
    <row r="191" spans="1:27" x14ac:dyDescent="0.35">
      <c r="A191" s="67"/>
      <c r="B191" s="2">
        <v>0.9</v>
      </c>
      <c r="C191" s="4">
        <v>-1.4382436871528599E-2</v>
      </c>
      <c r="D191" s="4">
        <v>2.9444422572851198E-2</v>
      </c>
      <c r="E191" s="4">
        <v>9.04831662774086E-2</v>
      </c>
      <c r="F191" s="4">
        <v>0.119391612708569</v>
      </c>
      <c r="G191" s="4">
        <v>0.134754464030266</v>
      </c>
      <c r="H191" s="4">
        <v>0.14720240235328699</v>
      </c>
      <c r="I191" s="4">
        <v>0.155475869774818</v>
      </c>
      <c r="J191" s="4">
        <v>0.16016486287116999</v>
      </c>
      <c r="K191" s="4">
        <v>0.16338540613651301</v>
      </c>
      <c r="L191" s="4">
        <v>0.16774839162826499</v>
      </c>
      <c r="M191" s="14">
        <v>0.17033082246780401</v>
      </c>
      <c r="O191" s="67"/>
      <c r="P191" s="2">
        <v>0.9</v>
      </c>
      <c r="Q191" s="4">
        <v>-1.4382436871528599E-2</v>
      </c>
      <c r="R191" s="4">
        <v>2.9444422572851198E-2</v>
      </c>
      <c r="S191" s="4">
        <v>9.04831662774086E-2</v>
      </c>
      <c r="T191" s="4">
        <v>0.119391612708569</v>
      </c>
      <c r="U191" s="4">
        <v>0.134754464030266</v>
      </c>
      <c r="V191" s="4">
        <v>0.14720240235328699</v>
      </c>
      <c r="W191" s="4">
        <v>0.155475869774818</v>
      </c>
      <c r="X191" s="4">
        <v>0.16016486287116999</v>
      </c>
      <c r="Y191" s="4">
        <v>0.16338540613651301</v>
      </c>
      <c r="Z191" s="4">
        <v>0.16774839162826499</v>
      </c>
      <c r="AA191" s="14">
        <v>0.17033082246780401</v>
      </c>
    </row>
    <row r="192" spans="1:27" x14ac:dyDescent="0.35">
      <c r="A192" s="67"/>
      <c r="B192" s="2">
        <v>0.95</v>
      </c>
      <c r="C192" s="4">
        <v>-1.70596614480019E-2</v>
      </c>
      <c r="D192" s="4">
        <v>3.0653625726699801E-2</v>
      </c>
      <c r="E192" s="4">
        <v>9.4966433942318004E-2</v>
      </c>
      <c r="F192" s="4">
        <v>0.124098010361195</v>
      </c>
      <c r="G192" s="4">
        <v>0.139211371541023</v>
      </c>
      <c r="H192" s="4">
        <v>0.15217825770378099</v>
      </c>
      <c r="I192" s="4">
        <v>0.16123840212821999</v>
      </c>
      <c r="J192" s="4">
        <v>0.16744276881218001</v>
      </c>
      <c r="K192" s="4">
        <v>0.16753612458705899</v>
      </c>
      <c r="L192" s="4">
        <v>0.17233791947364799</v>
      </c>
      <c r="M192" s="14">
        <v>0.175720974802971</v>
      </c>
      <c r="O192" s="67"/>
      <c r="P192" s="2">
        <v>0.95</v>
      </c>
      <c r="Q192" s="4">
        <v>-1.70596614480019E-2</v>
      </c>
      <c r="R192" s="4">
        <v>3.0653625726699801E-2</v>
      </c>
      <c r="S192" s="4">
        <v>9.4966433942318004E-2</v>
      </c>
      <c r="T192" s="4">
        <v>0.124098010361195</v>
      </c>
      <c r="U192" s="4">
        <v>0.139211371541023</v>
      </c>
      <c r="V192" s="4">
        <v>0.15217825770378099</v>
      </c>
      <c r="W192" s="4">
        <v>0.16123840212821999</v>
      </c>
      <c r="X192" s="4">
        <v>0.16744276881218001</v>
      </c>
      <c r="Y192" s="4">
        <v>0.16753612458705899</v>
      </c>
      <c r="Z192" s="4">
        <v>0.17233791947364799</v>
      </c>
      <c r="AA192" s="14">
        <v>0.175720974802971</v>
      </c>
    </row>
    <row r="193" spans="1:27" x14ac:dyDescent="0.35">
      <c r="A193" s="67"/>
      <c r="B193" s="2">
        <v>1</v>
      </c>
      <c r="C193" s="4">
        <v>-1.5472105704248E-2</v>
      </c>
      <c r="D193" s="4">
        <v>3.4060254693031297E-2</v>
      </c>
      <c r="E193" s="4">
        <v>0.10624083876609799</v>
      </c>
      <c r="F193" s="4">
        <v>0.12961676716804499</v>
      </c>
      <c r="G193" s="4">
        <v>0.144341856241226</v>
      </c>
      <c r="H193" s="4">
        <v>0.15586559474468201</v>
      </c>
      <c r="I193" s="4">
        <v>0.165644571185112</v>
      </c>
      <c r="J193" s="4">
        <v>0.17115885019302399</v>
      </c>
      <c r="K193" s="4">
        <v>0.17275691032409701</v>
      </c>
      <c r="L193" s="4">
        <v>0.17794898152351399</v>
      </c>
      <c r="M193" s="14">
        <v>0.17907454073429099</v>
      </c>
      <c r="O193" s="67"/>
      <c r="P193" s="2">
        <v>1</v>
      </c>
      <c r="Q193" s="4">
        <v>-1.5472105704248E-2</v>
      </c>
      <c r="R193" s="4">
        <v>3.4060254693031297E-2</v>
      </c>
      <c r="S193" s="4">
        <v>0.10624083876609799</v>
      </c>
      <c r="T193" s="4">
        <v>0.12961676716804499</v>
      </c>
      <c r="U193" s="4">
        <v>0.144341856241226</v>
      </c>
      <c r="V193" s="4">
        <v>0.15586559474468201</v>
      </c>
      <c r="W193" s="4">
        <v>0.165644571185112</v>
      </c>
      <c r="X193" s="4">
        <v>0.17115885019302399</v>
      </c>
      <c r="Y193" s="4">
        <v>0.17275691032409701</v>
      </c>
      <c r="Z193" s="4">
        <v>0.17794898152351399</v>
      </c>
      <c r="AA193" s="14">
        <v>0.17907454073429099</v>
      </c>
    </row>
    <row r="194" spans="1:27" x14ac:dyDescent="0.35">
      <c r="A194" s="8"/>
      <c r="B194" s="9"/>
      <c r="C194" s="9"/>
      <c r="D194" s="9"/>
      <c r="E194" s="9"/>
      <c r="F194" s="9"/>
      <c r="G194" s="9"/>
      <c r="H194" s="9"/>
      <c r="I194" s="9"/>
      <c r="J194" s="9"/>
      <c r="K194" s="9"/>
      <c r="L194" s="9"/>
      <c r="M194" s="10"/>
      <c r="O194" s="8"/>
      <c r="P194" s="9"/>
      <c r="Q194" s="9"/>
      <c r="R194" s="9"/>
      <c r="S194" s="9"/>
      <c r="T194" s="9"/>
      <c r="U194" s="9"/>
      <c r="V194" s="9"/>
      <c r="W194" s="9"/>
      <c r="X194" s="9"/>
      <c r="Y194" s="9"/>
      <c r="Z194" s="9"/>
      <c r="AA194" s="10"/>
    </row>
    <row r="195" spans="1:27" x14ac:dyDescent="0.35">
      <c r="A195" s="8"/>
      <c r="B195" s="9"/>
      <c r="C195" s="9"/>
      <c r="D195" s="9"/>
      <c r="E195" s="9"/>
      <c r="F195" s="9"/>
      <c r="G195" s="9"/>
      <c r="H195" s="9"/>
      <c r="I195" s="9"/>
      <c r="J195" s="9"/>
      <c r="K195" s="9"/>
      <c r="L195" s="9"/>
      <c r="M195" s="10"/>
      <c r="O195" s="8"/>
      <c r="P195" s="9"/>
      <c r="Q195" s="9"/>
      <c r="R195" s="9"/>
      <c r="S195" s="9"/>
      <c r="T195" s="9"/>
      <c r="U195" s="9"/>
      <c r="V195" s="9"/>
      <c r="W195" s="9"/>
      <c r="X195" s="9"/>
      <c r="Y195" s="9"/>
      <c r="Z195" s="9"/>
      <c r="AA195" s="10"/>
    </row>
    <row r="196" spans="1:27" x14ac:dyDescent="0.35">
      <c r="A196" s="8"/>
      <c r="B196" s="9"/>
      <c r="C196" s="9"/>
      <c r="D196" s="9"/>
      <c r="E196" s="9"/>
      <c r="F196" s="9"/>
      <c r="G196" s="9"/>
      <c r="H196" s="9"/>
      <c r="I196" s="9"/>
      <c r="J196" s="9"/>
      <c r="K196" s="9"/>
      <c r="L196" s="9"/>
      <c r="M196" s="10"/>
      <c r="O196" s="8"/>
      <c r="P196" s="9"/>
      <c r="Q196" s="9"/>
      <c r="R196" s="9"/>
      <c r="S196" s="9"/>
      <c r="T196" s="9"/>
      <c r="U196" s="9"/>
      <c r="V196" s="9"/>
      <c r="W196" s="9"/>
      <c r="X196" s="9"/>
      <c r="Y196" s="9"/>
      <c r="Z196" s="9"/>
      <c r="AA196" s="10"/>
    </row>
    <row r="197" spans="1:27" x14ac:dyDescent="0.35">
      <c r="A197" s="8"/>
      <c r="B197" s="9"/>
      <c r="C197" s="9"/>
      <c r="D197" s="9"/>
      <c r="E197" s="9"/>
      <c r="F197" s="9"/>
      <c r="G197" s="9"/>
      <c r="H197" s="9"/>
      <c r="I197" s="9"/>
      <c r="J197" s="9"/>
      <c r="K197" s="9"/>
      <c r="L197" s="9"/>
      <c r="M197" s="10"/>
      <c r="O197" s="8"/>
      <c r="P197" s="9"/>
      <c r="Q197" s="9"/>
      <c r="R197" s="9"/>
      <c r="S197" s="9"/>
      <c r="T197" s="9"/>
      <c r="U197" s="9"/>
      <c r="V197" s="9"/>
      <c r="W197" s="9"/>
      <c r="X197" s="9"/>
      <c r="Y197" s="9"/>
      <c r="Z197" s="9"/>
      <c r="AA197" s="10"/>
    </row>
    <row r="198" spans="1:27" x14ac:dyDescent="0.35">
      <c r="A198" s="8"/>
      <c r="B198" s="9"/>
      <c r="C198" s="9"/>
      <c r="D198" s="9"/>
      <c r="E198" s="9"/>
      <c r="F198" s="9"/>
      <c r="G198" s="9"/>
      <c r="H198" s="9"/>
      <c r="I198" s="9"/>
      <c r="J198" s="9"/>
      <c r="K198" s="9"/>
      <c r="L198" s="9"/>
      <c r="M198" s="10"/>
      <c r="O198" s="8"/>
      <c r="P198" s="9"/>
      <c r="Q198" s="9"/>
      <c r="R198" s="9"/>
      <c r="S198" s="9"/>
      <c r="T198" s="9"/>
      <c r="U198" s="9"/>
      <c r="V198" s="9"/>
      <c r="W198" s="9"/>
      <c r="X198" s="9"/>
      <c r="Y198" s="9"/>
      <c r="Z198" s="9"/>
      <c r="AA198" s="10"/>
    </row>
    <row r="199" spans="1:27" x14ac:dyDescent="0.35">
      <c r="A199" s="8"/>
      <c r="B199" s="9"/>
      <c r="C199" s="9"/>
      <c r="D199" s="9"/>
      <c r="E199" s="9"/>
      <c r="F199" s="9"/>
      <c r="G199" s="9"/>
      <c r="H199" s="9"/>
      <c r="I199" s="9"/>
      <c r="J199" s="9"/>
      <c r="K199" s="9"/>
      <c r="L199" s="9"/>
      <c r="M199" s="10"/>
      <c r="O199" s="8"/>
      <c r="P199" s="9"/>
      <c r="Q199" s="9"/>
      <c r="R199" s="9"/>
      <c r="S199" s="9"/>
      <c r="T199" s="9"/>
      <c r="U199" s="9"/>
      <c r="V199" s="9"/>
      <c r="W199" s="9"/>
      <c r="X199" s="9"/>
      <c r="Y199" s="9"/>
      <c r="Z199" s="9"/>
      <c r="AA199" s="10"/>
    </row>
    <row r="200" spans="1:27" x14ac:dyDescent="0.35">
      <c r="A200" s="8"/>
      <c r="B200" s="9"/>
      <c r="C200" s="9"/>
      <c r="D200" s="9"/>
      <c r="E200" s="9"/>
      <c r="F200" s="9"/>
      <c r="G200" s="9"/>
      <c r="H200" s="9"/>
      <c r="I200" s="9"/>
      <c r="J200" s="9"/>
      <c r="K200" s="9"/>
      <c r="L200" s="9"/>
      <c r="M200" s="10"/>
      <c r="O200" s="8"/>
      <c r="P200" s="9"/>
      <c r="Q200" s="9"/>
      <c r="R200" s="9"/>
      <c r="S200" s="9"/>
      <c r="T200" s="9"/>
      <c r="U200" s="9"/>
      <c r="V200" s="9"/>
      <c r="W200" s="9"/>
      <c r="X200" s="9"/>
      <c r="Y200" s="9"/>
      <c r="Z200" s="9"/>
      <c r="AA200" s="10"/>
    </row>
    <row r="201" spans="1:27" x14ac:dyDescent="0.35">
      <c r="A201" s="8"/>
      <c r="B201" s="9"/>
      <c r="C201" s="9"/>
      <c r="D201" s="9"/>
      <c r="E201" s="9"/>
      <c r="F201" s="9"/>
      <c r="G201" s="9"/>
      <c r="H201" s="9"/>
      <c r="I201" s="9"/>
      <c r="J201" s="9"/>
      <c r="K201" s="9"/>
      <c r="L201" s="9"/>
      <c r="M201" s="10"/>
      <c r="O201" s="8"/>
      <c r="P201" s="9"/>
      <c r="Q201" s="9"/>
      <c r="R201" s="9"/>
      <c r="S201" s="9"/>
      <c r="T201" s="9"/>
      <c r="U201" s="9"/>
      <c r="V201" s="9"/>
      <c r="W201" s="9"/>
      <c r="X201" s="9"/>
      <c r="Y201" s="9"/>
      <c r="Z201" s="9"/>
      <c r="AA201" s="10"/>
    </row>
    <row r="202" spans="1:27" x14ac:dyDescent="0.35">
      <c r="A202" s="8"/>
      <c r="B202" s="9"/>
      <c r="C202" s="9"/>
      <c r="D202" s="9"/>
      <c r="E202" s="9"/>
      <c r="F202" s="9"/>
      <c r="G202" s="9"/>
      <c r="H202" s="9"/>
      <c r="I202" s="9"/>
      <c r="J202" s="9"/>
      <c r="K202" s="9"/>
      <c r="L202" s="9"/>
      <c r="M202" s="10"/>
      <c r="O202" s="8"/>
      <c r="P202" s="9"/>
      <c r="Q202" s="9"/>
      <c r="R202" s="9"/>
      <c r="S202" s="9"/>
      <c r="T202" s="9"/>
      <c r="U202" s="9"/>
      <c r="V202" s="9"/>
      <c r="W202" s="9"/>
      <c r="X202" s="9"/>
      <c r="Y202" s="9"/>
      <c r="Z202" s="9"/>
      <c r="AA202" s="10"/>
    </row>
    <row r="203" spans="1:27" x14ac:dyDescent="0.35">
      <c r="A203" s="8"/>
      <c r="B203" s="9"/>
      <c r="C203" s="9"/>
      <c r="D203" s="9"/>
      <c r="E203" s="9"/>
      <c r="F203" s="9"/>
      <c r="G203" s="9"/>
      <c r="H203" s="9"/>
      <c r="I203" s="9"/>
      <c r="J203" s="9"/>
      <c r="K203" s="9"/>
      <c r="L203" s="9"/>
      <c r="M203" s="10"/>
      <c r="O203" s="8"/>
      <c r="P203" s="9"/>
      <c r="Q203" s="9"/>
      <c r="R203" s="9"/>
      <c r="S203" s="9"/>
      <c r="T203" s="9"/>
      <c r="U203" s="9"/>
      <c r="V203" s="9"/>
      <c r="W203" s="9"/>
      <c r="X203" s="9"/>
      <c r="Y203" s="9"/>
      <c r="Z203" s="9"/>
      <c r="AA203" s="10"/>
    </row>
    <row r="204" spans="1:27" x14ac:dyDescent="0.35">
      <c r="A204" s="64" t="s">
        <v>1</v>
      </c>
      <c r="B204" s="65"/>
      <c r="C204" s="65"/>
      <c r="D204" s="65"/>
      <c r="E204" s="65"/>
      <c r="F204" s="65"/>
      <c r="G204" s="65"/>
      <c r="H204" s="65"/>
      <c r="I204" s="65"/>
      <c r="J204" s="65"/>
      <c r="K204" s="65"/>
      <c r="L204" s="65"/>
      <c r="M204" s="66"/>
      <c r="O204" s="64" t="s">
        <v>1</v>
      </c>
      <c r="P204" s="65"/>
      <c r="Q204" s="65"/>
      <c r="R204" s="65"/>
      <c r="S204" s="65"/>
      <c r="T204" s="65"/>
      <c r="U204" s="65"/>
      <c r="V204" s="65"/>
      <c r="W204" s="65"/>
      <c r="X204" s="65"/>
      <c r="Y204" s="65"/>
      <c r="Z204" s="65"/>
      <c r="AA204" s="66"/>
    </row>
    <row r="205" spans="1:27" x14ac:dyDescent="0.35">
      <c r="A205" s="67" t="s">
        <v>0</v>
      </c>
      <c r="B205" s="1"/>
      <c r="C205" s="1">
        <v>0</v>
      </c>
      <c r="D205" s="1">
        <v>0.1</v>
      </c>
      <c r="E205" s="1">
        <v>0.2</v>
      </c>
      <c r="F205" s="1">
        <v>0.3</v>
      </c>
      <c r="G205" s="1">
        <v>0.4</v>
      </c>
      <c r="H205" s="1">
        <v>0.5</v>
      </c>
      <c r="I205" s="1">
        <v>0.6</v>
      </c>
      <c r="J205" s="1">
        <v>0.7</v>
      </c>
      <c r="K205" s="1">
        <v>0.8</v>
      </c>
      <c r="L205" s="1">
        <v>0.9</v>
      </c>
      <c r="M205" s="11">
        <v>1</v>
      </c>
      <c r="O205" s="67" t="s">
        <v>0</v>
      </c>
      <c r="P205" s="1"/>
      <c r="Q205" s="1">
        <v>0</v>
      </c>
      <c r="R205" s="1">
        <v>0.1</v>
      </c>
      <c r="S205" s="1">
        <v>0.2</v>
      </c>
      <c r="T205" s="1">
        <v>0.3</v>
      </c>
      <c r="U205" s="1">
        <v>0.4</v>
      </c>
      <c r="V205" s="1">
        <v>0.5</v>
      </c>
      <c r="W205" s="1">
        <v>0.6</v>
      </c>
      <c r="X205" s="1">
        <v>0.7</v>
      </c>
      <c r="Y205" s="1">
        <v>0.8</v>
      </c>
      <c r="Z205" s="1">
        <v>0.9</v>
      </c>
      <c r="AA205" s="11">
        <v>1</v>
      </c>
    </row>
    <row r="206" spans="1:27" x14ac:dyDescent="0.35">
      <c r="A206" s="67"/>
      <c r="B206" s="2">
        <v>0</v>
      </c>
      <c r="C206" s="4">
        <v>0</v>
      </c>
      <c r="D206" s="4">
        <v>0</v>
      </c>
      <c r="E206" s="4">
        <v>0</v>
      </c>
      <c r="F206" s="4">
        <v>0</v>
      </c>
      <c r="G206" s="4">
        <v>0</v>
      </c>
      <c r="H206" s="4">
        <v>0</v>
      </c>
      <c r="I206" s="4">
        <v>0</v>
      </c>
      <c r="J206" s="4">
        <v>0</v>
      </c>
      <c r="K206" s="4">
        <v>0</v>
      </c>
      <c r="L206" s="4">
        <v>0</v>
      </c>
      <c r="M206" s="14">
        <v>0</v>
      </c>
      <c r="O206" s="67"/>
      <c r="P206" s="2">
        <v>0</v>
      </c>
      <c r="Q206" s="4">
        <v>0</v>
      </c>
      <c r="R206" s="4">
        <v>0</v>
      </c>
      <c r="S206" s="4">
        <v>0</v>
      </c>
      <c r="T206" s="4">
        <v>0</v>
      </c>
      <c r="U206" s="4">
        <v>0</v>
      </c>
      <c r="V206" s="4">
        <v>0</v>
      </c>
      <c r="W206" s="4">
        <v>0</v>
      </c>
      <c r="X206" s="4">
        <v>0</v>
      </c>
      <c r="Y206" s="4">
        <v>0</v>
      </c>
      <c r="Z206" s="4">
        <v>0</v>
      </c>
      <c r="AA206" s="14">
        <v>0</v>
      </c>
    </row>
    <row r="207" spans="1:27" x14ac:dyDescent="0.35">
      <c r="A207" s="67"/>
      <c r="B207" s="2">
        <v>0.05</v>
      </c>
      <c r="C207" s="4">
        <v>-7.8530178871005795E-4</v>
      </c>
      <c r="D207" s="4">
        <v>-2.1678972989320798E-3</v>
      </c>
      <c r="E207" s="4">
        <v>-3.2468833960592699E-3</v>
      </c>
      <c r="F207" s="4">
        <v>-4.1511408053338502E-3</v>
      </c>
      <c r="G207" s="4">
        <v>-4.8193675465881798E-3</v>
      </c>
      <c r="H207" s="4">
        <v>-5.3783878684043902E-3</v>
      </c>
      <c r="I207" s="4">
        <v>-5.9595010243356202E-3</v>
      </c>
      <c r="J207" s="4">
        <v>-6.3258372247219103E-3</v>
      </c>
      <c r="K207" s="4">
        <v>-6.63437787443399E-3</v>
      </c>
      <c r="L207" s="4">
        <v>-6.7292321473360096E-3</v>
      </c>
      <c r="M207" s="14">
        <v>-6.6907694563269598E-3</v>
      </c>
      <c r="O207" s="67"/>
      <c r="P207" s="2">
        <v>0.05</v>
      </c>
      <c r="Q207" s="4">
        <v>-7.8530178871005795E-4</v>
      </c>
      <c r="R207" s="4">
        <v>-2.1678972989320798E-3</v>
      </c>
      <c r="S207" s="4">
        <v>-3.2468833960592699E-3</v>
      </c>
      <c r="T207" s="4">
        <v>-4.1511408053338502E-3</v>
      </c>
      <c r="U207" s="4">
        <v>-4.8193675465881798E-3</v>
      </c>
      <c r="V207" s="4">
        <v>-5.3783878684043902E-3</v>
      </c>
      <c r="W207" s="4">
        <v>-5.9595010243356202E-3</v>
      </c>
      <c r="X207" s="4">
        <v>-6.3258372247219103E-3</v>
      </c>
      <c r="Y207" s="4">
        <v>-6.63437787443399E-3</v>
      </c>
      <c r="Z207" s="4">
        <v>-6.7292321473360096E-3</v>
      </c>
      <c r="AA207" s="14">
        <v>-6.6907694563269598E-3</v>
      </c>
    </row>
    <row r="208" spans="1:27" x14ac:dyDescent="0.35">
      <c r="A208" s="67"/>
      <c r="B208" s="2">
        <v>0.1</v>
      </c>
      <c r="C208" s="4">
        <v>2.0754481374751801E-4</v>
      </c>
      <c r="D208" s="4">
        <v>-2.74320808239281E-3</v>
      </c>
      <c r="E208" s="4">
        <v>-4.7370474785566304E-3</v>
      </c>
      <c r="F208" s="4">
        <v>-6.1671794392168496E-3</v>
      </c>
      <c r="G208" s="4">
        <v>-7.25312391296029E-3</v>
      </c>
      <c r="H208" s="4">
        <v>-8.0793919041752798E-3</v>
      </c>
      <c r="I208" s="4">
        <v>-8.9495033025741594E-3</v>
      </c>
      <c r="J208" s="4">
        <v>-9.3583483248949103E-3</v>
      </c>
      <c r="K208" s="4">
        <v>-9.5463776960969006E-3</v>
      </c>
      <c r="L208" s="4">
        <v>-1.0057975538075E-2</v>
      </c>
      <c r="M208" s="14">
        <v>-1.0217730887234201E-2</v>
      </c>
      <c r="O208" s="67"/>
      <c r="P208" s="2">
        <v>0.1</v>
      </c>
      <c r="Q208" s="4">
        <v>2.0754481374751801E-4</v>
      </c>
      <c r="R208" s="4">
        <v>-2.74320808239281E-3</v>
      </c>
      <c r="S208" s="4">
        <v>-4.7370474785566304E-3</v>
      </c>
      <c r="T208" s="4">
        <v>-6.1671794392168496E-3</v>
      </c>
      <c r="U208" s="4">
        <v>-7.25312391296029E-3</v>
      </c>
      <c r="V208" s="4">
        <v>-8.0793919041752798E-3</v>
      </c>
      <c r="W208" s="4">
        <v>-8.9495033025741594E-3</v>
      </c>
      <c r="X208" s="4">
        <v>-9.3583483248949103E-3</v>
      </c>
      <c r="Y208" s="4">
        <v>-9.5463776960969006E-3</v>
      </c>
      <c r="Z208" s="4">
        <v>-1.0057975538075E-2</v>
      </c>
      <c r="AA208" s="14">
        <v>-1.0217730887234201E-2</v>
      </c>
    </row>
    <row r="209" spans="1:27" x14ac:dyDescent="0.35">
      <c r="A209" s="67"/>
      <c r="B209" s="2">
        <v>0.15</v>
      </c>
      <c r="C209" s="4">
        <v>6.8883557105436899E-4</v>
      </c>
      <c r="D209" s="4">
        <v>-3.2223344314843399E-3</v>
      </c>
      <c r="E209" s="4">
        <v>-5.8908341452479397E-3</v>
      </c>
      <c r="F209" s="4">
        <v>-7.9322457313537598E-3</v>
      </c>
      <c r="G209" s="4">
        <v>-9.5894783735275303E-3</v>
      </c>
      <c r="H209" s="4">
        <v>-9.9835107102990202E-3</v>
      </c>
      <c r="I209" s="4">
        <v>-1.0954922065138799E-2</v>
      </c>
      <c r="J209" s="4">
        <v>-1.13067217171192E-2</v>
      </c>
      <c r="K209" s="4">
        <v>-1.23637784272432E-2</v>
      </c>
      <c r="L209" s="4">
        <v>-1.3228774070739699E-2</v>
      </c>
      <c r="M209" s="14">
        <v>-1.2479168673356401E-2</v>
      </c>
      <c r="O209" s="67"/>
      <c r="P209" s="2">
        <v>0.15</v>
      </c>
      <c r="Q209" s="4">
        <v>6.8883557105436899E-4</v>
      </c>
      <c r="R209" s="4">
        <v>-3.2223344314843399E-3</v>
      </c>
      <c r="S209" s="4">
        <v>-5.8908341452479397E-3</v>
      </c>
      <c r="T209" s="4">
        <v>-7.9322457313537598E-3</v>
      </c>
      <c r="U209" s="4">
        <v>-9.5894783735275303E-3</v>
      </c>
      <c r="V209" s="4">
        <v>-9.9835107102990202E-3</v>
      </c>
      <c r="W209" s="4">
        <v>-1.0954922065138799E-2</v>
      </c>
      <c r="X209" s="4">
        <v>-1.13067217171192E-2</v>
      </c>
      <c r="Y209" s="4">
        <v>-1.23637784272432E-2</v>
      </c>
      <c r="Z209" s="4">
        <v>-1.3228774070739699E-2</v>
      </c>
      <c r="AA209" s="14">
        <v>-1.2479168673356401E-2</v>
      </c>
    </row>
    <row r="210" spans="1:27" x14ac:dyDescent="0.35">
      <c r="A210" s="67"/>
      <c r="B210" s="2">
        <v>0.2</v>
      </c>
      <c r="C210" s="4">
        <v>1.1795834871009001E-3</v>
      </c>
      <c r="D210" s="4">
        <v>-4.0298691019415899E-3</v>
      </c>
      <c r="E210" s="4">
        <v>-7.2424714453518399E-3</v>
      </c>
      <c r="F210" s="4">
        <v>-1.0469902513755701E-2</v>
      </c>
      <c r="G210" s="4">
        <v>-1.14431940019131E-2</v>
      </c>
      <c r="H210" s="4">
        <v>-1.21446149423718E-2</v>
      </c>
      <c r="I210" s="4">
        <v>-1.2534293346106999E-2</v>
      </c>
      <c r="J210" s="4">
        <v>-1.2797218747437E-2</v>
      </c>
      <c r="K210" s="4">
        <v>-1.38412819554408E-2</v>
      </c>
      <c r="L210" s="4">
        <v>-1.527248788625E-2</v>
      </c>
      <c r="M210" s="14">
        <v>-1.47406064594785E-2</v>
      </c>
      <c r="O210" s="67"/>
      <c r="P210" s="2">
        <v>0.2</v>
      </c>
      <c r="Q210" s="4">
        <v>1.1795834871009001E-3</v>
      </c>
      <c r="R210" s="4">
        <v>-4.0298691019415899E-3</v>
      </c>
      <c r="S210" s="4">
        <v>-7.2424714453518399E-3</v>
      </c>
      <c r="T210" s="4">
        <v>-1.0469902513755701E-2</v>
      </c>
      <c r="U210" s="4">
        <v>-1.14431940019131E-2</v>
      </c>
      <c r="V210" s="4">
        <v>-1.21446149423718E-2</v>
      </c>
      <c r="W210" s="4">
        <v>-1.2534293346106999E-2</v>
      </c>
      <c r="X210" s="4">
        <v>-1.2797218747437E-2</v>
      </c>
      <c r="Y210" s="4">
        <v>-1.38412819554408E-2</v>
      </c>
      <c r="Z210" s="4">
        <v>-1.527248788625E-2</v>
      </c>
      <c r="AA210" s="14">
        <v>-1.47406064594785E-2</v>
      </c>
    </row>
    <row r="211" spans="1:27" x14ac:dyDescent="0.35">
      <c r="A211" s="67"/>
      <c r="B211" s="2">
        <v>0.25</v>
      </c>
      <c r="C211" s="4">
        <v>1.4929196331649999E-3</v>
      </c>
      <c r="D211" s="4">
        <v>-4.6847276389598898E-3</v>
      </c>
      <c r="E211" s="4">
        <v>-8.8263973593711905E-3</v>
      </c>
      <c r="F211" s="4">
        <v>-1.0956294317212401E-2</v>
      </c>
      <c r="G211" s="4">
        <v>-1.2465626001357999E-2</v>
      </c>
      <c r="H211" s="4">
        <v>-1.3111023232340801E-2</v>
      </c>
      <c r="I211" s="4">
        <v>-1.40089895576239E-2</v>
      </c>
      <c r="J211" s="4">
        <v>-1.4287715777754799E-2</v>
      </c>
      <c r="K211" s="4">
        <v>-1.53187854836384E-2</v>
      </c>
      <c r="L211" s="4">
        <v>-1.6290143132209799E-2</v>
      </c>
      <c r="M211" s="14">
        <v>-1.70020442456007E-2</v>
      </c>
      <c r="O211" s="67"/>
      <c r="P211" s="2">
        <v>0.25</v>
      </c>
      <c r="Q211" s="4">
        <v>1.4929196331649999E-3</v>
      </c>
      <c r="R211" s="4">
        <v>-4.6847276389598898E-3</v>
      </c>
      <c r="S211" s="4">
        <v>-8.8263973593711905E-3</v>
      </c>
      <c r="T211" s="4">
        <v>-1.0956294317212401E-2</v>
      </c>
      <c r="U211" s="4">
        <v>-1.2465626001357999E-2</v>
      </c>
      <c r="V211" s="4">
        <v>-1.3111023232340801E-2</v>
      </c>
      <c r="W211" s="4">
        <v>-1.40089895576239E-2</v>
      </c>
      <c r="X211" s="4">
        <v>-1.4287715777754799E-2</v>
      </c>
      <c r="Y211" s="4">
        <v>-1.53187854836384E-2</v>
      </c>
      <c r="Z211" s="4">
        <v>-1.6290143132209799E-2</v>
      </c>
      <c r="AA211" s="14">
        <v>-1.70020442456007E-2</v>
      </c>
    </row>
    <row r="212" spans="1:27" x14ac:dyDescent="0.35">
      <c r="A212" s="67"/>
      <c r="B212" s="2">
        <v>0.3</v>
      </c>
      <c r="C212" s="4">
        <v>1.68726639822125E-3</v>
      </c>
      <c r="D212" s="4">
        <v>-5.2102920599281797E-3</v>
      </c>
      <c r="E212" s="4">
        <v>-9.5245027914643305E-3</v>
      </c>
      <c r="F212" s="4">
        <v>-1.1771365241319999E-2</v>
      </c>
      <c r="G212" s="4">
        <v>-1.3488058000803001E-2</v>
      </c>
      <c r="H212" s="4">
        <v>-1.4077431522309799E-2</v>
      </c>
      <c r="I212" s="4">
        <v>-1.5514979138970399E-2</v>
      </c>
      <c r="J212" s="4">
        <v>-1.5778212808072602E-2</v>
      </c>
      <c r="K212" s="4">
        <v>-1.6796289011836101E-2</v>
      </c>
      <c r="L212" s="4">
        <v>-1.7307798378169498E-2</v>
      </c>
      <c r="M212" s="14">
        <v>-1.79599607363343E-2</v>
      </c>
      <c r="O212" s="67"/>
      <c r="P212" s="2">
        <v>0.3</v>
      </c>
      <c r="Q212" s="4">
        <v>1.68726639822125E-3</v>
      </c>
      <c r="R212" s="4">
        <v>-5.2102920599281797E-3</v>
      </c>
      <c r="S212" s="4">
        <v>-9.5245027914643305E-3</v>
      </c>
      <c r="T212" s="4">
        <v>-1.1771365241319999E-2</v>
      </c>
      <c r="U212" s="4">
        <v>-1.3488058000803001E-2</v>
      </c>
      <c r="V212" s="4">
        <v>-1.4077431522309799E-2</v>
      </c>
      <c r="W212" s="4">
        <v>-1.5514979138970399E-2</v>
      </c>
      <c r="X212" s="4">
        <v>-1.5778212808072602E-2</v>
      </c>
      <c r="Y212" s="4">
        <v>-1.6796289011836101E-2</v>
      </c>
      <c r="Z212" s="4">
        <v>-1.7307798378169498E-2</v>
      </c>
      <c r="AA212" s="14">
        <v>-1.79599607363343E-2</v>
      </c>
    </row>
    <row r="213" spans="1:27" x14ac:dyDescent="0.35">
      <c r="A213" s="67"/>
      <c r="B213" s="2">
        <v>0.35</v>
      </c>
      <c r="C213" s="4">
        <v>1.4274085406214001E-3</v>
      </c>
      <c r="D213" s="4">
        <v>-5.9047266840934797E-3</v>
      </c>
      <c r="E213" s="4">
        <v>-1.03105399757624E-2</v>
      </c>
      <c r="F213" s="4">
        <v>-1.23673167516604E-2</v>
      </c>
      <c r="G213" s="4">
        <v>-1.39295998960733E-2</v>
      </c>
      <c r="H213" s="4">
        <v>-1.5043839812278701E-2</v>
      </c>
      <c r="I213" s="4">
        <v>-1.6868798062205301E-2</v>
      </c>
      <c r="J213" s="4">
        <v>-1.7268709838390399E-2</v>
      </c>
      <c r="K213" s="4">
        <v>-1.7784509807825099E-2</v>
      </c>
      <c r="L213" s="4">
        <v>-1.8325453624129299E-2</v>
      </c>
      <c r="M213" s="14">
        <v>-1.8917877227067899E-2</v>
      </c>
      <c r="O213" s="67"/>
      <c r="P213" s="2">
        <v>0.35</v>
      </c>
      <c r="Q213" s="4">
        <v>1.4274085406214001E-3</v>
      </c>
      <c r="R213" s="4">
        <v>-5.9047266840934797E-3</v>
      </c>
      <c r="S213" s="4">
        <v>-1.03105399757624E-2</v>
      </c>
      <c r="T213" s="4">
        <v>-1.23673167516604E-2</v>
      </c>
      <c r="U213" s="4">
        <v>-1.39295998960733E-2</v>
      </c>
      <c r="V213" s="4">
        <v>-1.5043839812278701E-2</v>
      </c>
      <c r="W213" s="4">
        <v>-1.6868798062205301E-2</v>
      </c>
      <c r="X213" s="4">
        <v>-1.7268709838390399E-2</v>
      </c>
      <c r="Y213" s="4">
        <v>-1.7784509807825099E-2</v>
      </c>
      <c r="Z213" s="4">
        <v>-1.8325453624129299E-2</v>
      </c>
      <c r="AA213" s="14">
        <v>-1.8917877227067899E-2</v>
      </c>
    </row>
    <row r="214" spans="1:27" x14ac:dyDescent="0.35">
      <c r="A214" s="67"/>
      <c r="B214" s="2">
        <v>0.4</v>
      </c>
      <c r="C214" s="4">
        <v>1.53824931476265E-3</v>
      </c>
      <c r="D214" s="4">
        <v>-6.5078912302851703E-3</v>
      </c>
      <c r="E214" s="4">
        <v>-1.1096577160060401E-2</v>
      </c>
      <c r="F214" s="4">
        <v>-1.2963268262000701E-2</v>
      </c>
      <c r="G214" s="4">
        <v>-1.4371141791343699E-2</v>
      </c>
      <c r="H214" s="4">
        <v>-1.6090884804725598E-2</v>
      </c>
      <c r="I214" s="4">
        <v>-1.76699506118894E-2</v>
      </c>
      <c r="J214" s="4">
        <v>-1.8235694617033001E-2</v>
      </c>
      <c r="K214" s="4">
        <v>-1.8747866153716999E-2</v>
      </c>
      <c r="L214" s="4">
        <v>-1.90744884312153E-2</v>
      </c>
      <c r="M214" s="14">
        <v>-1.9159128889441501E-2</v>
      </c>
      <c r="O214" s="67"/>
      <c r="P214" s="2">
        <v>0.4</v>
      </c>
      <c r="Q214" s="4">
        <v>1.53824931476265E-3</v>
      </c>
      <c r="R214" s="4">
        <v>-6.5078912302851703E-3</v>
      </c>
      <c r="S214" s="4">
        <v>-1.1096577160060401E-2</v>
      </c>
      <c r="T214" s="4">
        <v>-1.2963268262000701E-2</v>
      </c>
      <c r="U214" s="4">
        <v>-1.4371141791343699E-2</v>
      </c>
      <c r="V214" s="4">
        <v>-1.6090884804725598E-2</v>
      </c>
      <c r="W214" s="4">
        <v>-1.76699506118894E-2</v>
      </c>
      <c r="X214" s="4">
        <v>-1.8235694617033001E-2</v>
      </c>
      <c r="Y214" s="4">
        <v>-1.8747866153716999E-2</v>
      </c>
      <c r="Z214" s="4">
        <v>-1.90744884312153E-2</v>
      </c>
      <c r="AA214" s="14">
        <v>-1.9159128889441501E-2</v>
      </c>
    </row>
    <row r="215" spans="1:27" x14ac:dyDescent="0.35">
      <c r="A215" s="67"/>
      <c r="B215" s="2">
        <v>0.45</v>
      </c>
      <c r="C215" s="4">
        <v>1.51955080218613E-3</v>
      </c>
      <c r="D215" s="4">
        <v>-7.4370321817696103E-3</v>
      </c>
      <c r="E215" s="4">
        <v>-1.1840126477181899E-2</v>
      </c>
      <c r="F215" s="4">
        <v>-1.35592197723411E-2</v>
      </c>
      <c r="G215" s="4">
        <v>-1.53367230668664E-2</v>
      </c>
      <c r="H215" s="4">
        <v>-1.6965948045253799E-2</v>
      </c>
      <c r="I215" s="4">
        <v>-1.84711031615734E-2</v>
      </c>
      <c r="J215" s="4">
        <v>-1.92169416695833E-2</v>
      </c>
      <c r="K215" s="4">
        <v>-1.95924527943134E-2</v>
      </c>
      <c r="L215" s="4">
        <v>-1.9963955506682399E-2</v>
      </c>
      <c r="M215" s="14">
        <v>-2.0326673984527598E-2</v>
      </c>
      <c r="O215" s="67"/>
      <c r="P215" s="2">
        <v>0.45</v>
      </c>
      <c r="Q215" s="4">
        <v>1.51955080218613E-3</v>
      </c>
      <c r="R215" s="4">
        <v>-7.4370321817696103E-3</v>
      </c>
      <c r="S215" s="4">
        <v>-1.1840126477181899E-2</v>
      </c>
      <c r="T215" s="4">
        <v>-1.35592197723411E-2</v>
      </c>
      <c r="U215" s="4">
        <v>-1.53367230668664E-2</v>
      </c>
      <c r="V215" s="4">
        <v>-1.6965948045253799E-2</v>
      </c>
      <c r="W215" s="4">
        <v>-1.84711031615734E-2</v>
      </c>
      <c r="X215" s="4">
        <v>-1.92169416695833E-2</v>
      </c>
      <c r="Y215" s="4">
        <v>-1.95924527943134E-2</v>
      </c>
      <c r="Z215" s="4">
        <v>-1.9963955506682399E-2</v>
      </c>
      <c r="AA215" s="14">
        <v>-2.0326673984527598E-2</v>
      </c>
    </row>
    <row r="216" spans="1:27" x14ac:dyDescent="0.35">
      <c r="A216" s="67"/>
      <c r="B216" s="2">
        <v>0.5</v>
      </c>
      <c r="C216" s="4">
        <v>1.7675244016572801E-3</v>
      </c>
      <c r="D216" s="4">
        <v>-8.0749550834298099E-3</v>
      </c>
      <c r="E216" s="4">
        <v>-1.2442730367183699E-2</v>
      </c>
      <c r="F216" s="4">
        <v>-1.41551712826814E-2</v>
      </c>
      <c r="G216" s="4">
        <v>-1.63023043423891E-2</v>
      </c>
      <c r="H216" s="4">
        <v>-1.77714452147484E-2</v>
      </c>
      <c r="I216" s="4">
        <v>-1.9220609217882201E-2</v>
      </c>
      <c r="J216" s="4">
        <v>-2.01343260705471E-2</v>
      </c>
      <c r="K216" s="4">
        <v>-2.0430421456694599E-2</v>
      </c>
      <c r="L216" s="4">
        <v>-2.1025799214839901E-2</v>
      </c>
      <c r="M216" s="14">
        <v>-2.1078022196888899E-2</v>
      </c>
      <c r="O216" s="67"/>
      <c r="P216" s="2">
        <v>0.5</v>
      </c>
      <c r="Q216" s="4">
        <v>1.7675244016572801E-3</v>
      </c>
      <c r="R216" s="4">
        <v>-8.0749550834298099E-3</v>
      </c>
      <c r="S216" s="4">
        <v>-1.2442730367183699E-2</v>
      </c>
      <c r="T216" s="4">
        <v>-1.41551712826814E-2</v>
      </c>
      <c r="U216" s="4">
        <v>-1.63023043423891E-2</v>
      </c>
      <c r="V216" s="4">
        <v>-1.77714452147484E-2</v>
      </c>
      <c r="W216" s="4">
        <v>-1.9220609217882201E-2</v>
      </c>
      <c r="X216" s="4">
        <v>-2.01343260705471E-2</v>
      </c>
      <c r="Y216" s="4">
        <v>-2.0430421456694599E-2</v>
      </c>
      <c r="Z216" s="4">
        <v>-2.1025799214839901E-2</v>
      </c>
      <c r="AA216" s="14">
        <v>-2.1078022196888899E-2</v>
      </c>
    </row>
    <row r="217" spans="1:27" x14ac:dyDescent="0.35">
      <c r="A217" s="67"/>
      <c r="B217" s="2">
        <v>0.55000000000000004</v>
      </c>
      <c r="C217" s="4">
        <v>1.5853490913286801E-3</v>
      </c>
      <c r="D217" s="4">
        <v>-8.0838622525334393E-3</v>
      </c>
      <c r="E217" s="4">
        <v>-1.30518963560462E-2</v>
      </c>
      <c r="F217" s="4">
        <v>-1.4751122793021799E-2</v>
      </c>
      <c r="G217" s="4">
        <v>-1.7594585195183799E-2</v>
      </c>
      <c r="H217" s="4">
        <v>-1.8483737483620599E-2</v>
      </c>
      <c r="I217" s="4">
        <v>-1.96079071611166E-2</v>
      </c>
      <c r="J217" s="4">
        <v>-2.0706960931420298E-2</v>
      </c>
      <c r="K217" s="4">
        <v>-2.1508837118744899E-2</v>
      </c>
      <c r="L217" s="4">
        <v>-2.1814450621604899E-2</v>
      </c>
      <c r="M217" s="14">
        <v>-2.2042127326130902E-2</v>
      </c>
      <c r="O217" s="67"/>
      <c r="P217" s="2">
        <v>0.55000000000000004</v>
      </c>
      <c r="Q217" s="4">
        <v>1.5853490913286801E-3</v>
      </c>
      <c r="R217" s="4">
        <v>-8.0838622525334393E-3</v>
      </c>
      <c r="S217" s="4">
        <v>-1.30518963560462E-2</v>
      </c>
      <c r="T217" s="4">
        <v>-1.4751122793021799E-2</v>
      </c>
      <c r="U217" s="4">
        <v>-1.7594585195183799E-2</v>
      </c>
      <c r="V217" s="4">
        <v>-1.8483737483620599E-2</v>
      </c>
      <c r="W217" s="4">
        <v>-1.96079071611166E-2</v>
      </c>
      <c r="X217" s="4">
        <v>-2.0706960931420298E-2</v>
      </c>
      <c r="Y217" s="4">
        <v>-2.1508837118744899E-2</v>
      </c>
      <c r="Z217" s="4">
        <v>-2.1814450621604899E-2</v>
      </c>
      <c r="AA217" s="14">
        <v>-2.2042127326130902E-2</v>
      </c>
    </row>
    <row r="218" spans="1:27" x14ac:dyDescent="0.35">
      <c r="A218" s="67"/>
      <c r="B218" s="2">
        <v>0.6</v>
      </c>
      <c r="C218" s="4">
        <v>1.58522336278111E-3</v>
      </c>
      <c r="D218" s="4">
        <v>-8.4095345810055698E-3</v>
      </c>
      <c r="E218" s="4">
        <v>-1.36610623449087E-2</v>
      </c>
      <c r="F218" s="4">
        <v>-1.6319857910275501E-2</v>
      </c>
      <c r="G218" s="4">
        <v>-1.7818287014961201E-2</v>
      </c>
      <c r="H218" s="4">
        <v>-1.9196029752492901E-2</v>
      </c>
      <c r="I218" s="4">
        <v>-2.0341789349913601E-2</v>
      </c>
      <c r="J218" s="4">
        <v>-2.1525925025343898E-2</v>
      </c>
      <c r="K218" s="4">
        <v>-2.2075118497014001E-2</v>
      </c>
      <c r="L218" s="4">
        <v>-2.2725300863385201E-2</v>
      </c>
      <c r="M218" s="14">
        <v>-2.3126462474465401E-2</v>
      </c>
      <c r="O218" s="67"/>
      <c r="P218" s="2">
        <v>0.6</v>
      </c>
      <c r="Q218" s="4">
        <v>1.58522336278111E-3</v>
      </c>
      <c r="R218" s="4">
        <v>-8.4095345810055698E-3</v>
      </c>
      <c r="S218" s="4">
        <v>-1.36610623449087E-2</v>
      </c>
      <c r="T218" s="4">
        <v>-1.6319857910275501E-2</v>
      </c>
      <c r="U218" s="4">
        <v>-1.7818287014961201E-2</v>
      </c>
      <c r="V218" s="4">
        <v>-1.9196029752492901E-2</v>
      </c>
      <c r="W218" s="4">
        <v>-2.0341789349913601E-2</v>
      </c>
      <c r="X218" s="4">
        <v>-2.1525925025343898E-2</v>
      </c>
      <c r="Y218" s="4">
        <v>-2.2075118497014001E-2</v>
      </c>
      <c r="Z218" s="4">
        <v>-2.2725300863385201E-2</v>
      </c>
      <c r="AA218" s="14">
        <v>-2.3126462474465401E-2</v>
      </c>
    </row>
    <row r="219" spans="1:27" x14ac:dyDescent="0.35">
      <c r="A219" s="67"/>
      <c r="B219" s="2">
        <v>0.65</v>
      </c>
      <c r="C219" s="4">
        <v>1.6244377475231899E-3</v>
      </c>
      <c r="D219" s="4">
        <v>-9.1059510596096498E-3</v>
      </c>
      <c r="E219" s="4">
        <v>-1.41180520877242E-2</v>
      </c>
      <c r="F219" s="4">
        <v>-1.6512978821992898E-2</v>
      </c>
      <c r="G219" s="4">
        <v>-1.8642021343111999E-2</v>
      </c>
      <c r="H219" s="4">
        <v>-1.9816538318991699E-2</v>
      </c>
      <c r="I219" s="4">
        <v>-2.1279612556099899E-2</v>
      </c>
      <c r="J219" s="4">
        <v>-2.2164344787597701E-2</v>
      </c>
      <c r="K219" s="4">
        <v>-2.3305458948016201E-2</v>
      </c>
      <c r="L219" s="4">
        <v>-2.33326852321625E-2</v>
      </c>
      <c r="M219" s="14">
        <v>-2.42617446929216E-2</v>
      </c>
      <c r="O219" s="67"/>
      <c r="P219" s="2">
        <v>0.65</v>
      </c>
      <c r="Q219" s="4">
        <v>1.6244377475231899E-3</v>
      </c>
      <c r="R219" s="4">
        <v>-9.1059510596096498E-3</v>
      </c>
      <c r="S219" s="4">
        <v>-1.41180520877242E-2</v>
      </c>
      <c r="T219" s="4">
        <v>-1.6512978821992898E-2</v>
      </c>
      <c r="U219" s="4">
        <v>-1.8642021343111999E-2</v>
      </c>
      <c r="V219" s="4">
        <v>-1.9816538318991699E-2</v>
      </c>
      <c r="W219" s="4">
        <v>-2.1279612556099899E-2</v>
      </c>
      <c r="X219" s="4">
        <v>-2.2164344787597701E-2</v>
      </c>
      <c r="Y219" s="4">
        <v>-2.3305458948016201E-2</v>
      </c>
      <c r="Z219" s="4">
        <v>-2.33326852321625E-2</v>
      </c>
      <c r="AA219" s="14">
        <v>-2.42617446929216E-2</v>
      </c>
    </row>
    <row r="220" spans="1:27" x14ac:dyDescent="0.35">
      <c r="A220" s="67"/>
      <c r="B220" s="2">
        <v>0.7</v>
      </c>
      <c r="C220" s="4">
        <v>1.6206349246203899E-3</v>
      </c>
      <c r="D220" s="4">
        <v>-9.8023675382137299E-3</v>
      </c>
      <c r="E220" s="4">
        <v>-1.4500850811600701E-2</v>
      </c>
      <c r="F220" s="4">
        <v>-1.66018512099981E-2</v>
      </c>
      <c r="G220" s="4">
        <v>-1.9074779003858601E-2</v>
      </c>
      <c r="H220" s="4">
        <v>-2.0558983087539701E-2</v>
      </c>
      <c r="I220" s="4">
        <v>-2.1855887025594701E-2</v>
      </c>
      <c r="J220" s="4">
        <v>-2.3008618503809E-2</v>
      </c>
      <c r="K220" s="4">
        <v>-2.3900786414742501E-2</v>
      </c>
      <c r="L220" s="4">
        <v>-2.4322817102074599E-2</v>
      </c>
      <c r="M220" s="14">
        <v>-2.5162024423479999E-2</v>
      </c>
      <c r="O220" s="67"/>
      <c r="P220" s="2">
        <v>0.7</v>
      </c>
      <c r="Q220" s="4">
        <v>1.6206349246203899E-3</v>
      </c>
      <c r="R220" s="4">
        <v>-9.8023675382137299E-3</v>
      </c>
      <c r="S220" s="4">
        <v>-1.4500850811600701E-2</v>
      </c>
      <c r="T220" s="4">
        <v>-1.66018512099981E-2</v>
      </c>
      <c r="U220" s="4">
        <v>-1.9074779003858601E-2</v>
      </c>
      <c r="V220" s="4">
        <v>-2.0558983087539701E-2</v>
      </c>
      <c r="W220" s="4">
        <v>-2.1855887025594701E-2</v>
      </c>
      <c r="X220" s="4">
        <v>-2.3008618503809E-2</v>
      </c>
      <c r="Y220" s="4">
        <v>-2.3900786414742501E-2</v>
      </c>
      <c r="Z220" s="4">
        <v>-2.4322817102074599E-2</v>
      </c>
      <c r="AA220" s="14">
        <v>-2.5162024423479999E-2</v>
      </c>
    </row>
    <row r="221" spans="1:27" x14ac:dyDescent="0.35">
      <c r="A221" s="67"/>
      <c r="B221" s="2">
        <v>0.75</v>
      </c>
      <c r="C221" s="4">
        <v>1.6186857828870401E-3</v>
      </c>
      <c r="D221" s="4">
        <v>-1.02241663262248E-2</v>
      </c>
      <c r="E221" s="4">
        <v>-1.4774254988879E-2</v>
      </c>
      <c r="F221" s="4">
        <v>-1.7915342003107099E-2</v>
      </c>
      <c r="G221" s="4">
        <v>-1.9703464582562401E-2</v>
      </c>
      <c r="H221" s="4">
        <v>-2.11539473384619E-2</v>
      </c>
      <c r="I221" s="4">
        <v>-2.2723425179719901E-2</v>
      </c>
      <c r="J221" s="4">
        <v>-2.3741479963064201E-2</v>
      </c>
      <c r="K221" s="4">
        <v>-2.4597357958555201E-2</v>
      </c>
      <c r="L221" s="4">
        <v>-2.5404227897524799E-2</v>
      </c>
      <c r="M221" s="14">
        <v>-2.53583323210478E-2</v>
      </c>
      <c r="O221" s="67"/>
      <c r="P221" s="2">
        <v>0.75</v>
      </c>
      <c r="Q221" s="4">
        <v>1.6186857828870401E-3</v>
      </c>
      <c r="R221" s="4">
        <v>-1.02241663262248E-2</v>
      </c>
      <c r="S221" s="4">
        <v>-1.4774254988879E-2</v>
      </c>
      <c r="T221" s="4">
        <v>-1.7915342003107099E-2</v>
      </c>
      <c r="U221" s="4">
        <v>-1.9703464582562401E-2</v>
      </c>
      <c r="V221" s="4">
        <v>-2.11539473384619E-2</v>
      </c>
      <c r="W221" s="4">
        <v>-2.2723425179719901E-2</v>
      </c>
      <c r="X221" s="4">
        <v>-2.3741479963064201E-2</v>
      </c>
      <c r="Y221" s="4">
        <v>-2.4597357958555201E-2</v>
      </c>
      <c r="Z221" s="4">
        <v>-2.5404227897524799E-2</v>
      </c>
      <c r="AA221" s="14">
        <v>-2.53583323210478E-2</v>
      </c>
    </row>
    <row r="222" spans="1:27" x14ac:dyDescent="0.35">
      <c r="A222" s="67"/>
      <c r="B222" s="2">
        <v>0.8</v>
      </c>
      <c r="C222" s="4">
        <v>1.6431419644504801E-3</v>
      </c>
      <c r="D222" s="4">
        <v>-1.0276630055159299E-2</v>
      </c>
      <c r="E222" s="4">
        <v>-1.5047659166157201E-2</v>
      </c>
      <c r="F222" s="4">
        <v>-1.81175824254751E-2</v>
      </c>
      <c r="G222" s="4">
        <v>-2.0231733098626099E-2</v>
      </c>
      <c r="H222" s="4">
        <v>-2.17637810856104E-2</v>
      </c>
      <c r="I222" s="4">
        <v>-2.3450495675206198E-2</v>
      </c>
      <c r="J222" s="4">
        <v>-2.45484337210655E-2</v>
      </c>
      <c r="K222" s="4">
        <v>-2.5522539392113699E-2</v>
      </c>
      <c r="L222" s="4">
        <v>-2.61446945369244E-2</v>
      </c>
      <c r="M222" s="14">
        <v>-2.63303685933352E-2</v>
      </c>
      <c r="O222" s="67"/>
      <c r="P222" s="2">
        <v>0.8</v>
      </c>
      <c r="Q222" s="4">
        <v>1.6431419644504801E-3</v>
      </c>
      <c r="R222" s="4">
        <v>-1.0276630055159299E-2</v>
      </c>
      <c r="S222" s="4">
        <v>-1.5047659166157201E-2</v>
      </c>
      <c r="T222" s="4">
        <v>-1.81175824254751E-2</v>
      </c>
      <c r="U222" s="4">
        <v>-2.0231733098626099E-2</v>
      </c>
      <c r="V222" s="4">
        <v>-2.17637810856104E-2</v>
      </c>
      <c r="W222" s="4">
        <v>-2.3450495675206198E-2</v>
      </c>
      <c r="X222" s="4">
        <v>-2.45484337210655E-2</v>
      </c>
      <c r="Y222" s="4">
        <v>-2.5522539392113699E-2</v>
      </c>
      <c r="Z222" s="4">
        <v>-2.61446945369244E-2</v>
      </c>
      <c r="AA222" s="14">
        <v>-2.63303685933352E-2</v>
      </c>
    </row>
    <row r="223" spans="1:27" x14ac:dyDescent="0.35">
      <c r="A223" s="67"/>
      <c r="B223" s="2">
        <v>0.85</v>
      </c>
      <c r="C223" s="4">
        <v>1.5996659640222801E-3</v>
      </c>
      <c r="D223" s="4">
        <v>-1.03290937840939E-2</v>
      </c>
      <c r="E223" s="4">
        <v>-1.54898525215685E-2</v>
      </c>
      <c r="F223" s="4">
        <v>-1.8900835886597599E-2</v>
      </c>
      <c r="G223" s="4">
        <v>-2.09968741983175E-2</v>
      </c>
      <c r="H223" s="4">
        <v>-2.2372294217348099E-2</v>
      </c>
      <c r="I223" s="4">
        <v>-2.42634117603302E-2</v>
      </c>
      <c r="J223" s="4">
        <v>-2.5157213211059602E-2</v>
      </c>
      <c r="K223" s="4">
        <v>-2.6298984885215801E-2</v>
      </c>
      <c r="L223" s="4">
        <v>-2.6994980871677399E-2</v>
      </c>
      <c r="M223" s="14">
        <v>-2.70540080964565E-2</v>
      </c>
      <c r="O223" s="67"/>
      <c r="P223" s="2">
        <v>0.85</v>
      </c>
      <c r="Q223" s="4">
        <v>1.5996659640222801E-3</v>
      </c>
      <c r="R223" s="4">
        <v>-1.03290937840939E-2</v>
      </c>
      <c r="S223" s="4">
        <v>-1.54898525215685E-2</v>
      </c>
      <c r="T223" s="4">
        <v>-1.8900835886597599E-2</v>
      </c>
      <c r="U223" s="4">
        <v>-2.09968741983175E-2</v>
      </c>
      <c r="V223" s="4">
        <v>-2.2372294217348099E-2</v>
      </c>
      <c r="W223" s="4">
        <v>-2.42634117603302E-2</v>
      </c>
      <c r="X223" s="4">
        <v>-2.5157213211059602E-2</v>
      </c>
      <c r="Y223" s="4">
        <v>-2.6298984885215801E-2</v>
      </c>
      <c r="Z223" s="4">
        <v>-2.6994980871677399E-2</v>
      </c>
      <c r="AA223" s="14">
        <v>-2.70540080964565E-2</v>
      </c>
    </row>
    <row r="224" spans="1:27" x14ac:dyDescent="0.35">
      <c r="A224" s="67"/>
      <c r="B224" s="2">
        <v>0.9</v>
      </c>
      <c r="C224" s="4">
        <v>1.4345851959660699E-3</v>
      </c>
      <c r="D224" s="4">
        <v>-1.0588023501137901E-2</v>
      </c>
      <c r="E224" s="4">
        <v>-1.59320458769798E-2</v>
      </c>
      <c r="F224" s="4">
        <v>-1.89439710229635E-2</v>
      </c>
      <c r="G224" s="4">
        <v>-2.1246299147605899E-2</v>
      </c>
      <c r="H224" s="4">
        <v>-2.3142199963331202E-2</v>
      </c>
      <c r="I224" s="4">
        <v>-2.4951249361038201E-2</v>
      </c>
      <c r="J224" s="4">
        <v>-2.5992101058363901E-2</v>
      </c>
      <c r="K224" s="4">
        <v>-2.70219370722771E-2</v>
      </c>
      <c r="L224" s="4">
        <v>-2.7608621865510899E-2</v>
      </c>
      <c r="M224" s="14">
        <v>-2.8074447065591802E-2</v>
      </c>
      <c r="O224" s="67"/>
      <c r="P224" s="2">
        <v>0.9</v>
      </c>
      <c r="Q224" s="4">
        <v>1.4345851959660699E-3</v>
      </c>
      <c r="R224" s="4">
        <v>-1.0588023501137901E-2</v>
      </c>
      <c r="S224" s="4">
        <v>-1.59320458769798E-2</v>
      </c>
      <c r="T224" s="4">
        <v>-1.89439710229635E-2</v>
      </c>
      <c r="U224" s="4">
        <v>-2.1246299147605899E-2</v>
      </c>
      <c r="V224" s="4">
        <v>-2.3142199963331202E-2</v>
      </c>
      <c r="W224" s="4">
        <v>-2.4951249361038201E-2</v>
      </c>
      <c r="X224" s="4">
        <v>-2.5992101058363901E-2</v>
      </c>
      <c r="Y224" s="4">
        <v>-2.70219370722771E-2</v>
      </c>
      <c r="Z224" s="4">
        <v>-2.7608621865510899E-2</v>
      </c>
      <c r="AA224" s="14">
        <v>-2.8074447065591802E-2</v>
      </c>
    </row>
    <row r="225" spans="1:27" x14ac:dyDescent="0.35">
      <c r="A225" s="67"/>
      <c r="B225" s="2">
        <v>0.95</v>
      </c>
      <c r="C225" s="4">
        <v>1.4732385752722599E-3</v>
      </c>
      <c r="D225" s="4">
        <v>-1.0846953218181901E-2</v>
      </c>
      <c r="E225" s="4">
        <v>-1.6104595735669101E-2</v>
      </c>
      <c r="F225" s="4">
        <v>-1.94553658366203E-2</v>
      </c>
      <c r="G225" s="4">
        <v>-2.1684996783733399E-2</v>
      </c>
      <c r="H225" s="4">
        <v>-2.37881690263748E-2</v>
      </c>
      <c r="I225" s="4">
        <v>-2.5266122072935101E-2</v>
      </c>
      <c r="J225" s="4">
        <v>-2.6721378788351999E-2</v>
      </c>
      <c r="K225" s="4">
        <v>-2.7401721104979501E-2</v>
      </c>
      <c r="L225" s="4">
        <v>-2.8212886303663299E-2</v>
      </c>
      <c r="M225" s="14">
        <v>-2.86197457462549E-2</v>
      </c>
      <c r="O225" s="67"/>
      <c r="P225" s="2">
        <v>0.95</v>
      </c>
      <c r="Q225" s="4">
        <v>1.4732385752722599E-3</v>
      </c>
      <c r="R225" s="4">
        <v>-1.0846953218181901E-2</v>
      </c>
      <c r="S225" s="4">
        <v>-1.6104595735669101E-2</v>
      </c>
      <c r="T225" s="4">
        <v>-1.94553658366203E-2</v>
      </c>
      <c r="U225" s="4">
        <v>-2.1684996783733399E-2</v>
      </c>
      <c r="V225" s="4">
        <v>-2.37881690263748E-2</v>
      </c>
      <c r="W225" s="4">
        <v>-2.5266122072935101E-2</v>
      </c>
      <c r="X225" s="4">
        <v>-2.6721378788351999E-2</v>
      </c>
      <c r="Y225" s="4">
        <v>-2.7401721104979501E-2</v>
      </c>
      <c r="Z225" s="4">
        <v>-2.8212886303663299E-2</v>
      </c>
      <c r="AA225" s="14">
        <v>-2.86197457462549E-2</v>
      </c>
    </row>
    <row r="226" spans="1:27" ht="15" thickBot="1" x14ac:dyDescent="0.4">
      <c r="A226" s="68"/>
      <c r="B226" s="15">
        <v>1</v>
      </c>
      <c r="C226" s="16">
        <v>1.66860455647111E-3</v>
      </c>
      <c r="D226" s="16">
        <v>-1.1105882935226E-2</v>
      </c>
      <c r="E226" s="16">
        <v>-1.68516542762518E-2</v>
      </c>
      <c r="F226" s="16">
        <v>-1.9878579303622201E-2</v>
      </c>
      <c r="G226" s="16">
        <v>-2.2270934656262401E-2</v>
      </c>
      <c r="H226" s="16">
        <v>-2.4387042969465301E-2</v>
      </c>
      <c r="I226" s="16">
        <v>-2.6035277172923098E-2</v>
      </c>
      <c r="J226" s="16">
        <v>-2.7424713596701601E-2</v>
      </c>
      <c r="K226" s="16">
        <v>-2.8145158663392102E-2</v>
      </c>
      <c r="L226" s="16">
        <v>-2.8741329908370999E-2</v>
      </c>
      <c r="M226" s="17">
        <v>-2.9424579814076399E-2</v>
      </c>
      <c r="O226" s="68"/>
      <c r="P226" s="15">
        <v>1</v>
      </c>
      <c r="Q226" s="16">
        <v>1.66860455647111E-3</v>
      </c>
      <c r="R226" s="16">
        <v>-1.1105882935226E-2</v>
      </c>
      <c r="S226" s="16">
        <v>-1.68516542762518E-2</v>
      </c>
      <c r="T226" s="16">
        <v>-1.9878579303622201E-2</v>
      </c>
      <c r="U226" s="16">
        <v>-2.2270934656262401E-2</v>
      </c>
      <c r="V226" s="16">
        <v>-2.4387042969465301E-2</v>
      </c>
      <c r="W226" s="16">
        <v>-2.6035277172923098E-2</v>
      </c>
      <c r="X226" s="16">
        <v>-2.7424713596701601E-2</v>
      </c>
      <c r="Y226" s="16">
        <v>-2.8145158663392102E-2</v>
      </c>
      <c r="Z226" s="16">
        <v>-2.8741329908370999E-2</v>
      </c>
      <c r="AA226" s="17">
        <v>-2.9424579814076399E-2</v>
      </c>
    </row>
  </sheetData>
  <mergeCells count="27">
    <mergeCell ref="O6:AA6"/>
    <mergeCell ref="A7:A28"/>
    <mergeCell ref="O7:O28"/>
    <mergeCell ref="A39:M39"/>
    <mergeCell ref="O39:AA39"/>
    <mergeCell ref="A40:A61"/>
    <mergeCell ref="O40:O61"/>
    <mergeCell ref="A72:M72"/>
    <mergeCell ref="O72:AA72"/>
    <mergeCell ref="A73:A94"/>
    <mergeCell ref="O73:O94"/>
    <mergeCell ref="A105:M105"/>
    <mergeCell ref="O105:AA105"/>
    <mergeCell ref="A106:A127"/>
    <mergeCell ref="O106:O127"/>
    <mergeCell ref="A138:M138"/>
    <mergeCell ref="O138:AA138"/>
    <mergeCell ref="A204:M204"/>
    <mergeCell ref="O204:AA204"/>
    <mergeCell ref="A205:A226"/>
    <mergeCell ref="O205:O226"/>
    <mergeCell ref="A139:A160"/>
    <mergeCell ref="O139:O160"/>
    <mergeCell ref="A171:M171"/>
    <mergeCell ref="O171:AA171"/>
    <mergeCell ref="A172:A193"/>
    <mergeCell ref="O172:O193"/>
  </mergeCells>
  <pageMargins left="0.7" right="0.7" top="0.75" bottom="0.75" header="0.3" footer="0.3"/>
  <pageSetup paperSize="9" orientation="landscape" r:id="rId1"/>
  <headerFooter>
    <oddHeader>&amp;C&amp;"-,Italic"TRV parameters for load current switching 
CLASS 7: Transformer rating: 601 - 1000 MVA ,  Generator rating: 801 MVA or more</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8EC3A-1904-43A8-996C-A7229783469C}">
  <dimension ref="A1:I120"/>
  <sheetViews>
    <sheetView topLeftCell="A74" zoomScale="80" zoomScaleNormal="80" workbookViewId="0">
      <selection activeCell="I88" sqref="I88"/>
    </sheetView>
  </sheetViews>
  <sheetFormatPr defaultRowHeight="14.5" x14ac:dyDescent="0.35"/>
  <cols>
    <col min="1" max="1" width="96.90625" bestFit="1" customWidth="1"/>
    <col min="2" max="7" width="13.6328125" bestFit="1" customWidth="1"/>
    <col min="8" max="8" width="13.36328125" bestFit="1" customWidth="1"/>
    <col min="9" max="9" width="13.6328125" bestFit="1" customWidth="1"/>
  </cols>
  <sheetData>
    <row r="1" spans="1:2" x14ac:dyDescent="0.35">
      <c r="A1" s="33" t="s">
        <v>4</v>
      </c>
      <c r="B1" s="33" t="str">
        <f>TRV_parameters_calculator!E5</f>
        <v>51-100 MVA</v>
      </c>
    </row>
    <row r="2" spans="1:2" x14ac:dyDescent="0.35">
      <c r="A2" s="33" t="s">
        <v>12</v>
      </c>
      <c r="B2" s="33">
        <f>TRV_parameters_calculator!E6</f>
        <v>20</v>
      </c>
    </row>
    <row r="3" spans="1:2" x14ac:dyDescent="0.35">
      <c r="A3" s="33" t="s">
        <v>14</v>
      </c>
      <c r="B3" s="33">
        <f>TRV_parameters_calculator!E7</f>
        <v>50</v>
      </c>
    </row>
    <row r="4" spans="1:2" x14ac:dyDescent="0.35">
      <c r="A4" s="33" t="s">
        <v>13</v>
      </c>
      <c r="B4" s="33">
        <f>TRV_parameters_calculator!E8</f>
        <v>5</v>
      </c>
    </row>
    <row r="5" spans="1:2" x14ac:dyDescent="0.35">
      <c r="A5" s="33" t="s">
        <v>15</v>
      </c>
      <c r="B5" s="23">
        <f>IF(TRV_parameters_calculator!E9=0,0,TRV_parameters_calculator!E9-0.0000000000001+0.000000000000001)</f>
        <v>9.9999999999901001E-2</v>
      </c>
    </row>
    <row r="6" spans="1:2" x14ac:dyDescent="0.35">
      <c r="A6" s="33" t="s">
        <v>16</v>
      </c>
      <c r="B6" s="23">
        <f>IF(TRV_parameters_calculator!E10=0,0.00000000000001,TRV_parameters_calculator!E10-0.0000000000001+0.00000000000001)</f>
        <v>9.9999999999910008E-2</v>
      </c>
    </row>
    <row r="9" spans="1:2" x14ac:dyDescent="0.35">
      <c r="A9" t="s">
        <v>20</v>
      </c>
    </row>
    <row r="10" spans="1:2" x14ac:dyDescent="0.35">
      <c r="A10" t="s">
        <v>17</v>
      </c>
      <c r="B10" s="35">
        <f>B2*B24</f>
        <v>22.484449606674723</v>
      </c>
    </row>
    <row r="11" spans="1:2" x14ac:dyDescent="0.35">
      <c r="A11" t="s">
        <v>102</v>
      </c>
      <c r="B11" s="35">
        <f>(B25+B26*(B2-B22)+B27*(B3-B23))</f>
        <v>0.57176832929218069</v>
      </c>
    </row>
    <row r="12" spans="1:2" x14ac:dyDescent="0.35">
      <c r="A12" t="s">
        <v>103</v>
      </c>
      <c r="B12" s="35">
        <f>(B28+B29*(B2-B22)+B30*(B3-B23))</f>
        <v>4.5154008593385946</v>
      </c>
    </row>
    <row r="14" spans="1:2" x14ac:dyDescent="0.35">
      <c r="A14" t="s">
        <v>44</v>
      </c>
      <c r="B14" s="35">
        <f>B6</f>
        <v>9.9999999999910008E-2</v>
      </c>
    </row>
    <row r="15" spans="1:2" x14ac:dyDescent="0.35">
      <c r="A15" t="s">
        <v>43</v>
      </c>
      <c r="B15" s="35">
        <f>VLOOKUP(B6,CLASS1_OOP!B8:B28,1)</f>
        <v>0.05</v>
      </c>
    </row>
    <row r="16" spans="1:2" x14ac:dyDescent="0.35">
      <c r="A16" t="s">
        <v>46</v>
      </c>
      <c r="B16" s="35">
        <f>VLOOKUP(B6+0.05,CLASS1_OOP!B8:B28,1)</f>
        <v>0.1</v>
      </c>
    </row>
    <row r="18" spans="1:9" x14ac:dyDescent="0.35">
      <c r="A18" t="s">
        <v>22</v>
      </c>
      <c r="B18" s="35">
        <f>B5/B6</f>
        <v>0.99999999999990996</v>
      </c>
    </row>
    <row r="19" spans="1:9" x14ac:dyDescent="0.35">
      <c r="A19" t="s">
        <v>45</v>
      </c>
      <c r="B19" s="35">
        <f>HLOOKUP(B18,CLASS1_OOP!C7:M7,1)</f>
        <v>0.9</v>
      </c>
    </row>
    <row r="20" spans="1:9" x14ac:dyDescent="0.35">
      <c r="A20" t="s">
        <v>47</v>
      </c>
      <c r="B20" s="35">
        <f>HLOOKUP(B18+0.1,CLASS1_OOP!C7:M7,1)</f>
        <v>1</v>
      </c>
    </row>
    <row r="21" spans="1:9" x14ac:dyDescent="0.35">
      <c r="B21" s="32"/>
    </row>
    <row r="22" spans="1:9" x14ac:dyDescent="0.35">
      <c r="A22" t="s">
        <v>31</v>
      </c>
      <c r="B22" s="35">
        <f>INDEX(B33:I33,MATCH($B$1,B32:I32,0))</f>
        <v>15.79</v>
      </c>
    </row>
    <row r="23" spans="1:9" x14ac:dyDescent="0.35">
      <c r="A23" t="s">
        <v>32</v>
      </c>
      <c r="B23" s="35">
        <f>INDEX(B36:I36,MATCH($B$1,B35:I35,0))</f>
        <v>51.89</v>
      </c>
    </row>
    <row r="24" spans="1:9" x14ac:dyDescent="0.35">
      <c r="A24" t="s">
        <v>24</v>
      </c>
      <c r="B24" s="34">
        <f>INDEX(B39:I39,MATCH(B1,B38:I38,0))</f>
        <v>1.1242224803337362</v>
      </c>
      <c r="C24" s="34"/>
      <c r="D24" s="34"/>
      <c r="E24" s="34"/>
      <c r="F24" s="34"/>
      <c r="G24" s="34"/>
      <c r="H24" s="34"/>
      <c r="I24" s="34"/>
    </row>
    <row r="25" spans="1:9" x14ac:dyDescent="0.35">
      <c r="A25" t="s">
        <v>26</v>
      </c>
      <c r="B25" s="34">
        <f>INDEX(B51:I51,MATCH($B$1,B50:I50,0))</f>
        <v>0.52707348319943681</v>
      </c>
      <c r="C25" s="34"/>
      <c r="D25" s="34"/>
      <c r="E25" s="34"/>
      <c r="F25" s="34"/>
      <c r="G25" s="34"/>
      <c r="H25" s="34"/>
      <c r="I25" s="34"/>
    </row>
    <row r="26" spans="1:9" x14ac:dyDescent="0.35">
      <c r="A26" t="s">
        <v>27</v>
      </c>
      <c r="B26" s="34">
        <f>INDEX(B63:I63,MATCH($B$1,B62:I62,0))</f>
        <v>1.2361833987284696E-2</v>
      </c>
      <c r="C26" s="34"/>
      <c r="D26" s="34"/>
      <c r="E26" s="34"/>
      <c r="F26" s="34"/>
      <c r="G26" s="34"/>
      <c r="H26" s="34"/>
      <c r="I26" s="34"/>
    </row>
    <row r="27" spans="1:9" x14ac:dyDescent="0.35">
      <c r="A27" t="s">
        <v>30</v>
      </c>
      <c r="B27" s="34">
        <f>INDEX(B75:I75,MATCH($B$1,B74:I74,0))</f>
        <v>3.8880820072617283E-3</v>
      </c>
      <c r="C27" s="34"/>
      <c r="D27" s="34"/>
      <c r="E27" s="34"/>
      <c r="F27" s="34"/>
      <c r="G27" s="34"/>
      <c r="H27" s="34"/>
      <c r="I27" s="34"/>
    </row>
    <row r="28" spans="1:9" x14ac:dyDescent="0.35">
      <c r="A28" t="s">
        <v>34</v>
      </c>
      <c r="B28" s="34">
        <f>INDEX(B87:I87,MATCH($B$1,B86:I86,0))</f>
        <v>4.1103292703607037</v>
      </c>
      <c r="C28" s="34"/>
      <c r="D28" s="34"/>
      <c r="E28" s="34"/>
      <c r="F28" s="34"/>
      <c r="G28" s="34"/>
      <c r="H28" s="34"/>
      <c r="I28" s="34"/>
    </row>
    <row r="29" spans="1:9" x14ac:dyDescent="0.35">
      <c r="A29" t="s">
        <v>36</v>
      </c>
      <c r="B29" s="34">
        <f>INDEX(B99:I99,MATCH($B$1,B98:I98,0))</f>
        <v>7.7295020222607536E-2</v>
      </c>
      <c r="C29" s="34"/>
      <c r="D29" s="34"/>
      <c r="E29" s="34"/>
      <c r="F29" s="34"/>
      <c r="G29" s="34"/>
      <c r="H29" s="34"/>
      <c r="I29" s="34"/>
    </row>
    <row r="30" spans="1:9" x14ac:dyDescent="0.35">
      <c r="A30" t="s">
        <v>38</v>
      </c>
      <c r="B30" s="34">
        <f>INDEX(B111:I111,MATCH($B$1,B110:I110,0))</f>
        <v>-4.2147912085033393E-2</v>
      </c>
      <c r="C30" s="34"/>
      <c r="D30" s="34"/>
      <c r="E30" s="34"/>
      <c r="F30" s="34"/>
      <c r="G30" s="34"/>
      <c r="H30" s="34"/>
      <c r="I30" s="34"/>
    </row>
    <row r="32" spans="1:9" x14ac:dyDescent="0.35">
      <c r="B32" t="s">
        <v>5</v>
      </c>
      <c r="C32" t="s">
        <v>6</v>
      </c>
      <c r="D32" t="s">
        <v>7</v>
      </c>
      <c r="E32" t="s">
        <v>8</v>
      </c>
      <c r="F32" t="s">
        <v>9</v>
      </c>
      <c r="G32" t="s">
        <v>10</v>
      </c>
      <c r="H32" t="s">
        <v>11</v>
      </c>
      <c r="I32" t="s">
        <v>101</v>
      </c>
    </row>
    <row r="33" spans="1:9" x14ac:dyDescent="0.35">
      <c r="A33" t="s">
        <v>31</v>
      </c>
      <c r="B33" s="35">
        <v>14.51</v>
      </c>
      <c r="C33" s="35">
        <v>15.79</v>
      </c>
      <c r="D33" s="35">
        <v>18.05</v>
      </c>
      <c r="E33" s="35">
        <v>21.52</v>
      </c>
      <c r="F33" s="35">
        <v>23.83</v>
      </c>
      <c r="G33" s="35">
        <v>25.25</v>
      </c>
      <c r="H33" s="35">
        <v>26.1</v>
      </c>
      <c r="I33" s="35">
        <v>26.54</v>
      </c>
    </row>
    <row r="34" spans="1:9" x14ac:dyDescent="0.35">
      <c r="B34" s="35"/>
      <c r="C34" s="35"/>
      <c r="D34" s="35"/>
      <c r="E34" s="35"/>
      <c r="F34" s="35"/>
      <c r="G34" s="35"/>
      <c r="H34" s="35"/>
      <c r="I34" s="35"/>
    </row>
    <row r="35" spans="1:9" x14ac:dyDescent="0.35">
      <c r="B35" t="s">
        <v>5</v>
      </c>
      <c r="C35" t="s">
        <v>6</v>
      </c>
      <c r="D35" t="s">
        <v>7</v>
      </c>
      <c r="E35" t="s">
        <v>8</v>
      </c>
      <c r="F35" t="s">
        <v>9</v>
      </c>
      <c r="G35" t="s">
        <v>10</v>
      </c>
      <c r="H35" t="s">
        <v>11</v>
      </c>
      <c r="I35" t="s">
        <v>101</v>
      </c>
    </row>
    <row r="36" spans="1:9" x14ac:dyDescent="0.35">
      <c r="A36" t="s">
        <v>32</v>
      </c>
      <c r="B36" s="35">
        <v>44.72</v>
      </c>
      <c r="C36" s="35">
        <v>51.89</v>
      </c>
      <c r="D36" s="35">
        <v>65.87</v>
      </c>
      <c r="E36" s="35">
        <v>92.41</v>
      </c>
      <c r="F36" s="35">
        <v>117.04</v>
      </c>
      <c r="G36" s="35">
        <v>139.76</v>
      </c>
      <c r="H36" s="35">
        <v>160.6</v>
      </c>
      <c r="I36" s="35">
        <v>179.47</v>
      </c>
    </row>
    <row r="38" spans="1:9" x14ac:dyDescent="0.35">
      <c r="B38" s="34" t="s">
        <v>5</v>
      </c>
      <c r="C38" s="34" t="s">
        <v>6</v>
      </c>
      <c r="D38" s="34" t="s">
        <v>7</v>
      </c>
      <c r="E38" s="34" t="s">
        <v>8</v>
      </c>
      <c r="F38" s="34" t="s">
        <v>9</v>
      </c>
      <c r="G38" s="34" t="s">
        <v>10</v>
      </c>
      <c r="H38" s="34" t="s">
        <v>11</v>
      </c>
      <c r="I38" t="s">
        <v>101</v>
      </c>
    </row>
    <row r="39" spans="1:9" x14ac:dyDescent="0.35">
      <c r="A39" t="s">
        <v>23</v>
      </c>
      <c r="B39" s="34">
        <f>B48</f>
        <v>1.1260774649106302</v>
      </c>
      <c r="C39" s="34">
        <f t="shared" ref="C39:I39" si="0">C48</f>
        <v>1.1242224803337362</v>
      </c>
      <c r="D39" s="34">
        <f t="shared" si="0"/>
        <v>1.1173657527336329</v>
      </c>
      <c r="E39" s="34">
        <f t="shared" si="0"/>
        <v>1.0933846153845483</v>
      </c>
      <c r="F39" s="34">
        <f t="shared" si="0"/>
        <v>1.0961490080906073</v>
      </c>
      <c r="G39" s="34">
        <f t="shared" si="0"/>
        <v>1.0654455881851517</v>
      </c>
      <c r="H39" s="34">
        <f t="shared" si="0"/>
        <v>1.0783529501694225</v>
      </c>
      <c r="I39" s="34">
        <f t="shared" si="0"/>
        <v>1.0527524251203333</v>
      </c>
    </row>
    <row r="40" spans="1:9" x14ac:dyDescent="0.35">
      <c r="A40" t="s">
        <v>39</v>
      </c>
      <c r="B40" s="34">
        <f>INDEX('CLASS1_LS&lt;'!C8:M28,MATCH(B6,'CLASS1_LS&lt;'!B8:B28,1),MATCH('Intermediate calculations_LS&gt;='!B18,'CLASS1_LS&lt;'!C7:M7,1))</f>
        <v>1.1161442536574144</v>
      </c>
      <c r="C40" s="34">
        <f>INDEX('CLASS2_LS&lt;'!C8:M28,MATCH(B6,'CLASS2_LS&lt;'!B8:B28,1),MATCH('Intermediate calculations_LS&gt;='!$B$18,'CLASS2_LS&lt;'!C7:M7,1))</f>
        <v>1.1100434229924123</v>
      </c>
      <c r="D40" s="34">
        <f>INDEX('CLASS3_LS&lt;'!C8:M28,MATCH(B6,'CLASS3_LS&lt;'!B8:B28,1),MATCH('Intermediate calculations_LS&gt;='!$B$18,'CLASS3_LS&lt;'!C7:M7,1))</f>
        <v>1.1006315781519949</v>
      </c>
      <c r="E40" s="34">
        <f>INDEX('CLASS4_LS&lt;'!D8:N28,MATCH(B6,'CLASS4_LS&lt;'!C8:C28,1),MATCH('Intermediate calculations_LS&gt;='!$B$18,'CLASS4_LS&lt;'!D7:N7,1))</f>
        <v>1.0559387500469484</v>
      </c>
      <c r="F40" s="34">
        <f>INDEX('CLASS5_LS&lt;'!C8:M28,MATCH(B6,'CLASS5_LS&lt;'!B8:B28,1),MATCH('Intermediate calculations_LS&gt;='!$B$18,'CLASS5_LS&lt;'!C7:M7,1))</f>
        <v>1.056665372848512</v>
      </c>
      <c r="G40" s="34">
        <f>INDEX('CLASS6_LS&lt;'!C8:M28,MATCH(B6,'CLASS6_LS&lt;'!B8:B28,1),MATCH('Intermediate calculations_LS&gt;='!$B$18,'CLASS6_LS&lt;'!C7:M7,1))</f>
        <v>1.0183934505169219</v>
      </c>
      <c r="H40" s="34">
        <f>INDEX('CLASS7_LS&lt;'!C8:M28,MATCH(B6,'CLASS7_LS&lt;'!B8:B28,1),MATCH('Intermediate calculations_LS&gt;='!$B$18,'CLASS7_LS&lt;'!C7:M7,1))</f>
        <v>1.0410603193136347</v>
      </c>
      <c r="I40" s="34">
        <f>INDEX('CLASS8_LS&lt;'!C8:M28,MATCH(B6,'CLASS8_LS&lt;'!B8:B28,1),MATCH('Intermediate calculations_LS&gt;='!$B$18,'CLASS8_LS&lt;'!C7:M7,1))</f>
        <v>1.0001779372875526</v>
      </c>
    </row>
    <row r="41" spans="1:9" x14ac:dyDescent="0.35">
      <c r="A41" t="s">
        <v>40</v>
      </c>
      <c r="B41" s="34">
        <f>INDEX('CLASS1_LS&lt;'!C8:M28,MATCH(B6,'CLASS1_LS&lt;'!B8:B28,1),MATCH('Intermediate calculations_LS&gt;='!B18+0.1,'CLASS1_LS&lt;'!C7:M7,1))</f>
        <v>1.1054720181685247</v>
      </c>
      <c r="C41" s="34">
        <f>INDEX('CLASS2_LS&lt;'!C8:M28,MATCH(B6,'CLASS2_LS&lt;'!B8:B28,1),MATCH('Intermediate calculations_LS&gt;='!$B$18+0.1,'CLASS2_LS&lt;'!C7:M7,1))</f>
        <v>1.1002049519465529</v>
      </c>
      <c r="D41" s="34">
        <f>INDEX('CLASS3_LS&lt;'!C8:M28,MATCH(B6,'CLASS3_LS&lt;'!B8:B28,1),MATCH('Intermediate calculations_LS&gt;='!$B$18+0.1,'CLASS3_LS&lt;'!C7:M7,1))</f>
        <v>1.0915039539337161</v>
      </c>
      <c r="E41" s="34">
        <f>INDEX('CLASS4_LS&lt;'!D8:N28,MATCH(B6,'CLASS4_LS&lt;'!C8:C28,1),MATCH('Intermediate calculations_LS&gt;='!$B$18+0.1,'CLASS4_LS&lt;'!D7:N7,1))</f>
        <v>1.0509230769230768</v>
      </c>
      <c r="F41" s="34">
        <f>INDEX('CLASS5_LS&lt;'!C8:M28,MATCH(B6,'CLASS5_LS&lt;'!B8:B28,1),MATCH('Intermediate calculations_LS&gt;='!$B$18+0.1,'CLASS5_LS&lt;'!C7:M7,1))</f>
        <v>1.051990285286535</v>
      </c>
      <c r="G41" s="34">
        <f>INDEX('CLASS6_LS&lt;'!C8:M28,MATCH(B6,'CLASS6_LS&lt;'!B8:B28,1),MATCH('Intermediate calculations_LS&gt;='!$B$18+0.1,'CLASS6_LS&lt;'!C7:M7,1))</f>
        <v>1.0145867164318387</v>
      </c>
      <c r="H41" s="34">
        <f>INDEX('CLASS7_LS&lt;'!C8:M28,MATCH(B6,'CLASS7_LS&lt;'!B8:B28,1),MATCH('Intermediate calculations_LS&gt;='!$B$18+0.1,'CLASS7_LS&lt;'!C7:M7,1))</f>
        <v>1.0377532702225896</v>
      </c>
      <c r="I41" s="34">
        <f>INDEX('CLASS8_LS&lt;'!C8:M28,MATCH(B6,'CLASS8_LS&lt;'!B8:B28,1),MATCH('Intermediate calculations_LS&gt;='!$B$18+0.1,'CLASS8_LS&lt;'!C7:M7,1))</f>
        <v>0.99688193981464235</v>
      </c>
    </row>
    <row r="42" spans="1:9" x14ac:dyDescent="0.35">
      <c r="A42" t="s">
        <v>41</v>
      </c>
      <c r="B42" s="34">
        <f>INDEX('CLASS1_LS&lt;'!C8:M28,MATCH(B6+0.05,'CLASS1_LS&lt;'!B8:B28,1),MATCH('Intermediate calculations_LS&gt;='!B18,'CLASS1_LS&lt;'!C7:M7,1))</f>
        <v>1.1391882272867053</v>
      </c>
      <c r="C42" s="34">
        <f>INDEX('CLASS2_LS&lt;'!C8:M28,MATCH(B6+0.05,'CLASS2_LS&lt;'!B8:B28,1),MATCH('Intermediate calculations_LS&gt;='!$B$18,'CLASS2_LS&lt;'!C7:M7,1))</f>
        <v>1.1368770049168497</v>
      </c>
      <c r="D42" s="34">
        <f>INDEX('CLASS3_LS&lt;'!C8:M28,MATCH(B6+0.05,'CLASS3_LS&lt;'!B8:B28,1),MATCH('Intermediate calculations_LS&gt;='!$B$18,'CLASS3_LS&lt;'!C7:M7,1))</f>
        <v>1.1278714546790489</v>
      </c>
      <c r="E42" s="34">
        <f>INDEX('CLASS4_LS&lt;'!D8:N28,MATCH(B6+0.05,'CLASS4_LS&lt;'!C8:C28,1),MATCH('Intermediate calculations_LS&gt;='!$B$18,'CLASS4_LS&lt;'!D7:N7,1))</f>
        <v>1.1037861824035649</v>
      </c>
      <c r="F42" s="34">
        <f>INDEX('CLASS5_LS&lt;'!C8:M28,MATCH(B6+0.05,'CLASS5_LS&lt;'!B8:B28,1),MATCH('Intermediate calculations_LS&gt;='!$B$18,'CLASS5_LS&lt;'!C7:M7,1))</f>
        <v>1.1048753151526818</v>
      </c>
      <c r="G42" s="34">
        <f>INDEX('CLASS6_LS&lt;'!C8:M28,MATCH(B6+0.05,'CLASS6_LS&lt;'!B8:B28,1),MATCH('Intermediate calculations_LS&gt;='!$B$18,'CLASS6_LS&lt;'!C7:M7,1))</f>
        <v>1.0723735185769885</v>
      </c>
      <c r="H42" s="34">
        <f>INDEX('CLASS7_LS&lt;'!C8:M28,MATCH(B6+0.05,'CLASS7_LS&lt;'!B8:B28,1),MATCH('Intermediate calculations_LS&gt;='!$B$18,'CLASS7_LS&lt;'!C7:M7,1))</f>
        <v>1.0852327933678279</v>
      </c>
      <c r="I42" s="34">
        <f>INDEX('CLASS8_LS&lt;'!C8:M28,MATCH(B6+0.05,'CLASS8_LS&lt;'!B8:B28,1),MATCH('Intermediate calculations_LS&gt;='!$B$18,'CLASS8_LS&lt;'!C7:M7,1))</f>
        <v>1.0594097174130952</v>
      </c>
    </row>
    <row r="43" spans="1:9" x14ac:dyDescent="0.35">
      <c r="A43" t="s">
        <v>42</v>
      </c>
      <c r="B43" s="34">
        <f>INDEX('CLASS1_LS&lt;'!C8:M28,MATCH(B6+0.05,'CLASS1_LS&lt;'!B8:B28,1),MATCH('Intermediate calculations_LS&gt;='!B18+0.1,'CLASS1_LS&lt;'!C7:M7,1))</f>
        <v>1.1260774649106555</v>
      </c>
      <c r="C43" s="34">
        <f>INDEX('CLASS2_LS&lt;'!C8:M28,MATCH(B6+0.05,'CLASS2_LS&lt;'!B8:B28,1),MATCH('Intermediate calculations_LS&gt;='!$B$18+0.1,'CLASS2_LS&lt;'!C7:M7,1))</f>
        <v>1.1242224803337681</v>
      </c>
      <c r="D43" s="34">
        <f>INDEX('CLASS3_LS&lt;'!C8:M28,MATCH(B6+0.05,'CLASS3_LS&lt;'!B8:B28,1),MATCH('Intermediate calculations_LS&gt;='!$B$18+0.1,'CLASS3_LS&lt;'!C7:M7,1))</f>
        <v>1.11736575273367</v>
      </c>
      <c r="E43" s="34">
        <f>INDEX('CLASS4_LS&lt;'!D8:N28,MATCH(B6+0.05,'CLASS4_LS&lt;'!C8:C28,1),MATCH('Intermediate calculations_LS&gt;='!$B$18+0.1,'CLASS4_LS&lt;'!D7:N7,1))</f>
        <v>1.0933846153846154</v>
      </c>
      <c r="F43" s="34">
        <f>INDEX('CLASS5_LS&lt;'!C8:M28,MATCH(B6+0.05,'CLASS5_LS&lt;'!B8:B28,1),MATCH('Intermediate calculations_LS&gt;='!$B$18+0.1,'CLASS5_LS&lt;'!C7:M7,1))</f>
        <v>1.0961490080906791</v>
      </c>
      <c r="G43" s="34">
        <f>INDEX('CLASS6_LS&lt;'!C8:M28,MATCH(B6+0.05,'CLASS6_LS&lt;'!B8:B28,1),MATCH('Intermediate calculations_LS&gt;='!$B$18+0.1,'CLASS6_LS&lt;'!C7:M7,1))</f>
        <v>1.0654455881852369</v>
      </c>
      <c r="H43" s="34">
        <f>INDEX('CLASS7_LS&lt;'!C8:M28,MATCH(B6+0.05,'CLASS7_LS&lt;'!B8:B28,1),MATCH('Intermediate calculations_LS&gt;='!$B$18+0.1,'CLASS7_LS&lt;'!C7:M7,1))</f>
        <v>1.0783529501694893</v>
      </c>
      <c r="I43" s="34">
        <f>INDEX('CLASS8_LS&lt;'!C8:M28,MATCH(B6+0.05,'CLASS8_LS&lt;'!B8:B28,1),MATCH('Intermediate calculations_LS&gt;='!$B$18+0.1,'CLASS8_LS&lt;'!C7:M7,1))</f>
        <v>1.0527524251204279</v>
      </c>
    </row>
    <row r="44" spans="1:9" x14ac:dyDescent="0.35">
      <c r="A44" t="s">
        <v>48</v>
      </c>
      <c r="B44" s="34">
        <f>B40+((B42-B40)/($B$16-$B$15))*($B$14-$B$15)</f>
        <v>1.1391882272866638</v>
      </c>
      <c r="C44" s="34">
        <f t="shared" ref="C44:I45" si="1">C40+((C42-C40)/($B$16-$B$15))*($B$14-$B$15)</f>
        <v>1.1368770049168013</v>
      </c>
      <c r="D44" s="34">
        <f t="shared" si="1"/>
        <v>1.1278714546789999</v>
      </c>
      <c r="E44" s="34">
        <f t="shared" si="1"/>
        <v>1.1037861824034787</v>
      </c>
      <c r="F44" s="34">
        <f t="shared" si="1"/>
        <v>1.104875315152595</v>
      </c>
      <c r="G44" s="34">
        <f t="shared" si="1"/>
        <v>1.0723735185768912</v>
      </c>
      <c r="H44" s="34">
        <f t="shared" si="1"/>
        <v>1.0852327933677484</v>
      </c>
      <c r="I44" s="34">
        <f t="shared" si="1"/>
        <v>1.0594097174129886</v>
      </c>
    </row>
    <row r="45" spans="1:9" x14ac:dyDescent="0.35">
      <c r="A45" t="s">
        <v>50</v>
      </c>
      <c r="B45" s="34">
        <f>B41+((B43-B41)/($B$16-$B$15))*($B$14-$B$15)</f>
        <v>1.1260774649106184</v>
      </c>
      <c r="C45" s="34">
        <f t="shared" si="1"/>
        <v>1.1242224803337248</v>
      </c>
      <c r="D45" s="34">
        <f t="shared" si="1"/>
        <v>1.1173657527336234</v>
      </c>
      <c r="E45" s="34">
        <f t="shared" si="1"/>
        <v>1.093384615384539</v>
      </c>
      <c r="F45" s="34">
        <f t="shared" si="1"/>
        <v>1.0961490080905996</v>
      </c>
      <c r="G45" s="34">
        <f t="shared" si="1"/>
        <v>1.0654455881851455</v>
      </c>
      <c r="H45" s="34">
        <f t="shared" si="1"/>
        <v>1.0783529501694162</v>
      </c>
      <c r="I45" s="34">
        <f t="shared" si="1"/>
        <v>1.0527524251203273</v>
      </c>
    </row>
    <row r="46" spans="1:9" x14ac:dyDescent="0.35">
      <c r="A46" t="s">
        <v>49</v>
      </c>
      <c r="B46" s="34">
        <f>B41+((B40-B41)/($B$19-$B$20))*($B$18-$B$20)</f>
        <v>1.1054720181685342</v>
      </c>
      <c r="C46" s="34">
        <f t="shared" ref="C46:I46" si="2">C41+((C40-C41)/($B$19-$B$20))*($B$18-$B$20)</f>
        <v>1.1002049519465618</v>
      </c>
      <c r="D46" s="34">
        <f t="shared" si="2"/>
        <v>1.0915039539337243</v>
      </c>
      <c r="E46" s="34">
        <f t="shared" si="2"/>
        <v>1.0509230769230813</v>
      </c>
      <c r="F46" s="34">
        <f t="shared" si="2"/>
        <v>1.0519902852865393</v>
      </c>
      <c r="G46" s="34">
        <f t="shared" si="2"/>
        <v>1.0145867164318421</v>
      </c>
      <c r="H46" s="34">
        <f t="shared" si="2"/>
        <v>1.0377532702225924</v>
      </c>
      <c r="I46" s="34">
        <f t="shared" si="2"/>
        <v>0.99688193981464535</v>
      </c>
    </row>
    <row r="47" spans="1:9" x14ac:dyDescent="0.35">
      <c r="A47" t="s">
        <v>51</v>
      </c>
      <c r="B47" s="34">
        <f>B43+((B42-B43)/($B$19-$B$20))*($B$18-$B$20)</f>
        <v>1.1260774649106673</v>
      </c>
      <c r="C47" s="34">
        <f t="shared" ref="C47:I47" si="3">C43+((C42-C43)/($B$19-$B$20))*($B$18-$B$20)</f>
        <v>1.1242224803337795</v>
      </c>
      <c r="D47" s="34">
        <f t="shared" si="3"/>
        <v>1.1173657527336796</v>
      </c>
      <c r="E47" s="34">
        <f t="shared" si="3"/>
        <v>1.0933846153846247</v>
      </c>
      <c r="F47" s="34">
        <f t="shared" si="3"/>
        <v>1.0961490080906868</v>
      </c>
      <c r="G47" s="34">
        <f t="shared" si="3"/>
        <v>1.0654455881852432</v>
      </c>
      <c r="H47" s="34">
        <f t="shared" si="3"/>
        <v>1.0783529501694955</v>
      </c>
      <c r="I47" s="34">
        <f t="shared" si="3"/>
        <v>1.0527524251204339</v>
      </c>
    </row>
    <row r="48" spans="1:9" x14ac:dyDescent="0.35">
      <c r="A48" t="s">
        <v>24</v>
      </c>
      <c r="B48" s="34">
        <f>B45+((B44-B45)/($B$19-$B$20))*($B$18-$B$20)</f>
        <v>1.1260774649106302</v>
      </c>
      <c r="C48" s="34">
        <f t="shared" ref="C48:I48" si="4">C45+((C44-C45)/($B$19-$B$20))*($B$18-$B$20)</f>
        <v>1.1242224803337362</v>
      </c>
      <c r="D48" s="34">
        <f t="shared" si="4"/>
        <v>1.1173657527336329</v>
      </c>
      <c r="E48" s="34">
        <f t="shared" si="4"/>
        <v>1.0933846153845483</v>
      </c>
      <c r="F48" s="34">
        <f t="shared" si="4"/>
        <v>1.0961490080906073</v>
      </c>
      <c r="G48" s="34">
        <f t="shared" si="4"/>
        <v>1.0654455881851517</v>
      </c>
      <c r="H48" s="34">
        <f t="shared" si="4"/>
        <v>1.0783529501694225</v>
      </c>
      <c r="I48" s="34">
        <f t="shared" si="4"/>
        <v>1.0527524251203333</v>
      </c>
    </row>
    <row r="49" spans="1:9" x14ac:dyDescent="0.35">
      <c r="B49" s="34"/>
    </row>
    <row r="50" spans="1:9" x14ac:dyDescent="0.35">
      <c r="B50" t="s">
        <v>5</v>
      </c>
      <c r="C50" t="s">
        <v>6</v>
      </c>
      <c r="D50" t="s">
        <v>7</v>
      </c>
      <c r="E50" t="s">
        <v>8</v>
      </c>
      <c r="F50" t="s">
        <v>9</v>
      </c>
      <c r="G50" t="s">
        <v>10</v>
      </c>
      <c r="H50" t="s">
        <v>11</v>
      </c>
      <c r="I50" t="s">
        <v>101</v>
      </c>
    </row>
    <row r="51" spans="1:9" x14ac:dyDescent="0.35">
      <c r="A51" t="s">
        <v>25</v>
      </c>
      <c r="B51" s="34">
        <f>B60</f>
        <v>0.47032228806415927</v>
      </c>
      <c r="C51" s="34">
        <f t="shared" ref="C51:I51" si="5">C60</f>
        <v>0.52707348319943681</v>
      </c>
      <c r="D51" s="34">
        <f t="shared" si="5"/>
        <v>0.6432243814304367</v>
      </c>
      <c r="E51" s="34">
        <f t="shared" si="5"/>
        <v>0.76258948262249193</v>
      </c>
      <c r="F51" s="34">
        <f t="shared" si="5"/>
        <v>0.90195655088722482</v>
      </c>
      <c r="G51" s="34">
        <f t="shared" si="5"/>
        <v>0.94952879461950468</v>
      </c>
      <c r="H51" s="34">
        <f t="shared" si="5"/>
        <v>1.06828807701114</v>
      </c>
      <c r="I51" s="34">
        <f t="shared" si="5"/>
        <v>1.0871829306670315</v>
      </c>
    </row>
    <row r="52" spans="1:9" x14ac:dyDescent="0.35">
      <c r="A52" t="s">
        <v>52</v>
      </c>
      <c r="B52" s="34">
        <f>INDEX('CLASS1_LS&lt;'!C41:M61,MATCH(B6,'CLASS1_LS&lt;'!B41:B61,1),MATCH('Intermediate calculations_LS&gt;='!B18,'CLASS1_LS&lt;'!C40:M40,1))</f>
        <v>0.61034747936808598</v>
      </c>
      <c r="C52" s="34">
        <f>INDEX('CLASS2_LS&lt;'!C41:M61,MATCH(B6,'CLASS2_LS&lt;'!B41:B61,1),MATCH('Intermediate calculations_LS&gt;='!$B$18,'CLASS2_LS&lt;'!C40:M40,1))</f>
        <v>0.68219563349309131</v>
      </c>
      <c r="D52" s="34">
        <f>INDEX('CLASS3_LS&lt;'!C41:M61,MATCH($B$6,'CLASS3_LS&lt;'!B41:B61,1),MATCH('Intermediate calculations_LS&gt;='!$B$18,'CLASS3_LS&lt;'!C40:M40,1))</f>
        <v>0.83895721190038974</v>
      </c>
      <c r="E52" s="34">
        <f>INDEX('CLASS4_LS&lt;'!D41:N61,MATCH($B$6,'CLASS4_LS&lt;'!C41:C61,1),MATCH('Intermediate calculations_LS&gt;='!$B$18,'CLASS4_LS&lt;'!D40:N40,1))</f>
        <v>0.95022489196915272</v>
      </c>
      <c r="F52" s="34">
        <f>INDEX('CLASS5_LS&lt;'!C41:M61,MATCH($B$6,'CLASS5_LS&lt;'!B41:B61,1),MATCH('Intermediate calculations_LS&gt;='!$B$18,'CLASS5_LS&lt;'!C40:M40,1))</f>
        <v>1.1254904541592778</v>
      </c>
      <c r="G52" s="34">
        <f>INDEX('CLASS6_LS&lt;'!C41:M61,MATCH($B$6,'CLASS6_LS&lt;'!B41:B61,1),MATCH('Intermediate calculations_LS&gt;='!$B$18,'CLASS6_LS&lt;'!C40:M40,1))</f>
        <v>1.156499155014199</v>
      </c>
      <c r="H52" s="34">
        <f>INDEX('CLASS7_LS&lt;'!C41:M61,MATCH($B$6,'CLASS7_LS&lt;'!B41:B61,1),MATCH('Intermediate calculations_LS&gt;='!$B$18,'CLASS7_LS&lt;'!C40:M40,1))</f>
        <v>1.3118526915064466</v>
      </c>
      <c r="I52" s="34">
        <f>INDEX('CLASS8_LS&lt;'!C41:M61,MATCH($B$6,'CLASS8_LS&lt;'!B41:B61,1),MATCH('Intermediate calculations_LS&gt;='!$B$18,'CLASS8_LS&lt;'!C40:M40,1))</f>
        <v>1.3141185060823923</v>
      </c>
    </row>
    <row r="53" spans="1:9" x14ac:dyDescent="0.35">
      <c r="A53" t="s">
        <v>53</v>
      </c>
      <c r="B53" s="34">
        <f>INDEX('CLASS1_LS&lt;'!C41:M61,MATCH(B6,'CLASS1_LS&lt;'!B41:B61,1),MATCH('Intermediate calculations_LS&gt;='!B18+0.1,'CLASS1_LS&lt;'!C40:M40,1))</f>
        <v>0.59727491780600639</v>
      </c>
      <c r="C53" s="34">
        <f>INDEX('CLASS2_LS&lt;'!C41:M61,MATCH(B6,'CLASS2_LS&lt;'!B41:B61,1),MATCH('Intermediate calculations_LS&gt;='!$B$18+0.1,'CLASS2_LS&lt;'!C40:M40,1))</f>
        <v>0.66756089899095894</v>
      </c>
      <c r="D53" s="34">
        <f>INDEX('CLASS3_LS&lt;'!C41:M61,MATCH($B$6,'CLASS3_LS&lt;'!B41:B61,1),MATCH('Intermediate calculations_LS&gt;='!$B$18+0.1,'CLASS3_LS&lt;'!C40:M40,1))</f>
        <v>0.81982726312347898</v>
      </c>
      <c r="E53" s="34">
        <f>INDEX('CLASS4_LS&lt;'!D41:N61,MATCH($B$6,'CLASS4_LS&lt;'!C41:C61,1),MATCH('Intermediate calculations_LS&gt;='!$B$18+0.1,'CLASS4_LS&lt;'!D40:N40,1))</f>
        <v>0.93436048101486424</v>
      </c>
      <c r="F53" s="34">
        <f>INDEX('CLASS5_LS&lt;'!C41:M61,MATCH($B$6,'CLASS5_LS&lt;'!B41:B61,1),MATCH('Intermediate calculations_LS&gt;='!$B$18+0.1,'CLASS5_LS&lt;'!C40:M40,1))</f>
        <v>1.106263146162304</v>
      </c>
      <c r="G53" s="34">
        <f>INDEX('CLASS6_LS&lt;'!C41:M61,MATCH($B$6,'CLASS6_LS&lt;'!B41:B61,1),MATCH('Intermediate calculations_LS&gt;='!$B$18+0.1,'CLASS6_LS&lt;'!C40:M40,1))</f>
        <v>1.1408179985572335</v>
      </c>
      <c r="H53" s="34">
        <f>INDEX('CLASS7_LS&lt;'!C41:M61,MATCH($B$6,'CLASS7_LS&lt;'!B41:B61,1),MATCH('Intermediate calculations_LS&gt;='!$B$18+0.1,'CLASS7_LS&lt;'!C40:M40,1))</f>
        <v>1.2915312513221293</v>
      </c>
      <c r="I53" s="34">
        <f>INDEX('CLASS8_LS&lt;'!C41:M61,MATCH($B$6,'CLASS8_LS&lt;'!B41:B61,1),MATCH('Intermediate calculations_LS&gt;='!$B$18+0.1,'CLASS8_LS&lt;'!C40:M40,1))</f>
        <v>1.2964534131723235</v>
      </c>
    </row>
    <row r="54" spans="1:9" x14ac:dyDescent="0.35">
      <c r="A54" t="s">
        <v>54</v>
      </c>
      <c r="B54" s="34">
        <f>INDEX('CLASS1_LS&lt;'!C41:M61,MATCH(B6+0.05,'CLASS1_LS&lt;'!B41:B61,1),MATCH('Intermediate calculations_LS&gt;='!B18,'CLASS1_LS&lt;'!C40:M40,1))</f>
        <v>0.48332497015116571</v>
      </c>
      <c r="C54" s="34">
        <f>INDEX('CLASS2_LS&lt;'!C41:M61,MATCH(B6+0.05,'CLASS2_LS&lt;'!B41:B61,1),MATCH('Intermediate calculations_LS&gt;='!$B$18,'CLASS2_LS&lt;'!C40:M40,1))</f>
        <v>0.5416840675571073</v>
      </c>
      <c r="D54" s="34">
        <f>INDEX('CLASS3_LS&lt;'!C41:M61,MATCH($B$6+0.05,'CLASS3_LS&lt;'!B41:B61,1),MATCH('Intermediate calculations_LS&gt;='!$B$18,'CLASS3_LS&lt;'!C40:M40,1))</f>
        <v>0.66201382581789359</v>
      </c>
      <c r="E54" s="34">
        <f>INDEX('CLASS4_LS&lt;'!D41:N61,MATCH($B$6+0.05,'CLASS4_LS&lt;'!C41:C61,1),MATCH('Intermediate calculations_LS&gt;='!$B$18,'CLASS4_LS&lt;'!D40:N40,1))</f>
        <v>0.78029941977905037</v>
      </c>
      <c r="F54" s="34">
        <f>INDEX('CLASS5_LS&lt;'!C41:M61,MATCH($B$6+0.05,'CLASS5_LS&lt;'!B41:B61,1),MATCH('Intermediate calculations_LS&gt;='!$B$18,'CLASS5_LS&lt;'!C40:M40,1))</f>
        <v>0.9229993765302672</v>
      </c>
      <c r="G54" s="34">
        <f>INDEX('CLASS6_LS&lt;'!C41:M61,MATCH($B$6+0.05,'CLASS6_LS&lt;'!B41:B61,1),MATCH('Intermediate calculations_LS&gt;='!$B$18,'CLASS6_LS&lt;'!C40:M40,1))</f>
        <v>0.96840973981505429</v>
      </c>
      <c r="H54" s="34">
        <f>INDEX('CLASS7_LS&lt;'!C41:M61,MATCH($B$6+0.05,'CLASS7_LS&lt;'!B41:B61,1),MATCH('Intermediate calculations_LS&gt;='!$B$18,'CLASS7_LS&lt;'!C40:M40,1))</f>
        <v>1.0913643195074008</v>
      </c>
      <c r="I54" s="34">
        <f>INDEX('CLASS8_LS&lt;'!C41:M61,MATCH($B$6+0.05,'CLASS8_LS&lt;'!B41:B61,1),MATCH('Intermediate calculations_LS&gt;='!$B$18,'CLASS8_LS&lt;'!C40:M40,1))</f>
        <v>1.1082777655211256</v>
      </c>
    </row>
    <row r="55" spans="1:9" x14ac:dyDescent="0.35">
      <c r="A55" t="s">
        <v>55</v>
      </c>
      <c r="B55" s="34">
        <f>INDEX('CLASS1_LS&lt;'!C41:M61,MATCH(B6+0.05,'CLASS1_LS&lt;'!B41:B61,1),MATCH('Intermediate calculations_LS&gt;='!B18+0.1,'CLASS1_LS&lt;'!C40:M40,1))</f>
        <v>0.47032228806391901</v>
      </c>
      <c r="C55" s="34">
        <f>INDEX('CLASS2_LS&lt;'!C41:M61,MATCH(B6+0.05,'CLASS2_LS&lt;'!B41:B61,1),MATCH('Intermediate calculations_LS&gt;='!$B$18+0.1,'CLASS2_LS&lt;'!C40:M40,1))</f>
        <v>0.5270734831991708</v>
      </c>
      <c r="D55" s="34">
        <f>INDEX('CLASS3_LS&lt;'!C41:M61,MATCH($B$6+0.05,'CLASS3_LS&lt;'!B41:B61,1),MATCH('Intermediate calculations_LS&gt;='!$B$18+0.1,'CLASS3_LS&lt;'!C40:M40,1))</f>
        <v>0.64322438143010197</v>
      </c>
      <c r="E55" s="34">
        <f>INDEX('CLASS4_LS&lt;'!D41:N61,MATCH($B$6+0.05,'CLASS4_LS&lt;'!C41:C61,1),MATCH('Intermediate calculations_LS&gt;='!$B$18+0.1,'CLASS4_LS&lt;'!D40:N40,1))</f>
        <v>0.76258948262216675</v>
      </c>
      <c r="F55" s="34">
        <f>INDEX('CLASS5_LS&lt;'!C41:M61,MATCH($B$6+0.05,'CLASS5_LS&lt;'!B41:B61,1),MATCH('Intermediate calculations_LS&gt;='!$B$18+0.1,'CLASS5_LS&lt;'!C40:M40,1))</f>
        <v>0.90195655088683802</v>
      </c>
      <c r="G55" s="34">
        <f>INDEX('CLASS6_LS&lt;'!C41:M61,MATCH($B$6+0.05,'CLASS6_LS&lt;'!B41:B61,1),MATCH('Intermediate calculations_LS&gt;='!$B$18+0.1,'CLASS6_LS&lt;'!C40:M40,1))</f>
        <v>0.94952879461914341</v>
      </c>
      <c r="H55" s="34">
        <f>INDEX('CLASS7_LS&lt;'!C41:M61,MATCH($B$6+0.05,'CLASS7_LS&lt;'!B41:B61,1),MATCH('Intermediate calculations_LS&gt;='!$B$18+0.1,'CLASS7_LS&lt;'!C40:M40,1))</f>
        <v>1.0682880770107173</v>
      </c>
      <c r="I55" s="34">
        <f>INDEX('CLASS8_LS&lt;'!C41:M61,MATCH($B$6+0.05,'CLASS8_LS&lt;'!B41:B61,1),MATCH('Intermediate calculations_LS&gt;='!$B$18+0.1,'CLASS8_LS&lt;'!C40:M40,1))</f>
        <v>1.0871829306666358</v>
      </c>
    </row>
    <row r="56" spans="1:9" x14ac:dyDescent="0.35">
      <c r="A56" t="s">
        <v>56</v>
      </c>
      <c r="B56" s="34">
        <f>B52+((B54-B52)/($B$16-$B$15))*($B$14-$B$15)</f>
        <v>0.48332497015139431</v>
      </c>
      <c r="C56" s="34">
        <f t="shared" ref="C56:I57" si="6">C52+((C54-C52)/($B$16-$B$15))*($B$14-$B$15)</f>
        <v>0.5416840675573602</v>
      </c>
      <c r="D56" s="34">
        <f t="shared" si="6"/>
        <v>0.662013825818212</v>
      </c>
      <c r="E56" s="34">
        <f t="shared" si="6"/>
        <v>0.78029941977935624</v>
      </c>
      <c r="F56" s="34">
        <f t="shared" si="6"/>
        <v>0.92299937653063169</v>
      </c>
      <c r="G56" s="34">
        <f t="shared" si="6"/>
        <v>0.9684097398153928</v>
      </c>
      <c r="H56" s="34">
        <f t="shared" si="6"/>
        <v>1.0913643195077976</v>
      </c>
      <c r="I56" s="34">
        <f t="shared" si="6"/>
        <v>1.1082777655214961</v>
      </c>
    </row>
    <row r="57" spans="1:9" x14ac:dyDescent="0.35">
      <c r="A57" t="s">
        <v>57</v>
      </c>
      <c r="B57" s="34">
        <f>B53+((B55-B53)/($B$16-$B$15))*($B$14-$B$15)</f>
        <v>0.47032228806414755</v>
      </c>
      <c r="C57" s="34">
        <f t="shared" si="6"/>
        <v>0.52707348319942371</v>
      </c>
      <c r="D57" s="34">
        <f t="shared" si="6"/>
        <v>0.64322438143041982</v>
      </c>
      <c r="E57" s="34">
        <f t="shared" si="6"/>
        <v>0.76258948262247594</v>
      </c>
      <c r="F57" s="34">
        <f t="shared" si="6"/>
        <v>0.90195655088720583</v>
      </c>
      <c r="G57" s="34">
        <f t="shared" si="6"/>
        <v>0.94952879461948769</v>
      </c>
      <c r="H57" s="34">
        <f t="shared" si="6"/>
        <v>1.0682880770111192</v>
      </c>
      <c r="I57" s="34">
        <f t="shared" si="6"/>
        <v>1.0871829306670124</v>
      </c>
    </row>
    <row r="58" spans="1:9" x14ac:dyDescent="0.35">
      <c r="A58" t="s">
        <v>58</v>
      </c>
      <c r="B58" s="34">
        <f>B53+((B52-B53)/($B$19-$B$20))*($B$18-$B$20)</f>
        <v>0.59727491780601816</v>
      </c>
      <c r="C58" s="34">
        <f t="shared" ref="C58:I58" si="7">C53+((C52-C53)/($B$19-$B$20))*($B$18-$B$20)</f>
        <v>0.66756089899097215</v>
      </c>
      <c r="D58" s="34">
        <f t="shared" si="7"/>
        <v>0.81982726312349619</v>
      </c>
      <c r="E58" s="34">
        <f t="shared" si="7"/>
        <v>0.93436048101487856</v>
      </c>
      <c r="F58" s="34">
        <f t="shared" si="7"/>
        <v>1.1062631461623214</v>
      </c>
      <c r="G58" s="34">
        <f t="shared" si="7"/>
        <v>1.1408179985572477</v>
      </c>
      <c r="H58" s="34">
        <f t="shared" si="7"/>
        <v>1.2915312513221475</v>
      </c>
      <c r="I58" s="34">
        <f t="shared" si="7"/>
        <v>1.2964534131723395</v>
      </c>
    </row>
    <row r="59" spans="1:9" x14ac:dyDescent="0.35">
      <c r="A59" t="s">
        <v>59</v>
      </c>
      <c r="B59" s="34">
        <f>B55+((B54-B55)/($B$19-$B$20))*($B$18-$B$20)</f>
        <v>0.47032228806393073</v>
      </c>
      <c r="C59" s="34">
        <f t="shared" ref="C59:I59" si="8">C55+((C54-C55)/($B$19-$B$20))*($B$18-$B$20)</f>
        <v>0.5270734831991839</v>
      </c>
      <c r="D59" s="34">
        <f t="shared" si="8"/>
        <v>0.64322438143011884</v>
      </c>
      <c r="E59" s="34">
        <f t="shared" si="8"/>
        <v>0.76258948262218273</v>
      </c>
      <c r="F59" s="34">
        <f t="shared" si="8"/>
        <v>0.901956550886857</v>
      </c>
      <c r="G59" s="34">
        <f t="shared" si="8"/>
        <v>0.9495287946191604</v>
      </c>
      <c r="H59" s="34">
        <f t="shared" si="8"/>
        <v>1.0682880770107381</v>
      </c>
      <c r="I59" s="34">
        <f t="shared" si="8"/>
        <v>1.0871829306666549</v>
      </c>
    </row>
    <row r="60" spans="1:9" x14ac:dyDescent="0.35">
      <c r="A60" t="s">
        <v>26</v>
      </c>
      <c r="B60" s="34">
        <f>B57+((B56-B57)/($B$19-$B$20))*($B$18-$B$20)</f>
        <v>0.47032228806415927</v>
      </c>
      <c r="C60" s="34">
        <f t="shared" ref="C60:I60" si="9">C57+((C56-C57)/($B$19-$B$20))*($B$18-$B$20)</f>
        <v>0.52707348319943681</v>
      </c>
      <c r="D60" s="34">
        <f t="shared" si="9"/>
        <v>0.6432243814304367</v>
      </c>
      <c r="E60" s="34">
        <f t="shared" si="9"/>
        <v>0.76258948262249193</v>
      </c>
      <c r="F60" s="34">
        <f t="shared" si="9"/>
        <v>0.90195655088722482</v>
      </c>
      <c r="G60" s="34">
        <f t="shared" si="9"/>
        <v>0.94952879461950468</v>
      </c>
      <c r="H60" s="34">
        <f t="shared" si="9"/>
        <v>1.06828807701114</v>
      </c>
      <c r="I60" s="34">
        <f t="shared" si="9"/>
        <v>1.0871829306670315</v>
      </c>
    </row>
    <row r="62" spans="1:9" x14ac:dyDescent="0.35">
      <c r="B62" t="s">
        <v>5</v>
      </c>
      <c r="C62" t="s">
        <v>6</v>
      </c>
      <c r="D62" t="s">
        <v>7</v>
      </c>
      <c r="E62" t="s">
        <v>8</v>
      </c>
      <c r="F62" t="s">
        <v>9</v>
      </c>
      <c r="G62" t="s">
        <v>10</v>
      </c>
      <c r="H62" t="s">
        <v>11</v>
      </c>
      <c r="I62" t="s">
        <v>101</v>
      </c>
    </row>
    <row r="63" spans="1:9" x14ac:dyDescent="0.35">
      <c r="A63" t="s">
        <v>28</v>
      </c>
      <c r="B63" s="34">
        <f>B72</f>
        <v>1.2787098322936896E-2</v>
      </c>
      <c r="C63" s="34">
        <f t="shared" ref="C63:I63" si="10">C72</f>
        <v>1.2361833987284696E-2</v>
      </c>
      <c r="D63" s="34">
        <f t="shared" si="10"/>
        <v>1.383104678459488E-2</v>
      </c>
      <c r="E63" s="34">
        <f t="shared" si="10"/>
        <v>1.1040345235458106E-2</v>
      </c>
      <c r="F63" s="34">
        <f t="shared" si="10"/>
        <v>1.2220976585380955E-2</v>
      </c>
      <c r="G63" s="34">
        <f t="shared" si="10"/>
        <v>8.5427229926997462E-3</v>
      </c>
      <c r="H63" s="34">
        <f t="shared" si="10"/>
        <v>1.114384538305218E-2</v>
      </c>
      <c r="I63" s="34">
        <f t="shared" si="10"/>
        <v>1.2189811625083055E-2</v>
      </c>
    </row>
    <row r="64" spans="1:9" x14ac:dyDescent="0.35">
      <c r="A64" t="s">
        <v>60</v>
      </c>
      <c r="B64" s="34">
        <f>INDEX('CLASS1_LS&lt;'!C74:M94,MATCH($B$6,'CLASS1_LS&lt;'!B74:B94,1),MATCH('Intermediate calculations_LS&gt;='!$B$18,'CLASS1_LS&lt;'!C73:M73,1))</f>
        <v>1.3034502957873126E-2</v>
      </c>
      <c r="C64" s="34">
        <f>INDEX('CLASS2_LS&lt;'!C74:M94,MATCH($B$6,'CLASS2_LS&lt;'!B74:B94,1),MATCH('Intermediate calculations_LS&gt;='!$B$18,'CLASS2_LS&lt;'!C73:M73,1))</f>
        <v>1.3162269812044887E-2</v>
      </c>
      <c r="D64" s="34">
        <f>INDEX('CLASS3_LS&lt;'!C74:M94,MATCH($B$6,'CLASS3_LS&lt;'!B74:B94,1),MATCH('Intermediate calculations_LS&gt;='!$B$18,'CLASS3_LS&lt;'!C73:M73,1))</f>
        <v>1.501268900033423E-2</v>
      </c>
      <c r="E64" s="34">
        <f>INDEX('CLASS4_LS&lt;'!D74:N94,MATCH($B$6,'CLASS4_LS&lt;'!C74:C94,1),MATCH('Intermediate calculations_LS&gt;='!$B$18,'CLASS4_LS&lt;'!D73:N73,1))</f>
        <v>9.810118240097419E-3</v>
      </c>
      <c r="F64" s="34">
        <f>INDEX('CLASS5_LS&lt;'!C74:M94,MATCH($B$6,'CLASS5_LS&lt;'!B74:B94,1),MATCH('Intermediate calculations_LS&gt;='!$B$18,'CLASS5_LS&lt;'!C73:M73,1))</f>
        <v>1.1606559827789962E-2</v>
      </c>
      <c r="G64" s="34">
        <f>INDEX('CLASS6_LS&lt;'!C74:M94,MATCH($B$6,'CLASS6_LS&lt;'!B74:B94,1),MATCH('Intermediate calculations_LS&gt;='!$B$18,'CLASS6_LS&lt;'!C73:M73,1))</f>
        <v>5.5883309864894152E-3</v>
      </c>
      <c r="H64" s="34">
        <f>INDEX('CLASS7_LS&lt;'!C74:M94,MATCH($B$6,'CLASS7_LS&lt;'!B74:B94,1),MATCH('Intermediate calculations_LS&gt;='!$B$18,'CLASS7_LS&lt;'!C73:M73,1))</f>
        <v>8.047028639011659E-3</v>
      </c>
      <c r="I64" s="34">
        <f>INDEX('CLASS8_LS&lt;'!C74:M94,MATCH($B$6,'CLASS8_LS&lt;'!B74:B94,1),MATCH('Intermediate calculations_LS&gt;='!$B$18,'CLASS8_LS&lt;'!C73:M73,1))</f>
        <v>1.0345683512481389E-2</v>
      </c>
    </row>
    <row r="65" spans="1:9" x14ac:dyDescent="0.35">
      <c r="A65" t="s">
        <v>61</v>
      </c>
      <c r="B65" s="34">
        <f>INDEX('CLASS1_LS&lt;'!C74:M94,MATCH($B$6,'CLASS1_LS&lt;'!B74:B94,1),MATCH('Intermediate calculations_LS&gt;='!$B$18+0.1,'CLASS1_LS&lt;'!C73:M73,1))</f>
        <v>1.3209189791149639E-2</v>
      </c>
      <c r="C65" s="34">
        <f>INDEX('CLASS2_LS&lt;'!C74:M94,MATCH($B$6,'CLASS2_LS&lt;'!B74:B94,1),MATCH('Intermediate calculations_LS&gt;='!$B$18+0.1,'CLASS2_LS&lt;'!C73:M73,1))</f>
        <v>1.3151768661320607E-2</v>
      </c>
      <c r="D65" s="34">
        <f>INDEX('CLASS3_LS&lt;'!C74:M94,MATCH($B$6,'CLASS3_LS&lt;'!B74:B94,1),MATCH('Intermediate calculations_LS&gt;='!$B$18+0.1,'CLASS3_LS&lt;'!C73:M73,1))</f>
        <v>1.4994401219347564E-2</v>
      </c>
      <c r="E65" s="34">
        <f>INDEX('CLASS4_LS&lt;'!D74:N94,MATCH($B$6,'CLASS4_LS&lt;'!C74:C94,1),MATCH('Intermediate calculations_LS&gt;='!$B$18+0.1,'CLASS4_LS&lt;'!D73:N73,1))</f>
        <v>1.0136091186103775E-2</v>
      </c>
      <c r="F65" s="34">
        <f>INDEX('CLASS5_LS&lt;'!C74:M94,MATCH($B$6,'CLASS5_LS&lt;'!B74:B94,1),MATCH('Intermediate calculations_LS&gt;='!$B$18+0.1,'CLASS5_LS&lt;'!C73:M73,1))</f>
        <v>1.1825238751288726E-2</v>
      </c>
      <c r="G65" s="34">
        <f>INDEX('CLASS6_LS&lt;'!C74:M94,MATCH($B$6,'CLASS6_LS&lt;'!B74:B94,1),MATCH('Intermediate calculations_LS&gt;='!$B$18+0.1,'CLASS6_LS&lt;'!C73:M73,1))</f>
        <v>6.1952554832139144E-3</v>
      </c>
      <c r="H65" s="34">
        <f>INDEX('CLASS7_LS&lt;'!C74:M94,MATCH($B$6,'CLASS7_LS&lt;'!B74:B94,1),MATCH('Intermediate calculations_LS&gt;='!$B$18+0.1,'CLASS7_LS&lt;'!C73:M73,1))</f>
        <v>8.6098313122458334E-3</v>
      </c>
      <c r="I65" s="34">
        <f>INDEX('CLASS8_LS&lt;'!C74:M94,MATCH($B$6,'CLASS8_LS&lt;'!B74:B94,1),MATCH('Intermediate calculations_LS&gt;='!$B$18+0.1,'CLASS8_LS&lt;'!C73:M73,1))</f>
        <v>1.0671707166414897E-2</v>
      </c>
    </row>
    <row r="66" spans="1:9" x14ac:dyDescent="0.35">
      <c r="A66" t="s">
        <v>62</v>
      </c>
      <c r="B66" s="34">
        <f>INDEX('CLASS1_LS&lt;'!C74:M94,MATCH($B$6+0.05,'CLASS1_LS&lt;'!B74:B94,1),MATCH('Intermediate calculations_LS&gt;='!$B$18,'CLASS1_LS&lt;'!C73:M73,1))</f>
        <v>1.2781080543222219E-2</v>
      </c>
      <c r="C66" s="34">
        <f>INDEX('CLASS2_LS&lt;'!C74:M94,MATCH($B$6+0.05,'CLASS2_LS&lt;'!B74:B94,1),MATCH('Intermediate calculations_LS&gt;='!$B$18,'CLASS2_LS&lt;'!C73:M73,1))</f>
        <v>1.2425722024180619E-2</v>
      </c>
      <c r="D66" s="34">
        <f>INDEX('CLASS3_LS&lt;'!C74:M94,MATCH($B$6+0.05,'CLASS3_LS&lt;'!B74:B94,1),MATCH('Intermediate calculations_LS&gt;='!$B$18,'CLASS3_LS&lt;'!C73:M73,1))</f>
        <v>1.3992578532777701E-2</v>
      </c>
      <c r="E66" s="34">
        <f>INDEX('CLASS4_LS&lt;'!D74:N94,MATCH($B$6+0.05,'CLASS4_LS&lt;'!C74:C94,1),MATCH('Intermediate calculations_LS&gt;='!$B$18,'CLASS4_LS&lt;'!D73:N73,1))</f>
        <v>1.0833754554949691E-2</v>
      </c>
      <c r="F66" s="34">
        <f>INDEX('CLASS5_LS&lt;'!C74:M94,MATCH($B$6+0.05,'CLASS5_LS&lt;'!B74:B94,1),MATCH('Intermediate calculations_LS&gt;='!$B$18,'CLASS5_LS&lt;'!C73:M73,1))</f>
        <v>1.2137388848072542E-2</v>
      </c>
      <c r="G66" s="34">
        <f>INDEX('CLASS6_LS&lt;'!C74:M94,MATCH($B$6+0.05,'CLASS6_LS&lt;'!B74:B94,1),MATCH('Intermediate calculations_LS&gt;='!$B$18,'CLASS6_LS&lt;'!C73:M73,1))</f>
        <v>8.136341103728767E-3</v>
      </c>
      <c r="H66" s="34">
        <f>INDEX('CLASS7_LS&lt;'!C74:M94,MATCH($B$6+0.05,'CLASS7_LS&lt;'!B74:B94,1),MATCH('Intermediate calculations_LS&gt;='!$B$18,'CLASS7_LS&lt;'!C73:M73,1))</f>
        <v>1.0823322551398727E-2</v>
      </c>
      <c r="I66" s="34">
        <f>INDEX('CLASS8_LS&lt;'!C74:M94,MATCH($B$6+0.05,'CLASS8_LS&lt;'!B74:B94,1),MATCH('Intermediate calculations_LS&gt;='!$B$18,'CLASS8_LS&lt;'!C73:M73,1))</f>
        <v>1.1983098455297244E-2</v>
      </c>
    </row>
    <row r="67" spans="1:9" x14ac:dyDescent="0.35">
      <c r="A67" t="s">
        <v>63</v>
      </c>
      <c r="B67" s="34">
        <f>INDEX('CLASS1_LS&lt;'!C74:M94,MATCH($B$6+0.05,'CLASS1_LS&lt;'!B74:B94,1),MATCH('Intermediate calculations_LS&gt;='!$B$18+0.1,'CLASS1_LS&lt;'!C73:M73,1))</f>
        <v>1.2787098322936142E-2</v>
      </c>
      <c r="C67" s="34">
        <f>INDEX('CLASS2_LS&lt;'!C74:M94,MATCH($B$6+0.05,'CLASS2_LS&lt;'!B74:B94,1),MATCH('Intermediate calculations_LS&gt;='!$B$18+0.1,'CLASS2_LS&lt;'!C73:M73,1))</f>
        <v>1.2361833987283216E-2</v>
      </c>
      <c r="D67" s="34">
        <f>INDEX('CLASS3_LS&lt;'!C74:M94,MATCH($B$6+0.05,'CLASS3_LS&lt;'!B74:B94,1),MATCH('Intermediate calculations_LS&gt;='!$B$18+0.1,'CLASS3_LS&lt;'!C73:M73,1))</f>
        <v>1.383104678459264E-2</v>
      </c>
      <c r="E67" s="34">
        <f>INDEX('CLASS4_LS&lt;'!D74:N94,MATCH($B$6+0.05,'CLASS4_LS&lt;'!C74:C94,1),MATCH('Intermediate calculations_LS&gt;='!$B$18+0.1,'CLASS4_LS&lt;'!D73:N73,1))</f>
        <v>1.1040345235459919E-2</v>
      </c>
      <c r="F67" s="34">
        <f>INDEX('CLASS5_LS&lt;'!C74:M94,MATCH($B$6+0.05,'CLASS5_LS&lt;'!B74:B94,1),MATCH('Intermediate calculations_LS&gt;='!$B$18+0.1,'CLASS5_LS&lt;'!C73:M73,1))</f>
        <v>1.2220976585381743E-2</v>
      </c>
      <c r="G67" s="34">
        <f>INDEX('CLASS6_LS&lt;'!C74:M94,MATCH($B$6+0.05,'CLASS6_LS&lt;'!B74:B94,1),MATCH('Intermediate calculations_LS&gt;='!$B$18+0.1,'CLASS6_LS&lt;'!C73:M73,1))</f>
        <v>8.542722992704338E-3</v>
      </c>
      <c r="H67" s="34">
        <f>INDEX('CLASS7_LS&lt;'!C74:M94,MATCH($B$6+0.05,'CLASS7_LS&lt;'!B74:B94,1),MATCH('Intermediate calculations_LS&gt;='!$B$18+0.1,'CLASS7_LS&lt;'!C73:M73,1))</f>
        <v>1.1143845383057028E-2</v>
      </c>
      <c r="I67" s="34">
        <f>INDEX('CLASS8_LS&lt;'!C74:M94,MATCH($B$6+0.05,'CLASS8_LS&lt;'!B74:B94,1),MATCH('Intermediate calculations_LS&gt;='!$B$18+0.1,'CLASS8_LS&lt;'!C73:M73,1))</f>
        <v>1.2189811625085973E-2</v>
      </c>
    </row>
    <row r="68" spans="1:9" x14ac:dyDescent="0.35">
      <c r="A68" t="s">
        <v>64</v>
      </c>
      <c r="B68" s="34">
        <f>B64+((B66-B64)/($B$16-$B$15))*($B$14-$B$15)</f>
        <v>1.2781080543222675E-2</v>
      </c>
      <c r="C68" s="34">
        <f t="shared" ref="C68:I69" si="11">C64+((C66-C64)/($B$16-$B$15))*($B$14-$B$15)</f>
        <v>1.2425722024181945E-2</v>
      </c>
      <c r="D68" s="34">
        <f t="shared" si="11"/>
        <v>1.3992578532779536E-2</v>
      </c>
      <c r="E68" s="34">
        <f t="shared" si="11"/>
        <v>1.0833754554947849E-2</v>
      </c>
      <c r="F68" s="34">
        <f t="shared" si="11"/>
        <v>1.2137388848071586E-2</v>
      </c>
      <c r="G68" s="34">
        <f t="shared" si="11"/>
        <v>8.1363411037241803E-3</v>
      </c>
      <c r="H68" s="34">
        <f t="shared" si="11"/>
        <v>1.0823322551393729E-2</v>
      </c>
      <c r="I68" s="34">
        <f t="shared" si="11"/>
        <v>1.1983098455294296E-2</v>
      </c>
    </row>
    <row r="69" spans="1:9" x14ac:dyDescent="0.35">
      <c r="A69" t="s">
        <v>65</v>
      </c>
      <c r="B69" s="34">
        <f>B65+((B67-B65)/($B$16-$B$15))*($B$14-$B$15)</f>
        <v>1.2787098322936901E-2</v>
      </c>
      <c r="C69" s="34">
        <f t="shared" si="11"/>
        <v>1.2361833987284639E-2</v>
      </c>
      <c r="D69" s="34">
        <f t="shared" si="11"/>
        <v>1.3831046784594734E-2</v>
      </c>
      <c r="E69" s="34">
        <f t="shared" si="11"/>
        <v>1.1040345235458292E-2</v>
      </c>
      <c r="F69" s="34">
        <f t="shared" si="11"/>
        <v>1.222097658538103E-2</v>
      </c>
      <c r="G69" s="34">
        <f t="shared" si="11"/>
        <v>8.5427229927001122E-3</v>
      </c>
      <c r="H69" s="34">
        <f t="shared" si="11"/>
        <v>1.1143845383052468E-2</v>
      </c>
      <c r="I69" s="34">
        <f t="shared" si="11"/>
        <v>1.218981162508324E-2</v>
      </c>
    </row>
    <row r="70" spans="1:9" x14ac:dyDescent="0.35">
      <c r="A70" t="s">
        <v>66</v>
      </c>
      <c r="B70" s="34">
        <f>B65+((B64-B65)/($B$19-$B$20))*($B$18-$B$20)</f>
        <v>1.3209189791149481E-2</v>
      </c>
      <c r="C70" s="34">
        <f t="shared" ref="C70:I70" si="12">C65+((C64-C65)/($B$19-$B$20))*($B$18-$B$20)</f>
        <v>1.3151768661320616E-2</v>
      </c>
      <c r="D70" s="34">
        <f t="shared" si="12"/>
        <v>1.4994401219347579E-2</v>
      </c>
      <c r="E70" s="34">
        <f t="shared" si="12"/>
        <v>1.0136091186103481E-2</v>
      </c>
      <c r="F70" s="34">
        <f t="shared" si="12"/>
        <v>1.1825238751288528E-2</v>
      </c>
      <c r="G70" s="34">
        <f t="shared" si="12"/>
        <v>6.195255483213368E-3</v>
      </c>
      <c r="H70" s="34">
        <f t="shared" si="12"/>
        <v>8.6098313122453269E-3</v>
      </c>
      <c r="I70" s="34">
        <f t="shared" si="12"/>
        <v>1.0671707166414603E-2</v>
      </c>
    </row>
    <row r="71" spans="1:9" x14ac:dyDescent="0.35">
      <c r="A71" t="s">
        <v>67</v>
      </c>
      <c r="B71" s="34">
        <f>B67+((B66-B67)/($B$19-$B$20))*($B$18-$B$20)</f>
        <v>1.2787098322936136E-2</v>
      </c>
      <c r="C71" s="34">
        <f t="shared" ref="C71:I71" si="13">C67+((C66-C67)/($B$19-$B$20))*($B$18-$B$20)</f>
        <v>1.2361833987283273E-2</v>
      </c>
      <c r="D71" s="34">
        <f t="shared" si="13"/>
        <v>1.3831046784592786E-2</v>
      </c>
      <c r="E71" s="34">
        <f t="shared" si="13"/>
        <v>1.1040345235459733E-2</v>
      </c>
      <c r="F71" s="34">
        <f t="shared" si="13"/>
        <v>1.2220976585381668E-2</v>
      </c>
      <c r="G71" s="34">
        <f t="shared" si="13"/>
        <v>8.542722992703972E-3</v>
      </c>
      <c r="H71" s="34">
        <f t="shared" si="13"/>
        <v>1.114384538305674E-2</v>
      </c>
      <c r="I71" s="34">
        <f t="shared" si="13"/>
        <v>1.2189811625085787E-2</v>
      </c>
    </row>
    <row r="72" spans="1:9" x14ac:dyDescent="0.35">
      <c r="A72" t="s">
        <v>27</v>
      </c>
      <c r="B72" s="34">
        <f>B69+((B68-B69)/($B$19-$B$20))*($B$18-$B$20)</f>
        <v>1.2787098322936896E-2</v>
      </c>
      <c r="C72" s="34">
        <f t="shared" ref="C72:I72" si="14">C69+((C68-C69)/($B$19-$B$20))*($B$18-$B$20)</f>
        <v>1.2361833987284696E-2</v>
      </c>
      <c r="D72" s="34">
        <f t="shared" si="14"/>
        <v>1.383104678459488E-2</v>
      </c>
      <c r="E72" s="34">
        <f t="shared" si="14"/>
        <v>1.1040345235458106E-2</v>
      </c>
      <c r="F72" s="34">
        <f t="shared" si="14"/>
        <v>1.2220976585380955E-2</v>
      </c>
      <c r="G72" s="34">
        <f t="shared" si="14"/>
        <v>8.5427229926997462E-3</v>
      </c>
      <c r="H72" s="34">
        <f t="shared" si="14"/>
        <v>1.114384538305218E-2</v>
      </c>
      <c r="I72" s="34">
        <f t="shared" si="14"/>
        <v>1.2189811625083055E-2</v>
      </c>
    </row>
    <row r="74" spans="1:9" x14ac:dyDescent="0.35">
      <c r="B74" t="s">
        <v>5</v>
      </c>
      <c r="C74" t="s">
        <v>6</v>
      </c>
      <c r="D74" t="s">
        <v>7</v>
      </c>
      <c r="E74" t="s">
        <v>8</v>
      </c>
      <c r="F74" t="s">
        <v>9</v>
      </c>
      <c r="G74" t="s">
        <v>10</v>
      </c>
      <c r="H74" t="s">
        <v>11</v>
      </c>
      <c r="I74" t="s">
        <v>101</v>
      </c>
    </row>
    <row r="75" spans="1:9" x14ac:dyDescent="0.35">
      <c r="A75" t="s">
        <v>29</v>
      </c>
      <c r="B75" s="34">
        <f>B84</f>
        <v>4.1134708407524539E-3</v>
      </c>
      <c r="C75" s="34">
        <f t="shared" ref="C75:I75" si="15">C84</f>
        <v>3.8880820072617283E-3</v>
      </c>
      <c r="D75" s="34">
        <f t="shared" si="15"/>
        <v>3.8226674641947522E-3</v>
      </c>
      <c r="E75" s="34">
        <f t="shared" si="15"/>
        <v>2.7105367615396958E-3</v>
      </c>
      <c r="F75" s="34">
        <f t="shared" si="15"/>
        <v>2.5095865147403838E-3</v>
      </c>
      <c r="G75" s="34">
        <f t="shared" si="15"/>
        <v>2.1335450883364607E-3</v>
      </c>
      <c r="H75" s="34">
        <f t="shared" si="15"/>
        <v>2.0721657767420482E-3</v>
      </c>
      <c r="I75" s="34">
        <f t="shared" si="15"/>
        <v>1.7091455862584804E-3</v>
      </c>
    </row>
    <row r="76" spans="1:9" x14ac:dyDescent="0.35">
      <c r="A76" t="s">
        <v>68</v>
      </c>
      <c r="B76" s="34">
        <f>INDEX('CLASS1_LS&lt;'!C107:M127,MATCH($B$6,'CLASS1_LS&lt;'!B107:B127,1),MATCH('Intermediate calculations_LS&gt;='!$B$18,'CLASS1_LS&lt;'!C106:M106,1))</f>
        <v>4.475464524983516E-3</v>
      </c>
      <c r="C76" s="34">
        <f>INDEX('CLASS2_LS&lt;'!C107:M127,MATCH($B$6,'CLASS2_LS&lt;'!B107:B127,1),MATCH('Intermediate calculations_LS&gt;='!$B$18,'CLASS1_LS&lt;'!C106:M106,1))</f>
        <v>4.1724382330855375E-3</v>
      </c>
      <c r="D76" s="34">
        <f>INDEX('CLASS3_LS&lt;'!C107:M127,MATCH($B$6,'CLASS3_LS&lt;'!B107:B127,1),MATCH('Intermediate calculations_LS&gt;='!$B$18,'CLASS3_LS&lt;'!C106:M106,1))</f>
        <v>4.1029864829124343E-3</v>
      </c>
      <c r="E76" s="34">
        <f>INDEX('CLASS4_LS&lt;'!D107:N127,MATCH($B$6,'CLASS4_LS&lt;'!C107:C127,1),MATCH('Intermediate calculations_LS&gt;='!$B$18,'CLASS4_LS&lt;'!D106:N106,1))</f>
        <v>2.577775999727935E-3</v>
      </c>
      <c r="F76" s="34">
        <f>INDEX('CLASS5_LS&lt;'!C107:M127,MATCH($B$6,'CLASS5_LS&lt;'!B107:B127,1),MATCH('Intermediate calculations_LS&gt;='!$B$18,'CLASS5_LS&lt;'!C106:M106,1))</f>
        <v>2.4085256160009485E-3</v>
      </c>
      <c r="G76" s="34">
        <f>INDEX('CLASS6_LS&lt;'!C107:M127,MATCH($B$6,'CLASS6_LS&lt;'!B107:B127,1),MATCH('Intermediate calculations_LS&gt;='!$B$18,'CLASS6_LS&lt;'!C106:M106,1))</f>
        <v>1.9704598336573198E-3</v>
      </c>
      <c r="H76" s="34">
        <f>INDEX('CLASS7_LS&lt;'!C107:M127,MATCH($B$6,'CLASS7_LS&lt;'!B107:B127,1),MATCH('Intermediate calculations_LS&gt;='!$B$18,'CLASS7_LS&lt;'!C106:M106,1))</f>
        <v>1.8514499750804595E-3</v>
      </c>
      <c r="I76" s="34">
        <f>INDEX('CLASS8_LS&lt;'!C107:M127,MATCH($B$6,'CLASS8_LS&lt;'!B107:B127,1),MATCH('Intermediate calculations_LS&gt;='!$B$18,'CLASS8_LS&lt;'!C106:M106,1))</f>
        <v>1.4990768029297028E-3</v>
      </c>
    </row>
    <row r="77" spans="1:9" x14ac:dyDescent="0.35">
      <c r="A77" t="s">
        <v>69</v>
      </c>
      <c r="B77" s="34">
        <f>INDEX('CLASS1_LS&lt;'!C107:M127,MATCH($B$6,'CLASS1_LS&lt;'!B107:B127,1),MATCH('Intermediate calculations_LS&gt;='!$B$18+0.1,'CLASS1_LS&lt;'!C106:M106,1))</f>
        <v>4.4826054523558314E-3</v>
      </c>
      <c r="C77" s="34">
        <f>INDEX('CLASS2_LS&lt;'!C107:M127,MATCH($B$6,'CLASS2_LS&lt;'!B107:B127,1),MATCH('Intermediate calculations_LS&gt;='!$B$18+0.1,'CLASS1_LS&lt;'!C106:M106,1))</f>
        <v>4.1867566370503671E-3</v>
      </c>
      <c r="D77" s="34">
        <f>INDEX('CLASS3_LS&lt;'!C107:M127,MATCH($B$6,'CLASS3_LS&lt;'!B107:B127,1),MATCH('Intermediate calculations_LS&gt;='!$B$18+0.1,'CLASS3_LS&lt;'!C106:M106,1))</f>
        <v>4.1138333695033879E-3</v>
      </c>
      <c r="E77" s="34">
        <f>INDEX('CLASS4_LS&lt;'!D107:N127,MATCH($B$6,'CLASS4_LS&lt;'!C107:C127,1),MATCH('Intermediate calculations_LS&gt;='!$B$18+0.1,'CLASS4_LS&lt;'!D106:N106,1))</f>
        <v>2.6242206743340513E-3</v>
      </c>
      <c r="F77" s="34">
        <f>INDEX('CLASS5_LS&lt;'!C107:M127,MATCH($B$6,'CLASS5_LS&lt;'!B107:B127,1),MATCH('Intermediate calculations_LS&gt;='!$B$18+0.1,'CLASS5_LS&lt;'!C106:M106,1))</f>
        <v>2.4516765802503888E-3</v>
      </c>
      <c r="G77" s="34">
        <f>INDEX('CLASS6_LS&lt;'!C107:M127,MATCH($B$6,'CLASS6_LS&lt;'!B107:B127,1),MATCH('Intermediate calculations_LS&gt;='!$B$18+0.1,'CLASS6_LS&lt;'!C106:M106,1))</f>
        <v>2.0054152115049151E-3</v>
      </c>
      <c r="H77" s="34">
        <f>INDEX('CLASS7_LS&lt;'!C107:M127,MATCH($B$6,'CLASS7_LS&lt;'!B107:B127,1),MATCH('Intermediate calculations_LS&gt;='!$B$18+0.1,'CLASS7_LS&lt;'!C106:M106,1))</f>
        <v>1.8775653807251492E-3</v>
      </c>
      <c r="I77" s="34">
        <f>INDEX('CLASS8_LS&lt;'!C107:M127,MATCH($B$6,'CLASS8_LS&lt;'!B107:B127,1),MATCH('Intermediate calculations_LS&gt;='!$B$18+0.1,'CLASS8_LS&lt;'!C106:M106,1))</f>
        <v>1.5219106812911136E-3</v>
      </c>
    </row>
    <row r="78" spans="1:9" x14ac:dyDescent="0.35">
      <c r="A78" t="s">
        <v>70</v>
      </c>
      <c r="B78" s="34">
        <f>INDEX('CLASS1_LS&lt;'!C107:M127,MATCH($B$6+0.05,'CLASS1_LS&lt;'!B107:B127,1),MATCH('Intermediate calculations_LS&gt;='!$B$18,'CLASS1_LS&lt;'!C106:M106,1))</f>
        <v>4.144687167519142E-3</v>
      </c>
      <c r="C78" s="34">
        <f>INDEX('CLASS2_LS&lt;'!C107:M127,MATCH($B$6+0.05,'CLASS2_LS&lt;'!B107:B127,1),MATCH('Intermediate calculations_LS&gt;='!$B$18,'CLASS1_LS&lt;'!C106:M106,1))</f>
        <v>3.914203175170286E-3</v>
      </c>
      <c r="D78" s="34">
        <f>INDEX('CLASS3_LS&lt;'!C107:M127,MATCH($B$6+0.05,'CLASS3_LS&lt;'!B107:B127,1),MATCH('Intermediate calculations_LS&gt;='!$B$18,'CLASS3_LS&lt;'!C106:M106,1))</f>
        <v>3.8586625191837907E-3</v>
      </c>
      <c r="E78" s="34">
        <f>INDEX('CLASS4_LS&lt;'!D107:N127,MATCH($B$6+0.05,'CLASS4_LS&lt;'!C107:C127,1),MATCH('Intermediate calculations_LS&gt;='!$B$18,'CLASS4_LS&lt;'!D106:N106,1))</f>
        <v>2.7065789090468771E-3</v>
      </c>
      <c r="F78" s="34">
        <f>INDEX('CLASS5_LS&lt;'!C107:M127,MATCH($B$6+0.05,'CLASS5_LS&lt;'!B107:B127,1),MATCH('Intermediate calculations_LS&gt;='!$B$18,'CLASS5_LS&lt;'!C106:M106,1))</f>
        <v>2.5139039325348194E-3</v>
      </c>
      <c r="G78" s="34">
        <f>INDEX('CLASS6_LS&lt;'!C107:M127,MATCH($B$6+0.05,'CLASS6_LS&lt;'!B107:B127,1),MATCH('Intermediate calculations_LS&gt;='!$B$18,'CLASS6_LS&lt;'!C106:M106,1))</f>
        <v>2.1232869405358539E-3</v>
      </c>
      <c r="H78" s="34">
        <f>INDEX('CLASS7_LS&lt;'!C107:M127,MATCH($B$6+0.05,'CLASS7_LS&lt;'!B107:B127,1),MATCH('Intermediate calculations_LS&gt;='!$B$18,'CLASS7_LS&lt;'!C106:M106,1))</f>
        <v>2.0443651557018072E-3</v>
      </c>
      <c r="I78" s="34">
        <f>INDEX('CLASS8_LS&lt;'!C107:M127,MATCH($B$6+0.05,'CLASS8_LS&lt;'!B107:B127,1),MATCH('Intermediate calculations_LS&gt;='!$B$18,'CLASS8_LS&lt;'!C106:M106,1))</f>
        <v>1.6690649211417547E-3</v>
      </c>
    </row>
    <row r="79" spans="1:9" x14ac:dyDescent="0.35">
      <c r="A79" t="s">
        <v>71</v>
      </c>
      <c r="B79" s="34">
        <f>INDEX('CLASS1_LS&lt;'!C107:M127,MATCH($B$6+0.05,'CLASS1_LS&lt;'!B107:B127,1),MATCH('Intermediate calculations_LS&gt;='!$B$18+0.1,'CLASS1_LS&lt;'!C106:M106,1))</f>
        <v>4.1134708407517618E-3</v>
      </c>
      <c r="C79" s="34">
        <f>INDEX('CLASS2_LS&lt;'!C107:M127,MATCH($B$6+0.05,'CLASS2_LS&lt;'!B107:B127,1),MATCH('Intermediate calculations_LS&gt;='!$B$18+0.1,'CLASS1_LS&lt;'!C106:M106,1))</f>
        <v>3.8880820072611671E-3</v>
      </c>
      <c r="D79" s="34">
        <f>INDEX('CLASS3_LS&lt;'!C107:M127,MATCH($B$6+0.05,'CLASS3_LS&lt;'!B107:B127,1),MATCH('Intermediate calculations_LS&gt;='!$B$18+0.1,'CLASS3_LS&lt;'!C106:M106,1))</f>
        <v>3.8226674641941957E-3</v>
      </c>
      <c r="E79" s="34">
        <f>INDEX('CLASS4_LS&lt;'!D107:N127,MATCH($B$6+0.05,'CLASS4_LS&lt;'!C107:C127,1),MATCH('Intermediate calculations_LS&gt;='!$B$18+0.1,'CLASS4_LS&lt;'!D106:N106,1))</f>
        <v>2.7105367615398545E-3</v>
      </c>
      <c r="F79" s="34">
        <f>INDEX('CLASS5_LS&lt;'!C107:M127,MATCH($B$6+0.05,'CLASS5_LS&lt;'!B107:B127,1),MATCH('Intermediate calculations_LS&gt;='!$B$18+0.1,'CLASS5_LS&lt;'!C106:M106,1))</f>
        <v>2.509586514740484E-3</v>
      </c>
      <c r="G79" s="34">
        <f>INDEX('CLASS6_LS&lt;'!C107:M127,MATCH($B$6+0.05,'CLASS6_LS&lt;'!B107:B127,1),MATCH('Intermediate calculations_LS&gt;='!$B$18+0.1,'CLASS6_LS&lt;'!C106:M106,1))</f>
        <v>2.1335450883367005E-3</v>
      </c>
      <c r="H79" s="34">
        <f>INDEX('CLASS7_LS&lt;'!C107:M127,MATCH($B$6+0.05,'CLASS7_LS&lt;'!B107:B127,1),MATCH('Intermediate calculations_LS&gt;='!$B$18+0.1,'CLASS7_LS&lt;'!C106:M106,1))</f>
        <v>2.0721657767424238E-3</v>
      </c>
      <c r="I79" s="34">
        <f>INDEX('CLASS8_LS&lt;'!C107:M127,MATCH($B$6+0.05,'CLASS8_LS&lt;'!B107:B127,1),MATCH('Intermediate calculations_LS&gt;='!$B$18+0.1,'CLASS8_LS&lt;'!C106:M106,1))</f>
        <v>1.7091455862588533E-3</v>
      </c>
    </row>
    <row r="80" spans="1:9" x14ac:dyDescent="0.35">
      <c r="A80" t="s">
        <v>72</v>
      </c>
      <c r="B80" s="34">
        <f>B76+((B78-B76)/($B$16-$B$15))*($B$14-$B$15)</f>
        <v>4.144687167519737E-3</v>
      </c>
      <c r="C80" s="34">
        <f t="shared" ref="C80:I81" si="16">C76+((C78-C76)/($B$16-$B$15))*($B$14-$B$15)</f>
        <v>3.9142031751707509E-3</v>
      </c>
      <c r="D80" s="34">
        <f t="shared" si="16"/>
        <v>3.8586625191842304E-3</v>
      </c>
      <c r="E80" s="34">
        <f t="shared" si="16"/>
        <v>2.7065789090466451E-3</v>
      </c>
      <c r="F80" s="34">
        <f t="shared" si="16"/>
        <v>2.5139039325346299E-3</v>
      </c>
      <c r="G80" s="34">
        <f t="shared" si="16"/>
        <v>2.1232869405355789E-3</v>
      </c>
      <c r="H80" s="34">
        <f t="shared" si="16"/>
        <v>2.0443651557014598E-3</v>
      </c>
      <c r="I80" s="34">
        <f t="shared" si="16"/>
        <v>1.6690649211414488E-3</v>
      </c>
    </row>
    <row r="81" spans="1:9" x14ac:dyDescent="0.35">
      <c r="A81" t="s">
        <v>73</v>
      </c>
      <c r="B81" s="34">
        <f>B77+((B79-B77)/($B$16-$B$15))*($B$14-$B$15)</f>
        <v>4.1134708407524262E-3</v>
      </c>
      <c r="C81" s="34">
        <f t="shared" si="16"/>
        <v>3.8880820072617049E-3</v>
      </c>
      <c r="D81" s="34">
        <f t="shared" si="16"/>
        <v>3.8226674641947196E-3</v>
      </c>
      <c r="E81" s="34">
        <f t="shared" si="16"/>
        <v>2.7105367615396993E-3</v>
      </c>
      <c r="F81" s="34">
        <f t="shared" si="16"/>
        <v>2.5095865147403799E-3</v>
      </c>
      <c r="G81" s="34">
        <f t="shared" si="16"/>
        <v>2.1335450883364698E-3</v>
      </c>
      <c r="H81" s="34">
        <f t="shared" si="16"/>
        <v>2.0721657767420734E-3</v>
      </c>
      <c r="I81" s="34">
        <f t="shared" si="16"/>
        <v>1.7091455862585164E-3</v>
      </c>
    </row>
    <row r="82" spans="1:9" x14ac:dyDescent="0.35">
      <c r="A82" t="s">
        <v>74</v>
      </c>
      <c r="B82" s="34">
        <f>B77+((B76-B77)/($B$19-$B$20))*($B$18-$B$20)</f>
        <v>4.4826054523558253E-3</v>
      </c>
      <c r="C82" s="34">
        <f t="shared" ref="C82:I82" si="17">C77+((C76-C77)/($B$19-$B$20))*($B$18-$B$20)</f>
        <v>4.1867566370503541E-3</v>
      </c>
      <c r="D82" s="34">
        <f t="shared" si="17"/>
        <v>4.1138333695033783E-3</v>
      </c>
      <c r="E82" s="34">
        <f t="shared" si="17"/>
        <v>2.6242206743340097E-3</v>
      </c>
      <c r="F82" s="34">
        <f t="shared" si="17"/>
        <v>2.4516765802503498E-3</v>
      </c>
      <c r="G82" s="34">
        <f t="shared" si="17"/>
        <v>2.0054152115048835E-3</v>
      </c>
      <c r="H82" s="34">
        <f t="shared" si="17"/>
        <v>1.8775653807251258E-3</v>
      </c>
      <c r="I82" s="34">
        <f t="shared" si="17"/>
        <v>1.521910681291093E-3</v>
      </c>
    </row>
    <row r="83" spans="1:9" x14ac:dyDescent="0.35">
      <c r="A83" t="s">
        <v>75</v>
      </c>
      <c r="B83" s="34">
        <f>B79+((B78-B79)/($B$19-$B$20))*($B$18-$B$20)</f>
        <v>4.1134708407517895E-3</v>
      </c>
      <c r="C83" s="34">
        <f t="shared" ref="C83:I83" si="18">C79+((C78-C79)/($B$19-$B$20))*($B$18-$B$20)</f>
        <v>3.8880820072611905E-3</v>
      </c>
      <c r="D83" s="34">
        <f t="shared" si="18"/>
        <v>3.8226674641942283E-3</v>
      </c>
      <c r="E83" s="34">
        <f t="shared" si="18"/>
        <v>2.7105367615398511E-3</v>
      </c>
      <c r="F83" s="34">
        <f t="shared" si="18"/>
        <v>2.5095865147404879E-3</v>
      </c>
      <c r="G83" s="34">
        <f t="shared" si="18"/>
        <v>2.1335450883366914E-3</v>
      </c>
      <c r="H83" s="34">
        <f t="shared" si="18"/>
        <v>2.0721657767423986E-3</v>
      </c>
      <c r="I83" s="34">
        <f t="shared" si="18"/>
        <v>1.7091455862588173E-3</v>
      </c>
    </row>
    <row r="84" spans="1:9" x14ac:dyDescent="0.35">
      <c r="A84" t="s">
        <v>30</v>
      </c>
      <c r="B84" s="34">
        <f>B81+((B80-B81)/($B$19-$B$20))*($B$18-$B$20)</f>
        <v>4.1134708407524539E-3</v>
      </c>
      <c r="C84" s="34">
        <f t="shared" ref="C84:I84" si="19">C81+((C80-C81)/($B$19-$B$20))*($B$18-$B$20)</f>
        <v>3.8880820072617283E-3</v>
      </c>
      <c r="D84" s="34">
        <f t="shared" si="19"/>
        <v>3.8226674641947522E-3</v>
      </c>
      <c r="E84" s="34">
        <f t="shared" si="19"/>
        <v>2.7105367615396958E-3</v>
      </c>
      <c r="F84" s="34">
        <f t="shared" si="19"/>
        <v>2.5095865147403838E-3</v>
      </c>
      <c r="G84" s="34">
        <f t="shared" si="19"/>
        <v>2.1335450883364607E-3</v>
      </c>
      <c r="H84" s="34">
        <f t="shared" si="19"/>
        <v>2.0721657767420482E-3</v>
      </c>
      <c r="I84" s="34">
        <f t="shared" si="19"/>
        <v>1.7091455862584804E-3</v>
      </c>
    </row>
    <row r="86" spans="1:9" x14ac:dyDescent="0.35">
      <c r="B86" t="s">
        <v>5</v>
      </c>
      <c r="C86" t="s">
        <v>6</v>
      </c>
      <c r="D86" t="s">
        <v>7</v>
      </c>
      <c r="E86" t="s">
        <v>8</v>
      </c>
      <c r="F86" t="s">
        <v>9</v>
      </c>
      <c r="G86" t="s">
        <v>10</v>
      </c>
      <c r="H86" t="s">
        <v>11</v>
      </c>
      <c r="I86" t="s">
        <v>101</v>
      </c>
    </row>
    <row r="87" spans="1:9" x14ac:dyDescent="0.35">
      <c r="A87" t="s">
        <v>33</v>
      </c>
      <c r="B87" s="34">
        <f>B96</f>
        <v>4.3457838296867299</v>
      </c>
      <c r="C87" s="34">
        <f t="shared" ref="C87:I87" si="20">C96</f>
        <v>4.1103292703607037</v>
      </c>
      <c r="D87" s="34">
        <f t="shared" si="20"/>
        <v>4.0091066360452787</v>
      </c>
      <c r="E87" s="34">
        <f t="shared" si="20"/>
        <v>3.6386218070964356</v>
      </c>
      <c r="F87" s="34">
        <f t="shared" si="20"/>
        <v>3.3082408905012257</v>
      </c>
      <c r="G87" s="34">
        <f t="shared" si="20"/>
        <v>3.0506262779219688</v>
      </c>
      <c r="H87" s="34">
        <f t="shared" si="20"/>
        <v>2.9870266914352515</v>
      </c>
      <c r="I87" s="34">
        <f t="shared" si="20"/>
        <v>2.7876024246201747</v>
      </c>
    </row>
    <row r="88" spans="1:9" x14ac:dyDescent="0.35">
      <c r="A88" t="s">
        <v>76</v>
      </c>
      <c r="B88" s="34">
        <f>INDEX('CLASS1_LS&lt;'!C140:M160,MATCH($B$6,'CLASS1_LS&lt;'!B140:B160,1),MATCH('Intermediate calculations_LS&gt;='!$B$18,'CLASS1_LS&lt;'!C139:M139,1))</f>
        <v>3.0499025583267199</v>
      </c>
      <c r="C88" s="34">
        <f>INDEX('CLASS2_LS&lt;'!C140:M160,MATCH($B$6,'CLASS2_LS&lt;'!B140:B160,1),MATCH('Intermediate calculations_LS&gt;='!$B$18,'CLASS2_LS&lt;'!C139:M139,1))</f>
        <v>2.8844741582870501</v>
      </c>
      <c r="D88" s="34">
        <f>INDEX('CLASS3_LS&lt;'!C140:M160,MATCH($B$6,'CLASS3_LS&lt;'!B140:B160,1),MATCH('Intermediate calculations_LS&gt;='!$B$18,'CLASS3_LS&lt;'!C139:M139,1))</f>
        <v>2.8359518051147501</v>
      </c>
      <c r="E88" s="34">
        <f>INDEX('CLASS4_LS&lt;'!D140:N160,MATCH($B$6,'CLASS4_LS&lt;'!C140:C160,1),MATCH('Intermediate calculations_LS&gt;='!$B$18,'CLASS4_LS&lt;'!D139:N139,1))</f>
        <v>2.5465202331543</v>
      </c>
      <c r="F88" s="34">
        <f>INDEX('CLASS5_LS&lt;'!C140:M160,MATCH($B$6,'CLASS5_LS&lt;'!B140:B160,1),MATCH('Intermediate calculations_LS&gt;='!$B$18,'CLASS5_LS&lt;'!C139:M139,1))</f>
        <v>2.34475946426392</v>
      </c>
      <c r="G88" s="34">
        <f>INDEX('CLASS6_LS&lt;'!C140:M160,MATCH($B$6,'CLASS6_LS&lt;'!B140:B160,1),MATCH('Intermediate calculations_LS&gt;='!$B$18,'CLASS6_LS&lt;'!C139:M139,1))</f>
        <v>2.1527528762817401</v>
      </c>
      <c r="H88" s="34">
        <f>INDEX('CLASS7_LS&lt;'!C140:M160,MATCH($B$6,'CLASS7_LS&lt;'!B140:B160,1),MATCH('Intermediate calculations_LS&gt;='!$B$18,'CLASS7_LS&lt;'!C139:M139,1))</f>
        <v>2.1363341808319101</v>
      </c>
      <c r="I88" s="34">
        <f>INDEX('CLASS8_LS&lt;'!C140:M160,MATCH($B$6,'CLASS8_LS&lt;'!B140:B160,1),MATCH('Intermediate calculations_LS&gt;='!$B$18,'CLASS8_LS&lt;'!C139:M139,1))</f>
        <v>1.9993693828582799</v>
      </c>
    </row>
    <row r="89" spans="1:9" x14ac:dyDescent="0.35">
      <c r="A89" t="s">
        <v>77</v>
      </c>
      <c r="B89" s="34">
        <f>INDEX('CLASS1_LS&lt;'!C140:M160,MATCH($B$6,'CLASS1_LS&lt;'!B140:B160,1),MATCH('Intermediate calculations_LS&gt;='!$B$18+0.1,'CLASS1_LS&lt;'!C139:M139,1))</f>
        <v>3.1036530733108498</v>
      </c>
      <c r="C89" s="34">
        <f>INDEX('CLASS2_LS&lt;'!C140:M160,MATCH($B$6,'CLASS2_LS&lt;'!B140:B160,1),MATCH('Intermediate calculations_LS&gt;='!$B$18+0.1,'CLASS2_LS&lt;'!C139:M139,1))</f>
        <v>2.9362753629684502</v>
      </c>
      <c r="D89" s="34">
        <f>INDEX('CLASS3_LS&lt;'!C140:M160,MATCH($B$6,'CLASS3_LS&lt;'!B140:B160,1),MATCH('Intermediate calculations_LS&gt;='!$B$18+0.1,'CLASS3_LS&lt;'!C139:M139,1))</f>
        <v>2.88527536392212</v>
      </c>
      <c r="E89" s="34">
        <f>INDEX('CLASS4_LS&lt;'!D140:N160,MATCH($B$6,'CLASS4_LS&lt;'!C140:C160,1),MATCH('Intermediate calculations_LS&gt;='!$B$18+0.1,'CLASS4_LS&lt;'!D139:N139,1))</f>
        <v>2.5944950580596902</v>
      </c>
      <c r="F89" s="34">
        <f>INDEX('CLASS5_LS&lt;'!C140:M160,MATCH($B$6,'CLASS5_LS&lt;'!B140:B160,1),MATCH('Intermediate calculations_LS&gt;='!$B$18+0.1,'CLASS5_LS&lt;'!C139:M139,1))</f>
        <v>2.3830823898315399</v>
      </c>
      <c r="G89" s="34">
        <f>INDEX('CLASS6_LS&lt;'!C140:M160,MATCH($B$6,'CLASS6_LS&lt;'!B140:B160,1),MATCH('Intermediate calculations_LS&gt;='!$B$18+0.1,'CLASS6_LS&lt;'!C139:M139,1))</f>
        <v>2.1846950054168701</v>
      </c>
      <c r="H89" s="34">
        <f>INDEX('CLASS7_LS&lt;'!C140:M160,MATCH($B$6,'CLASS7_LS&lt;'!B140:B160,1),MATCH('Intermediate calculations_LS&gt;='!$B$18+0.1,'CLASS7_LS&lt;'!C139:M139,1))</f>
        <v>2.1686468124389702</v>
      </c>
      <c r="I89" s="34">
        <f>INDEX('CLASS8_LS&lt;'!C140:M160,MATCH($B$6,'CLASS8_LS&lt;'!B140:B160,1),MATCH('Intermediate calculations_LS&gt;='!$B$18+0.1,'CLASS8_LS&lt;'!C139:M139,1))</f>
        <v>2.0278894901275599</v>
      </c>
    </row>
    <row r="90" spans="1:9" x14ac:dyDescent="0.35">
      <c r="A90" t="s">
        <v>78</v>
      </c>
      <c r="B90" s="34">
        <f>INDEX('CLASS1_LS&lt;'!C140:M160,MATCH($B$6+0.05,'CLASS1_LS&lt;'!B140:B160,1),MATCH('Intermediate calculations_LS&gt;='!$B$18,'CLASS1_LS&lt;'!C139:M139,1))</f>
        <v>4.2742058038711601</v>
      </c>
      <c r="C90" s="34">
        <f>INDEX('CLASS2_LS&lt;'!C140:M160,MATCH($B$6+0.05,'CLASS2_LS&lt;'!B140:B160,1),MATCH('Intermediate calculations_LS&gt;='!$B$18,'CLASS2_LS&lt;'!C139:M139,1))</f>
        <v>4.0733391046524101</v>
      </c>
      <c r="D90" s="34">
        <f>INDEX('CLASS3_LS&lt;'!C140:M160,MATCH($B$6+0.05,'CLASS3_LS&lt;'!B140:B160,1),MATCH('Intermediate calculations_LS&gt;='!$B$18,'CLASS3_LS&lt;'!C139:M139,1))</f>
        <v>3.9446282386779798</v>
      </c>
      <c r="E90" s="34">
        <f>INDEX('CLASS4_LS&lt;'!D140:N160,MATCH($B$6+0.05,'CLASS4_LS&lt;'!C140:C160,1),MATCH('Intermediate calculations_LS&gt;='!$B$18,'CLASS4_LS&lt;'!D139:N139,1))</f>
        <v>3.5553998947143599</v>
      </c>
      <c r="F90" s="34">
        <f>INDEX('CLASS5_LS&lt;'!C140:M160,MATCH($B$6+0.05,'CLASS5_LS&lt;'!B140:B160,1),MATCH('Intermediate calculations_LS&gt;='!$B$18,'CLASS5_LS&lt;'!C139:M139,1))</f>
        <v>3.2650203704834002</v>
      </c>
      <c r="G90" s="34">
        <f>INDEX('CLASS6_LS&lt;'!C140:M160,MATCH($B$6+0.05,'CLASS6_LS&lt;'!B140:B160,1),MATCH('Intermediate calculations_LS&gt;='!$B$18,'CLASS6_LS&lt;'!C139:M139,1))</f>
        <v>2.9922337532043501</v>
      </c>
      <c r="H90" s="34">
        <f>INDEX('CLASS7_LS&lt;'!C140:M160,MATCH($B$6+0.05,'CLASS7_LS&lt;'!B140:B160,1),MATCH('Intermediate calculations_LS&gt;='!$B$18,'CLASS7_LS&lt;'!C139:M139,1))</f>
        <v>2.9369196891784699</v>
      </c>
      <c r="I90" s="34">
        <f>INDEX('CLASS8_LS&lt;'!C140:M160,MATCH($B$6+0.05,'CLASS8_LS&lt;'!B140:B160,1),MATCH('Intermediate calculations_LS&gt;='!$B$18,'CLASS8_LS&lt;'!C139:M139,1))</f>
        <v>2.74574971199036</v>
      </c>
    </row>
    <row r="91" spans="1:9" x14ac:dyDescent="0.35">
      <c r="A91" t="s">
        <v>79</v>
      </c>
      <c r="B91" s="34">
        <f>INDEX('CLASS1_LS&lt;'!C140:M160,MATCH($B$6+0.05,'CLASS1_LS&lt;'!B140:B160,1),MATCH('Intermediate calculations_LS&gt;='!$B$18+0.1,'CLASS1_LS&lt;'!C139:M139,1))</f>
        <v>4.3457838296890303</v>
      </c>
      <c r="C91" s="34">
        <f>INDEX('CLASS2_LS&lt;'!C140:M160,MATCH($B$6+0.05,'CLASS2_LS&lt;'!B140:B160,1),MATCH('Intermediate calculations_LS&gt;='!$B$18+0.1,'CLASS2_LS&lt;'!C139:M139,1))</f>
        <v>4.1103292703628496</v>
      </c>
      <c r="D91" s="34">
        <f>INDEX('CLASS3_LS&lt;'!C140:M160,MATCH($B$6+0.05,'CLASS3_LS&lt;'!B140:B160,1),MATCH('Intermediate calculations_LS&gt;='!$B$18+0.1,'CLASS3_LS&lt;'!C139:M139,1))</f>
        <v>4.0091066360473597</v>
      </c>
      <c r="E91" s="34">
        <f>INDEX('CLASS4_LS&lt;'!D140:N160,MATCH($B$6+0.05,'CLASS4_LS&lt;'!C140:C160,1),MATCH('Intermediate calculations_LS&gt;='!$B$18+0.1,'CLASS4_LS&lt;'!D139:N139,1))</f>
        <v>3.63862180709839</v>
      </c>
      <c r="F91" s="34">
        <f>INDEX('CLASS5_LS&lt;'!C140:M160,MATCH($B$6+0.05,'CLASS5_LS&lt;'!B140:B160,1),MATCH('Intermediate calculations_LS&gt;='!$B$18+0.1,'CLASS5_LS&lt;'!C139:M139,1))</f>
        <v>3.3082408905029301</v>
      </c>
      <c r="G91" s="34">
        <f>INDEX('CLASS6_LS&lt;'!C140:M160,MATCH($B$6+0.05,'CLASS6_LS&lt;'!B140:B160,1),MATCH('Intermediate calculations_LS&gt;='!$B$18+0.1,'CLASS6_LS&lt;'!C139:M139,1))</f>
        <v>3.05062627792358</v>
      </c>
      <c r="H91" s="34">
        <f>INDEX('CLASS7_LS&lt;'!C140:M160,MATCH($B$6+0.05,'CLASS7_LS&lt;'!B140:B160,1),MATCH('Intermediate calculations_LS&gt;='!$B$18+0.1,'CLASS7_LS&lt;'!C139:M139,1))</f>
        <v>2.9870266914367698</v>
      </c>
      <c r="I91" s="34">
        <f>INDEX('CLASS8_LS&lt;'!C140:M160,MATCH($B$6+0.05,'CLASS8_LS&lt;'!B140:B160,1),MATCH('Intermediate calculations_LS&gt;='!$B$18+0.1,'CLASS8_LS&lt;'!C139:M139,1))</f>
        <v>2.7876024246215798</v>
      </c>
    </row>
    <row r="92" spans="1:9" x14ac:dyDescent="0.35">
      <c r="A92" t="s">
        <v>80</v>
      </c>
      <c r="B92" s="34">
        <f>B88+((B90-B88)/($B$16-$B$15))*($B$14-$B$15)</f>
        <v>4.2742058038689565</v>
      </c>
      <c r="C92" s="34">
        <f t="shared" ref="C92:I93" si="21">C88+((C90-C88)/($B$16-$B$15))*($B$14-$B$15)</f>
        <v>4.0733391046502705</v>
      </c>
      <c r="D92" s="34">
        <f t="shared" si="21"/>
        <v>3.9446282386759846</v>
      </c>
      <c r="E92" s="34">
        <f t="shared" si="21"/>
        <v>3.555399894712544</v>
      </c>
      <c r="F92" s="34">
        <f t="shared" si="21"/>
        <v>3.2650203704817438</v>
      </c>
      <c r="G92" s="34">
        <f t="shared" si="21"/>
        <v>2.9922337532028394</v>
      </c>
      <c r="H92" s="34">
        <f t="shared" si="21"/>
        <v>2.9369196891770288</v>
      </c>
      <c r="I92" s="34">
        <f t="shared" si="21"/>
        <v>2.7457497119890166</v>
      </c>
    </row>
    <row r="93" spans="1:9" x14ac:dyDescent="0.35">
      <c r="A93" t="s">
        <v>81</v>
      </c>
      <c r="B93" s="34">
        <f>B89+((B91-B89)/($B$16-$B$15))*($B$14-$B$15)</f>
        <v>4.3457838296867948</v>
      </c>
      <c r="C93" s="34">
        <f t="shared" si="21"/>
        <v>4.1103292703607366</v>
      </c>
      <c r="D93" s="34">
        <f t="shared" si="21"/>
        <v>4.0091066360453365</v>
      </c>
      <c r="E93" s="34">
        <f t="shared" si="21"/>
        <v>3.6386218070965106</v>
      </c>
      <c r="F93" s="34">
        <f t="shared" si="21"/>
        <v>3.3082408905012648</v>
      </c>
      <c r="G93" s="34">
        <f t="shared" si="21"/>
        <v>3.0506262779220212</v>
      </c>
      <c r="H93" s="34">
        <f t="shared" si="21"/>
        <v>2.9870266914352968</v>
      </c>
      <c r="I93" s="34">
        <f t="shared" si="21"/>
        <v>2.7876024246202125</v>
      </c>
    </row>
    <row r="94" spans="1:9" x14ac:dyDescent="0.35">
      <c r="A94" t="s">
        <v>82</v>
      </c>
      <c r="B94" s="34">
        <f>B89+((B88-B89)/($B$19-$B$20))*($B$18-$B$20)</f>
        <v>3.1036530733108014</v>
      </c>
      <c r="C94" s="34">
        <f t="shared" ref="C94:I94" si="22">C89+((C88-C89)/($B$19-$B$20))*($B$18-$B$20)</f>
        <v>2.9362753629684035</v>
      </c>
      <c r="D94" s="34">
        <f t="shared" si="22"/>
        <v>2.8852753639220756</v>
      </c>
      <c r="E94" s="34">
        <f t="shared" si="22"/>
        <v>2.5944950580596471</v>
      </c>
      <c r="F94" s="34">
        <f t="shared" si="22"/>
        <v>2.3830823898315052</v>
      </c>
      <c r="G94" s="34">
        <f t="shared" si="22"/>
        <v>2.1846950054168413</v>
      </c>
      <c r="H94" s="34">
        <f t="shared" si="22"/>
        <v>2.1686468124389409</v>
      </c>
      <c r="I94" s="34">
        <f t="shared" si="22"/>
        <v>2.0278894901275342</v>
      </c>
    </row>
    <row r="95" spans="1:9" x14ac:dyDescent="0.35">
      <c r="A95" t="s">
        <v>83</v>
      </c>
      <c r="B95" s="34">
        <f>B91+((B90-B91)/($B$19-$B$20))*($B$18-$B$20)</f>
        <v>4.3457838296889655</v>
      </c>
      <c r="C95" s="34">
        <f t="shared" ref="C95:I95" si="23">C91+((C90-C91)/($B$19-$B$20))*($B$18-$B$20)</f>
        <v>4.1103292703628167</v>
      </c>
      <c r="D95" s="34">
        <f t="shared" si="23"/>
        <v>4.009106636047302</v>
      </c>
      <c r="E95" s="34">
        <f t="shared" si="23"/>
        <v>3.638621807098315</v>
      </c>
      <c r="F95" s="34">
        <f t="shared" si="23"/>
        <v>3.3082408905028911</v>
      </c>
      <c r="G95" s="34">
        <f t="shared" si="23"/>
        <v>3.0506262779235276</v>
      </c>
      <c r="H95" s="34">
        <f t="shared" si="23"/>
        <v>2.9870266914367245</v>
      </c>
      <c r="I95" s="34">
        <f t="shared" si="23"/>
        <v>2.7876024246215421</v>
      </c>
    </row>
    <row r="96" spans="1:9" x14ac:dyDescent="0.35">
      <c r="A96" t="s">
        <v>34</v>
      </c>
      <c r="B96" s="34">
        <f>B93+((B92-B93)/($B$19-$B$20))*($B$18-$B$20)</f>
        <v>4.3457838296867299</v>
      </c>
      <c r="C96" s="34">
        <f t="shared" ref="C96:I96" si="24">C93+((C92-C93)/($B$19-$B$20))*($B$18-$B$20)</f>
        <v>4.1103292703607037</v>
      </c>
      <c r="D96" s="34">
        <f t="shared" si="24"/>
        <v>4.0091066360452787</v>
      </c>
      <c r="E96" s="34">
        <f t="shared" si="24"/>
        <v>3.6386218070964356</v>
      </c>
      <c r="F96" s="34">
        <f t="shared" si="24"/>
        <v>3.3082408905012257</v>
      </c>
      <c r="G96" s="34">
        <f t="shared" si="24"/>
        <v>3.0506262779219688</v>
      </c>
      <c r="H96" s="34">
        <f t="shared" si="24"/>
        <v>2.9870266914352515</v>
      </c>
      <c r="I96" s="34">
        <f t="shared" si="24"/>
        <v>2.7876024246201747</v>
      </c>
    </row>
    <row r="98" spans="1:9" x14ac:dyDescent="0.35">
      <c r="B98" t="s">
        <v>5</v>
      </c>
      <c r="C98" t="s">
        <v>6</v>
      </c>
      <c r="D98" t="s">
        <v>7</v>
      </c>
      <c r="E98" t="s">
        <v>8</v>
      </c>
      <c r="F98" t="s">
        <v>9</v>
      </c>
      <c r="G98" t="s">
        <v>10</v>
      </c>
      <c r="H98" t="s">
        <v>11</v>
      </c>
      <c r="I98" t="s">
        <v>101</v>
      </c>
    </row>
    <row r="99" spans="1:9" x14ac:dyDescent="0.35">
      <c r="A99" t="s">
        <v>35</v>
      </c>
      <c r="B99" s="34">
        <f>B108</f>
        <v>0.10011730839800891</v>
      </c>
      <c r="C99" s="34">
        <f t="shared" ref="C99:I99" si="25">C108</f>
        <v>7.7295020222607536E-2</v>
      </c>
      <c r="D99" s="34">
        <f t="shared" si="25"/>
        <v>7.1743544191056996E-2</v>
      </c>
      <c r="E99" s="34">
        <f t="shared" si="25"/>
        <v>3.6331184208356369E-2</v>
      </c>
      <c r="F99" s="34">
        <f t="shared" si="25"/>
        <v>4.4056549668269586E-2</v>
      </c>
      <c r="G99" s="34">
        <f t="shared" si="25"/>
        <v>2.1502228453721701E-2</v>
      </c>
      <c r="H99" s="34">
        <f t="shared" si="25"/>
        <v>3.0647311359614349E-2</v>
      </c>
      <c r="I99" s="34">
        <f t="shared" si="25"/>
        <v>2.6238994672863551E-2</v>
      </c>
    </row>
    <row r="100" spans="1:9" x14ac:dyDescent="0.35">
      <c r="A100" t="s">
        <v>84</v>
      </c>
      <c r="B100" s="34">
        <f>INDEX('CLASS1_LS&lt;'!C173:M193,MATCH($B$6,'CLASS1_LS&lt;'!B173:B193,1),MATCH('Intermediate calculations_LS&gt;='!$B$18,'CLASS1_LS&lt;'!C172:M172,1))</f>
        <v>5.3874827921390499E-2</v>
      </c>
      <c r="C100" s="34">
        <f>INDEX('CLASS2_LS&lt;'!C173:M193,MATCH($B$6,'CLASS2_LS&lt;'!B173:B193,1),MATCH('Intermediate calculations_LS&gt;='!$B$18,'CLASS2_LS&lt;'!C172:M172,1))</f>
        <v>4.2892713099718101E-2</v>
      </c>
      <c r="D100" s="34">
        <f>INDEX('CLASS3_LS&lt;'!C173:M193,MATCH($B$6,'CLASS3_LS&lt;'!B173:B193,1),MATCH('Intermediate calculations_LS&gt;='!$B$18,'CLASS3_LS&lt;'!C172:M172,1))</f>
        <v>3.4949615597724901E-2</v>
      </c>
      <c r="E100" s="34">
        <f>INDEX('CLASS4_LS&lt;'!D173:N193,MATCH($B$6,'CLASS4_LS&lt;'!C173:C193,1),MATCH('Intermediate calculations_LS&gt;='!$B$18,'CLASS4_LS&lt;'!D172:N172,1))</f>
        <v>1.5040659345686399E-2</v>
      </c>
      <c r="F100" s="34">
        <f>INDEX('CLASS5_LS&lt;'!C173:M193,MATCH($B$6,'CLASS5_LS&lt;'!B173:B193,1),MATCH('Intermediate calculations_LS&gt;='!$B$18,'CLASS5_LS&lt;'!C172:M172,1))</f>
        <v>1.9193857908248901E-2</v>
      </c>
      <c r="G100" s="34">
        <f>INDEX('CLASS6_LS&lt;'!C173:M193,MATCH($B$6,'CLASS6_LS&lt;'!B173:B193,1),MATCH('Intermediate calculations_LS&gt;='!$B$18,'CLASS6_LS&lt;'!C172:M172,1))</f>
        <v>3.07103735394776E-3</v>
      </c>
      <c r="H100" s="34">
        <f>INDEX('CLASS7_LS&lt;'!C173:M193,MATCH($B$6,'CLASS7_LS&lt;'!B173:B193,1),MATCH('Intermediate calculations_LS&gt;='!$B$18,'CLASS7_LS&lt;'!C172:M172,1))</f>
        <v>1.2746715918183301E-2</v>
      </c>
      <c r="I100" s="34">
        <f>INDEX('CLASS8_LS&lt;'!C173:M193,MATCH($B$6,'CLASS8_LS&lt;'!B173:B193,1),MATCH('Intermediate calculations_LS&gt;='!$B$18,'CLASS8_LS&lt;'!C172:M172,1))</f>
        <v>1.01944608613849E-2</v>
      </c>
    </row>
    <row r="101" spans="1:9" x14ac:dyDescent="0.35">
      <c r="A101" t="s">
        <v>85</v>
      </c>
      <c r="B101" s="34">
        <f>INDEX('CLASS1_LS&lt;'!C173:M193,MATCH($B$6,'CLASS1_LS&lt;'!B173:B193,1),MATCH('Intermediate calculations_LS&gt;='!$B$18+0.1,'CLASS1_LS&lt;'!C172:M172,1))</f>
        <v>5.9238631278276402E-2</v>
      </c>
      <c r="C101" s="34">
        <f>INDEX('CLASS2_LS&lt;'!C173:M193,MATCH($B$6,'CLASS2_LS&lt;'!B173:B193,1),MATCH('Intermediate calculations_LS&gt;='!$B$18+0.1,'CLASS2_LS&lt;'!C172:M172,1))</f>
        <v>4.66119013726711E-2</v>
      </c>
      <c r="D101" s="34">
        <f>INDEX('CLASS3_LS&lt;'!C173:M193,MATCH($B$6,'CLASS3_LS&lt;'!B173:B193,1),MATCH('Intermediate calculations_LS&gt;='!$B$18+0.1,'CLASS3_LS&lt;'!C172:M172,1))</f>
        <v>3.7059132009744603E-2</v>
      </c>
      <c r="E101" s="34">
        <f>INDEX('CLASS4_LS&lt;'!D173:N193,MATCH($B$6,'CLASS4_LS&lt;'!C173:C193,1),MATCH('Intermediate calculations_LS&gt;='!$B$18+0.1,'CLASS4_LS&lt;'!D172:N172,1))</f>
        <v>1.6065284609794599E-2</v>
      </c>
      <c r="F101" s="34">
        <f>INDEX('CLASS5_LS&lt;'!C173:M193,MATCH($B$6,'CLASS5_LS&lt;'!B173:B193,1),MATCH('Intermediate calculations_LS&gt;='!$B$18+0.1,'CLASS5_LS&lt;'!C172:M172,1))</f>
        <v>2.10490729659796E-2</v>
      </c>
      <c r="G101" s="34">
        <f>INDEX('CLASS6_LS&lt;'!C173:M193,MATCH($B$6,'CLASS6_LS&lt;'!B173:B193,1),MATCH('Intermediate calculations_LS&gt;='!$B$18+0.1,'CLASS6_LS&lt;'!C172:M172,1))</f>
        <v>5.0557339563965797E-3</v>
      </c>
      <c r="H101" s="34">
        <f>INDEX('CLASS7_LS&lt;'!C173:M193,MATCH($B$6,'CLASS7_LS&lt;'!B173:B193,1),MATCH('Intermediate calculations_LS&gt;='!$B$18+0.1,'CLASS7_LS&lt;'!C172:M172,1))</f>
        <v>1.40750762075186E-2</v>
      </c>
      <c r="I101" s="34">
        <f>INDEX('CLASS8_LS&lt;'!C173:M193,MATCH($B$6,'CLASS8_LS&lt;'!B173:B193,1),MATCH('Intermediate calculations_LS&gt;='!$B$18+0.1,'CLASS8_LS&lt;'!C172:M172,1))</f>
        <v>1.0982830077409699E-2</v>
      </c>
    </row>
    <row r="102" spans="1:9" x14ac:dyDescent="0.35">
      <c r="A102" t="s">
        <v>86</v>
      </c>
      <c r="B102" s="34">
        <f>INDEX('CLASS1_LS&lt;'!C173:M193,MATCH($B$6+0.05,'CLASS1_LS&lt;'!B173:B193,1),MATCH('Intermediate calculations_LS&gt;='!$B$18,'CLASS1_LS&lt;'!C172:M172,1))</f>
        <v>9.4002079218625995E-2</v>
      </c>
      <c r="C102" s="34">
        <f>INDEX('CLASS2_LS&lt;'!C173:M193,MATCH($B$6+0.05,'CLASS2_LS&lt;'!B173:B193,1),MATCH('Intermediate calculations_LS&gt;='!$B$18,'CLASS2_LS&lt;'!C172:M172,1))</f>
        <v>7.6051684096455602E-2</v>
      </c>
      <c r="D102" s="34">
        <f>INDEX('CLASS3_LS&lt;'!C173:M193,MATCH($B$6+0.05,'CLASS3_LS&lt;'!B173:B193,1),MATCH('Intermediate calculations_LS&gt;='!$B$18,'CLASS3_LS&lt;'!C172:M172,1))</f>
        <v>6.8782687187194796E-2</v>
      </c>
      <c r="E102" s="34">
        <f>INDEX('CLASS4_LS&lt;'!D173:N193,MATCH($B$6+0.05,'CLASS4_LS&lt;'!C173:C193,1),MATCH('Intermediate calculations_LS&gt;='!$B$18,'CLASS4_LS&lt;'!D172:N172,1))</f>
        <v>3.6052361130714403E-2</v>
      </c>
      <c r="F102" s="34">
        <f>INDEX('CLASS5_LS&lt;'!C173:M193,MATCH($B$6+0.05,'CLASS5_LS&lt;'!B173:B193,1),MATCH('Intermediate calculations_LS&gt;='!$B$18,'CLASS5_LS&lt;'!C172:M172,1))</f>
        <v>4.28316295146942E-2</v>
      </c>
      <c r="G102" s="34">
        <f>INDEX('CLASS6_LS&lt;'!C173:M193,MATCH($B$6+0.05,'CLASS6_LS&lt;'!B173:B193,1),MATCH('Intermediate calculations_LS&gt;='!$B$18,'CLASS6_LS&lt;'!C172:M172,1))</f>
        <v>1.6956295818090401E-2</v>
      </c>
      <c r="H102" s="34">
        <f>INDEX('CLASS7_LS&lt;'!C173:M193,MATCH($B$6+0.05,'CLASS7_LS&lt;'!B173:B193,1),MATCH('Intermediate calculations_LS&gt;='!$B$18,'CLASS7_LS&lt;'!C172:M172,1))</f>
        <v>3.0947899445891401E-2</v>
      </c>
      <c r="I102" s="34">
        <f>INDEX('CLASS8_LS&lt;'!C173:M193,MATCH($B$6+0.05,'CLASS8_LS&lt;'!B173:B193,1),MATCH('Intermediate calculations_LS&gt;='!$B$18,'CLASS8_LS&lt;'!C172:M172,1))</f>
        <v>2.2368649020791099E-2</v>
      </c>
    </row>
    <row r="103" spans="1:9" x14ac:dyDescent="0.35">
      <c r="A103" t="s">
        <v>87</v>
      </c>
      <c r="B103" s="34">
        <f>INDEX('CLASS1_LS&lt;'!C173:M193,MATCH($B$6+0.05,'CLASS1_LS&lt;'!B173:B193,1),MATCH('Intermediate calculations_LS&gt;='!$B$18+0.1,'CLASS1_LS&lt;'!C172:M172,1))</f>
        <v>0.100117308398088</v>
      </c>
      <c r="C103" s="34">
        <f>INDEX('CLASS2_LS&lt;'!C173:M193,MATCH($B$6+0.05,'CLASS2_LS&lt;'!B173:B193,1),MATCH('Intermediate calculations_LS&gt;='!$B$18+0.1,'CLASS2_LS&lt;'!C172:M172,1))</f>
        <v>7.7295020222663893E-2</v>
      </c>
      <c r="D103" s="34">
        <f>INDEX('CLASS3_LS&lt;'!C173:M193,MATCH($B$6+0.05,'CLASS3_LS&lt;'!B173:B193,1),MATCH('Intermediate calculations_LS&gt;='!$B$18+0.1,'CLASS3_LS&lt;'!C172:M172,1))</f>
        <v>7.1743544191122097E-2</v>
      </c>
      <c r="E103" s="34">
        <f>INDEX('CLASS4_LS&lt;'!D173:N193,MATCH($B$6+0.05,'CLASS4_LS&lt;'!C173:C193,1),MATCH('Intermediate calculations_LS&gt;='!$B$18+0.1,'CLASS4_LS&lt;'!D172:N172,1))</f>
        <v>3.6331184208393097E-2</v>
      </c>
      <c r="F103" s="34">
        <f>INDEX('CLASS5_LS&lt;'!C173:M193,MATCH($B$6+0.05,'CLASS5_LS&lt;'!B173:B193,1),MATCH('Intermediate calculations_LS&gt;='!$B$18+0.1,'CLASS5_LS&lt;'!C172:M172,1))</f>
        <v>4.4056549668312101E-2</v>
      </c>
      <c r="G103" s="34">
        <f>INDEX('CLASS6_LS&lt;'!C173:M193,MATCH($B$6+0.05,'CLASS6_LS&lt;'!B173:B193,1),MATCH('Intermediate calculations_LS&gt;='!$B$18+0.1,'CLASS6_LS&lt;'!C172:M172,1))</f>
        <v>2.15022284537554E-2</v>
      </c>
      <c r="H103" s="34">
        <f>INDEX('CLASS7_LS&lt;'!C173:M193,MATCH($B$6+0.05,'CLASS7_LS&lt;'!B173:B193,1),MATCH('Intermediate calculations_LS&gt;='!$B$18+0.1,'CLASS7_LS&lt;'!C172:M172,1))</f>
        <v>3.0647311359643901E-2</v>
      </c>
      <c r="I103" s="34">
        <f>INDEX('CLASS8_LS&lt;'!C173:M193,MATCH($B$6+0.05,'CLASS8_LS&lt;'!B173:B193,1),MATCH('Intermediate calculations_LS&gt;='!$B$18+0.1,'CLASS8_LS&lt;'!C172:M172,1))</f>
        <v>2.6238994672894499E-2</v>
      </c>
    </row>
    <row r="104" spans="1:9" x14ac:dyDescent="0.35">
      <c r="A104" t="s">
        <v>88</v>
      </c>
      <c r="B104" s="34">
        <f>B100+((B102-B100)/($B$16-$B$15))*($B$14-$B$15)</f>
        <v>9.4002079218553775E-2</v>
      </c>
      <c r="C104" s="34">
        <f t="shared" ref="C104:I105" si="26">C100+((C102-C100)/($B$16-$B$15))*($B$14-$B$15)</f>
        <v>7.6051684096395913E-2</v>
      </c>
      <c r="D104" s="34">
        <f t="shared" si="26"/>
        <v>6.8782687187133901E-2</v>
      </c>
      <c r="E104" s="34">
        <f t="shared" si="26"/>
        <v>3.6052361130676579E-2</v>
      </c>
      <c r="F104" s="34">
        <f t="shared" si="26"/>
        <v>4.2831629514651651E-2</v>
      </c>
      <c r="G104" s="34">
        <f t="shared" si="26"/>
        <v>1.6956295818065407E-2</v>
      </c>
      <c r="H104" s="34">
        <f t="shared" si="26"/>
        <v>3.0947899445858643E-2</v>
      </c>
      <c r="I104" s="34">
        <f t="shared" si="26"/>
        <v>2.2368649020769186E-2</v>
      </c>
    </row>
    <row r="105" spans="1:9" x14ac:dyDescent="0.35">
      <c r="A105" t="s">
        <v>89</v>
      </c>
      <c r="B105" s="34">
        <f>B101+((B103-B101)/($B$16-$B$15))*($B$14-$B$15)</f>
        <v>0.10011730839801442</v>
      </c>
      <c r="C105" s="34">
        <f t="shared" si="26"/>
        <v>7.729502022260866E-2</v>
      </c>
      <c r="D105" s="34">
        <f t="shared" si="26"/>
        <v>7.1743544191059661E-2</v>
      </c>
      <c r="E105" s="34">
        <f t="shared" si="26"/>
        <v>3.6331184208356619E-2</v>
      </c>
      <c r="F105" s="34">
        <f t="shared" si="26"/>
        <v>4.4056549668270689E-2</v>
      </c>
      <c r="G105" s="34">
        <f t="shared" si="26"/>
        <v>2.1502228453725795E-2</v>
      </c>
      <c r="H105" s="34">
        <f t="shared" si="26"/>
        <v>3.0647311359614078E-2</v>
      </c>
      <c r="I105" s="34">
        <f t="shared" si="26"/>
        <v>2.6238994672867035E-2</v>
      </c>
    </row>
    <row r="106" spans="1:9" x14ac:dyDescent="0.35">
      <c r="A106" t="s">
        <v>90</v>
      </c>
      <c r="B106" s="34">
        <f>B101+((B100-B101)/($B$19-$B$20))*($B$18-$B$20)</f>
        <v>5.9238631278271572E-2</v>
      </c>
      <c r="C106" s="34">
        <f t="shared" ref="C106:I106" si="27">C101+((C100-C101)/($B$19-$B$20))*($B$18-$B$20)</f>
        <v>4.6611901372667748E-2</v>
      </c>
      <c r="D106" s="34">
        <f t="shared" si="27"/>
        <v>3.7059132009742701E-2</v>
      </c>
      <c r="E106" s="34">
        <f t="shared" si="27"/>
        <v>1.6065284609793676E-2</v>
      </c>
      <c r="F106" s="34">
        <f t="shared" si="27"/>
        <v>2.1049072965977932E-2</v>
      </c>
      <c r="G106" s="34">
        <f t="shared" si="27"/>
        <v>5.055733956394793E-3</v>
      </c>
      <c r="H106" s="34">
        <f t="shared" si="27"/>
        <v>1.4075076207517405E-2</v>
      </c>
      <c r="I106" s="34">
        <f t="shared" si="27"/>
        <v>1.098283007740899E-2</v>
      </c>
    </row>
    <row r="107" spans="1:9" x14ac:dyDescent="0.35">
      <c r="A107" t="s">
        <v>91</v>
      </c>
      <c r="B107" s="34">
        <f>B103+((B102-B103)/($B$19-$B$20))*($B$18-$B$20)</f>
        <v>0.10011730839808249</v>
      </c>
      <c r="C107" s="34">
        <f t="shared" ref="C107:I107" si="28">C103+((C102-C103)/($B$19-$B$20))*($B$18-$B$20)</f>
        <v>7.7295020222662769E-2</v>
      </c>
      <c r="D107" s="34">
        <f t="shared" si="28"/>
        <v>7.1743544191119432E-2</v>
      </c>
      <c r="E107" s="34">
        <f t="shared" si="28"/>
        <v>3.6331184208392847E-2</v>
      </c>
      <c r="F107" s="34">
        <f t="shared" si="28"/>
        <v>4.4056549668310997E-2</v>
      </c>
      <c r="G107" s="34">
        <f t="shared" si="28"/>
        <v>2.1502228453751306E-2</v>
      </c>
      <c r="H107" s="34">
        <f t="shared" si="28"/>
        <v>3.0647311359644172E-2</v>
      </c>
      <c r="I107" s="34">
        <f t="shared" si="28"/>
        <v>2.6238994672891015E-2</v>
      </c>
    </row>
    <row r="108" spans="1:9" x14ac:dyDescent="0.35">
      <c r="A108" t="s">
        <v>36</v>
      </c>
      <c r="B108" s="34">
        <f>B105+((B104-B105)/($B$19-$B$20))*($B$18-$B$20)</f>
        <v>0.10011730839800891</v>
      </c>
      <c r="C108" s="34">
        <f t="shared" ref="C108:I108" si="29">C105+((C104-C105)/($B$19-$B$20))*($B$18-$B$20)</f>
        <v>7.7295020222607536E-2</v>
      </c>
      <c r="D108" s="34">
        <f t="shared" si="29"/>
        <v>7.1743544191056996E-2</v>
      </c>
      <c r="E108" s="34">
        <f t="shared" si="29"/>
        <v>3.6331184208356369E-2</v>
      </c>
      <c r="F108" s="34">
        <f t="shared" si="29"/>
        <v>4.4056549668269586E-2</v>
      </c>
      <c r="G108" s="34">
        <f t="shared" si="29"/>
        <v>2.1502228453721701E-2</v>
      </c>
      <c r="H108" s="34">
        <f t="shared" si="29"/>
        <v>3.0647311359614349E-2</v>
      </c>
      <c r="I108" s="34">
        <f t="shared" si="29"/>
        <v>2.6238994672863551E-2</v>
      </c>
    </row>
    <row r="110" spans="1:9" x14ac:dyDescent="0.35">
      <c r="B110" t="s">
        <v>5</v>
      </c>
      <c r="C110" t="s">
        <v>6</v>
      </c>
      <c r="D110" t="s">
        <v>7</v>
      </c>
      <c r="E110" t="s">
        <v>8</v>
      </c>
      <c r="F110" t="s">
        <v>9</v>
      </c>
      <c r="G110" t="s">
        <v>10</v>
      </c>
      <c r="H110" t="s">
        <v>11</v>
      </c>
      <c r="I110" t="s">
        <v>101</v>
      </c>
    </row>
    <row r="111" spans="1:9" x14ac:dyDescent="0.35">
      <c r="A111" t="s">
        <v>37</v>
      </c>
      <c r="B111" s="34">
        <f>B120</f>
        <v>-5.4738845676152052E-2</v>
      </c>
      <c r="C111" s="34">
        <f t="shared" ref="C111:I111" si="30">C120</f>
        <v>-4.2147912085033393E-2</v>
      </c>
      <c r="D111" s="34">
        <f t="shared" si="30"/>
        <v>-2.980699390171198E-2</v>
      </c>
      <c r="E111" s="34">
        <f t="shared" si="30"/>
        <v>-1.9036255776870688E-2</v>
      </c>
      <c r="F111" s="34">
        <f t="shared" si="30"/>
        <v>-1.4458144083610031E-2</v>
      </c>
      <c r="G111" s="34">
        <f t="shared" si="30"/>
        <v>-1.1090192012482158E-2</v>
      </c>
      <c r="H111" s="34">
        <f t="shared" si="30"/>
        <v>-1.0217730887227707E-2</v>
      </c>
      <c r="I111" s="34">
        <f t="shared" si="30"/>
        <v>-7.713044527912531E-3</v>
      </c>
    </row>
    <row r="112" spans="1:9" x14ac:dyDescent="0.35">
      <c r="A112" t="s">
        <v>92</v>
      </c>
      <c r="B112" s="34">
        <f>INDEX('CLASS1_LS&lt;'!C206:M226,MATCH($B$6,'CLASS1_LS&lt;'!B206:B226,1),MATCH('Intermediate calculations_LS&gt;='!$B$18,'CLASS1_LS&lt;'!C205:M205,1))</f>
        <v>-3.7011686712503399E-2</v>
      </c>
      <c r="C112" s="34">
        <f>INDEX('CLASS2_LS&lt;'!C206:M226,MATCH($B$6,'CLASS2_LS&lt;'!B206:B226,1),MATCH('Intermediate calculations_LS&gt;='!$B$18,'CLASS2_LS&lt;'!C205:M205,1))</f>
        <v>-2.9124867171049101E-2</v>
      </c>
      <c r="D112" s="34">
        <f>INDEX('CLASS3_LS&lt;'!C206:M226,MATCH($B$6,'CLASS3_LS&lt;'!B206:B226,1),MATCH('Intermediate calculations_LS&gt;='!$B$18,'CLASS3_LS&lt;'!C205:M205,1))</f>
        <v>-2.00521741062403E-2</v>
      </c>
      <c r="E112" s="34">
        <f>INDEX('CLASS4_LS&lt;'!D206:N226,MATCH($B$6,'CLASS4_LS&lt;'!C206:C226,1),MATCH('Intermediate calculations_LS&gt;='!$B$18,'CLASS4_LS&lt;'!D205:N205,1))</f>
        <v>-1.25818606466055E-2</v>
      </c>
      <c r="F112" s="34">
        <f>INDEX('CLASS5_LS&lt;'!C206:M226,MATCH($B$6,'CLASS5_LS&lt;'!B206:B226,1),MATCH('Intermediate calculations_LS&gt;='!$B$18,'CLASS5_LS&lt;'!C205:M205,1))</f>
        <v>-9.2114927247166599E-3</v>
      </c>
      <c r="G112" s="34">
        <f>INDEX('CLASS6_LS&lt;'!C206:M226,MATCH($B$6,'CLASS6_LS&lt;'!B206:B226,1),MATCH('Intermediate calculations_LS&gt;='!$B$18,'CLASS6_LS&lt;'!C205:M205,1))</f>
        <v>-7.1504553779959696E-3</v>
      </c>
      <c r="H112" s="34">
        <f>INDEX('CLASS7_LS&lt;'!C206:M226,MATCH($B$6,'CLASS7_LS&lt;'!B206:B226,1),MATCH('Intermediate calculations_LS&gt;='!$B$18,'CLASS7_LS&lt;'!C205:M205,1))</f>
        <v>-6.7292321473360096E-3</v>
      </c>
      <c r="I112" s="34">
        <f>INDEX('CLASS8_LS&lt;'!C206:M226,MATCH($B$6,'CLASS8_LS&lt;'!B206:B226,1),MATCH('Intermediate calculations_LS&gt;='!$B$18,'CLASS8_LS&lt;'!C205:M205,1))</f>
        <v>-4.89722797647119E-3</v>
      </c>
    </row>
    <row r="113" spans="1:9" x14ac:dyDescent="0.35">
      <c r="A113" t="s">
        <v>93</v>
      </c>
      <c r="B113" s="34">
        <f>INDEX('CLASS1_LS&lt;'!C206:M226,MATCH($B$6,'CLASS1_LS&lt;'!B206:B226,1),MATCH('Intermediate calculations_LS&gt;='!$B$18+0.1,'CLASS1_LS&lt;'!C205:M205,1))</f>
        <v>-3.76543812453747E-2</v>
      </c>
      <c r="C113" s="34">
        <f>INDEX('CLASS2_LS&lt;'!C206:M226,MATCH($B$6,'CLASS2_LS&lt;'!B206:B226,1),MATCH('Intermediate calculations_LS&gt;='!$B$18+0.1,'CLASS2_LS&lt;'!C205:M205,1))</f>
        <v>-2.93201562017202E-2</v>
      </c>
      <c r="D113" s="34">
        <f>INDEX('CLASS3_LS&lt;'!C206:M226,MATCH($B$6,'CLASS3_LS&lt;'!B206:B226,1),MATCH('Intermediate calculations_LS&gt;='!$B$18+0.1,'CLASS3_LS&lt;'!C205:M205,1))</f>
        <v>-2.0373050123453099E-2</v>
      </c>
      <c r="E113" s="34">
        <f>INDEX('CLASS4_LS&lt;'!D206:N226,MATCH($B$6,'CLASS4_LS&lt;'!C206:C226,1),MATCH('Intermediate calculations_LS&gt;='!$B$18+0.1,'CLASS4_LS&lt;'!D205:N205,1))</f>
        <v>-1.28419948741794E-2</v>
      </c>
      <c r="F113" s="34">
        <f>INDEX('CLASS5_LS&lt;'!C206:M226,MATCH($B$6,'CLASS5_LS&lt;'!B206:B226,1),MATCH('Intermediate calculations_LS&gt;='!$B$18+0.1,'CLASS5_LS&lt;'!C205:M205,1))</f>
        <v>-9.4222575426101702E-3</v>
      </c>
      <c r="G113" s="34">
        <f>INDEX('CLASS6_LS&lt;'!C206:M226,MATCH($B$6,'CLASS6_LS&lt;'!B206:B226,1),MATCH('Intermediate calculations_LS&gt;='!$B$18+0.1,'CLASS6_LS&lt;'!C205:M205,1))</f>
        <v>-7.3457062244415301E-3</v>
      </c>
      <c r="H113" s="34">
        <f>INDEX('CLASS7_LS&lt;'!C206:M226,MATCH($B$6,'CLASS7_LS&lt;'!B206:B226,1),MATCH('Intermediate calculations_LS&gt;='!$B$18+0.1,'CLASS7_LS&lt;'!C205:M205,1))</f>
        <v>-6.6907694563269598E-3</v>
      </c>
      <c r="I113" s="34">
        <f>INDEX('CLASS8_LS&lt;'!C206:M226,MATCH($B$6,'CLASS8_LS&lt;'!B206:B226,1),MATCH('Intermediate calculations_LS&gt;='!$B$18+0.1,'CLASS8_LS&lt;'!C205:M205,1))</f>
        <v>-4.7844182699918799E-3</v>
      </c>
    </row>
    <row r="114" spans="1:9" x14ac:dyDescent="0.35">
      <c r="A114" t="s">
        <v>94</v>
      </c>
      <c r="B114" s="34">
        <f>INDEX('CLASS1_LS&lt;'!C206:M226,MATCH($B$6+0.05,'CLASS1_LS&lt;'!B206:B226,1),MATCH('Intermediate calculations_LS&gt;='!$B$18,'CLASS1_LS&lt;'!C205:M205,1))</f>
        <v>-5.3741123527288402E-2</v>
      </c>
      <c r="C114" s="34">
        <f>INDEX('CLASS2_LS&lt;'!C206:M226,MATCH($B$6+0.05,'CLASS2_LS&lt;'!B206:B226,1),MATCH('Intermediate calculations_LS&gt;='!$B$18,'CLASS2_LS&lt;'!C205:M205,1))</f>
        <v>-4.2350776493549402E-2</v>
      </c>
      <c r="D114" s="34">
        <f>INDEX('CLASS3_LS&lt;'!C206:M226,MATCH($B$6+0.05,'CLASS3_LS&lt;'!B206:B226,1),MATCH('Intermediate calculations_LS&gt;='!$B$18,'CLASS3_LS&lt;'!C205:M205,1))</f>
        <v>-2.9098249971866601E-2</v>
      </c>
      <c r="E114" s="34">
        <f>INDEX('CLASS4_LS&lt;'!D206:N226,MATCH($B$6+0.05,'CLASS4_LS&lt;'!C206:C226,1),MATCH('Intermediate calculations_LS&gt;='!$B$18,'CLASS4_LS&lt;'!D205:N205,1))</f>
        <v>-1.86363812536001E-2</v>
      </c>
      <c r="F114" s="34">
        <f>INDEX('CLASS5_LS&lt;'!C206:M226,MATCH($B$6+0.05,'CLASS5_LS&lt;'!B206:B226,1),MATCH('Intermediate calculations_LS&gt;='!$B$18,'CLASS5_LS&lt;'!C205:M205,1))</f>
        <v>-1.44535647705197E-2</v>
      </c>
      <c r="G114" s="34">
        <f>INDEX('CLASS6_LS&lt;'!C206:M226,MATCH($B$6+0.05,'CLASS6_LS&lt;'!B206:B226,1),MATCH('Intermediate calculations_LS&gt;='!$B$18,'CLASS6_LS&lt;'!C205:M205,1))</f>
        <v>-1.1197481304407101E-2</v>
      </c>
      <c r="H114" s="34">
        <f>INDEX('CLASS7_LS&lt;'!C206:M226,MATCH($B$6+0.05,'CLASS7_LS&lt;'!B206:B226,1),MATCH('Intermediate calculations_LS&gt;='!$B$18,'CLASS7_LS&lt;'!C205:M205,1))</f>
        <v>-1.0057975538075E-2</v>
      </c>
      <c r="I114" s="34">
        <f>INDEX('CLASS8_LS&lt;'!C206:M226,MATCH($B$6+0.05,'CLASS8_LS&lt;'!B206:B226,1),MATCH('Intermediate calculations_LS&gt;='!$B$18,'CLASS8_LS&lt;'!C205:M205,1))</f>
        <v>-7.3830108158290404E-3</v>
      </c>
    </row>
    <row r="115" spans="1:9" x14ac:dyDescent="0.35">
      <c r="A115" t="s">
        <v>95</v>
      </c>
      <c r="B115" s="34">
        <f>INDEX('CLASS1_LS&lt;'!C206:M226,MATCH($B$6+0.05,'CLASS1_LS&lt;'!B206:B226,1),MATCH('Intermediate calculations_LS&gt;='!$B$18+0.1,'CLASS1_LS&lt;'!C205:M205,1))</f>
        <v>-5.4738845676183701E-2</v>
      </c>
      <c r="C115" s="34">
        <f>INDEX('CLASS2_LS&lt;'!C206:M226,MATCH($B$6+0.05,'CLASS2_LS&lt;'!B206:B226,1),MATCH('Intermediate calculations_LS&gt;='!$B$18+0.1,'CLASS2_LS&lt;'!C205:M205,1))</f>
        <v>-4.2147912085056298E-2</v>
      </c>
      <c r="D115" s="34">
        <f>INDEX('CLASS3_LS&lt;'!C206:M226,MATCH($B$6+0.05,'CLASS3_LS&lt;'!B206:B226,1),MATCH('Intermediate calculations_LS&gt;='!$B$18+0.1,'CLASS3_LS&lt;'!C205:M205,1))</f>
        <v>-2.9806993901729601E-2</v>
      </c>
      <c r="E115" s="34">
        <f>INDEX('CLASS4_LS&lt;'!D206:N226,MATCH($B$6+0.05,'CLASS4_LS&lt;'!C206:C226,1),MATCH('Intermediate calculations_LS&gt;='!$B$18+0.1,'CLASS4_LS&lt;'!D205:N205,1))</f>
        <v>-1.9036255776882199E-2</v>
      </c>
      <c r="F115" s="34">
        <f>INDEX('CLASS5_LS&lt;'!C206:M226,MATCH($B$6+0.05,'CLASS5_LS&lt;'!B206:B226,1),MATCH('Intermediate calculations_LS&gt;='!$B$18+0.1,'CLASS5_LS&lt;'!C205:M205,1))</f>
        <v>-1.44581440836191E-2</v>
      </c>
      <c r="G115" s="34">
        <f>INDEX('CLASS6_LS&lt;'!C206:M226,MATCH($B$6+0.05,'CLASS6_LS&lt;'!B206:B226,1),MATCH('Intermediate calculations_LS&gt;='!$B$18+0.1,'CLASS6_LS&lt;'!C205:M205,1))</f>
        <v>-1.10901920124888E-2</v>
      </c>
      <c r="H115" s="34">
        <f>INDEX('CLASS7_LS&lt;'!C206:M226,MATCH($B$6+0.05,'CLASS7_LS&lt;'!B206:B226,1),MATCH('Intermediate calculations_LS&gt;='!$B$18+0.1,'CLASS7_LS&lt;'!C205:M205,1))</f>
        <v>-1.0217730887234201E-2</v>
      </c>
      <c r="I115" s="34">
        <f>INDEX('CLASS8_LS&lt;'!C206:M226,MATCH($B$6+0.05,'CLASS8_LS&lt;'!B206:B226,1),MATCH('Intermediate calculations_LS&gt;='!$B$18+0.1,'CLASS8_LS&lt;'!C205:M205,1))</f>
        <v>-7.7130445279181004E-3</v>
      </c>
    </row>
    <row r="116" spans="1:9" x14ac:dyDescent="0.35">
      <c r="A116" t="s">
        <v>96</v>
      </c>
      <c r="B116" s="34">
        <f>B112+((B114-B112)/($B$16-$B$15))*($B$14-$B$15)</f>
        <v>-5.3741123527258294E-2</v>
      </c>
      <c r="C116" s="34">
        <f t="shared" ref="C116:I117" si="31">C112+((C114-C112)/($B$16-$B$15))*($B$14-$B$15)</f>
        <v>-4.2350776493525595E-2</v>
      </c>
      <c r="D116" s="34">
        <f t="shared" si="31"/>
        <v>-2.9098249971850319E-2</v>
      </c>
      <c r="E116" s="34">
        <f t="shared" si="31"/>
        <v>-1.8636381253589202E-2</v>
      </c>
      <c r="F116" s="34">
        <f t="shared" si="31"/>
        <v>-1.4453564770510265E-2</v>
      </c>
      <c r="G116" s="34">
        <f t="shared" si="31"/>
        <v>-1.1197481304399817E-2</v>
      </c>
      <c r="H116" s="34">
        <f t="shared" si="31"/>
        <v>-1.0057975538069008E-2</v>
      </c>
      <c r="I116" s="34">
        <f t="shared" si="31"/>
        <v>-7.3830108158245665E-3</v>
      </c>
    </row>
    <row r="117" spans="1:9" x14ac:dyDescent="0.35">
      <c r="A117" t="s">
        <v>97</v>
      </c>
      <c r="B117" s="34">
        <f>B113+((B115-B113)/($B$16-$B$15))*($B$14-$B$15)</f>
        <v>-5.4738845676152947E-2</v>
      </c>
      <c r="C117" s="34">
        <f t="shared" si="31"/>
        <v>-4.2147912085033212E-2</v>
      </c>
      <c r="D117" s="34">
        <f t="shared" si="31"/>
        <v>-2.9806993901712618E-2</v>
      </c>
      <c r="E117" s="34">
        <f t="shared" si="31"/>
        <v>-1.9036255776871049E-2</v>
      </c>
      <c r="F117" s="34">
        <f t="shared" si="31"/>
        <v>-1.4458144083610035E-2</v>
      </c>
      <c r="G117" s="34">
        <f t="shared" si="31"/>
        <v>-1.1090192012482061E-2</v>
      </c>
      <c r="H117" s="34">
        <f t="shared" si="31"/>
        <v>-1.0217730887227851E-2</v>
      </c>
      <c r="I117" s="34">
        <f t="shared" si="31"/>
        <v>-7.7130445279128285E-3</v>
      </c>
    </row>
    <row r="118" spans="1:9" x14ac:dyDescent="0.35">
      <c r="A118" t="s">
        <v>98</v>
      </c>
      <c r="B118" s="34">
        <f>B113+((B112-B113)/($B$19-$B$20))*($B$18-$B$20)</f>
        <v>-3.7654381245374124E-2</v>
      </c>
      <c r="C118" s="34">
        <f t="shared" ref="C118:I118" si="32">C113+((C112-C113)/($B$19-$B$20))*($B$18-$B$20)</f>
        <v>-2.9320156201720023E-2</v>
      </c>
      <c r="D118" s="34">
        <f t="shared" si="32"/>
        <v>-2.0373050123452811E-2</v>
      </c>
      <c r="E118" s="34">
        <f t="shared" si="32"/>
        <v>-1.2841994874179165E-2</v>
      </c>
      <c r="F118" s="34">
        <f t="shared" si="32"/>
        <v>-9.4222575426099811E-3</v>
      </c>
      <c r="G118" s="34">
        <f t="shared" si="32"/>
        <v>-7.345706224441354E-3</v>
      </c>
      <c r="H118" s="34">
        <f t="shared" si="32"/>
        <v>-6.6907694563269945E-3</v>
      </c>
      <c r="I118" s="34">
        <f t="shared" si="32"/>
        <v>-4.7844182699919814E-3</v>
      </c>
    </row>
    <row r="119" spans="1:9" x14ac:dyDescent="0.35">
      <c r="A119" t="s">
        <v>99</v>
      </c>
      <c r="B119" s="34">
        <f>B115+((B114-B115)/($B$19-$B$20))*($B$18-$B$20)</f>
        <v>-5.4738845676182805E-2</v>
      </c>
      <c r="C119" s="34">
        <f t="shared" ref="C119:I119" si="33">C115+((C114-C115)/($B$19-$B$20))*($B$18-$B$20)</f>
        <v>-4.2147912085056478E-2</v>
      </c>
      <c r="D119" s="34">
        <f t="shared" si="33"/>
        <v>-2.9806993901728963E-2</v>
      </c>
      <c r="E119" s="34">
        <f t="shared" si="33"/>
        <v>-1.9036255776881839E-2</v>
      </c>
      <c r="F119" s="34">
        <f t="shared" si="33"/>
        <v>-1.4458144083619097E-2</v>
      </c>
      <c r="G119" s="34">
        <f t="shared" si="33"/>
        <v>-1.1090192012488898E-2</v>
      </c>
      <c r="H119" s="34">
        <f t="shared" si="33"/>
        <v>-1.0217730887234057E-2</v>
      </c>
      <c r="I119" s="34">
        <f t="shared" si="33"/>
        <v>-7.7130445279178029E-3</v>
      </c>
    </row>
    <row r="120" spans="1:9" x14ac:dyDescent="0.35">
      <c r="A120" t="s">
        <v>38</v>
      </c>
      <c r="B120" s="34">
        <f>B117+((B116-B117)/($B$19-$B$20))*($B$18-$B$20)</f>
        <v>-5.4738845676152052E-2</v>
      </c>
      <c r="C120" s="34">
        <f t="shared" ref="C120:I120" si="34">C117+((C116-C117)/($B$19-$B$20))*($B$18-$B$20)</f>
        <v>-4.2147912085033393E-2</v>
      </c>
      <c r="D120" s="34">
        <f t="shared" si="34"/>
        <v>-2.980699390171198E-2</v>
      </c>
      <c r="E120" s="34">
        <f t="shared" si="34"/>
        <v>-1.9036255776870688E-2</v>
      </c>
      <c r="F120" s="34">
        <f t="shared" si="34"/>
        <v>-1.4458144083610031E-2</v>
      </c>
      <c r="G120" s="34">
        <f t="shared" si="34"/>
        <v>-1.1090192012482158E-2</v>
      </c>
      <c r="H120" s="34">
        <f t="shared" si="34"/>
        <v>-1.0217730887227707E-2</v>
      </c>
      <c r="I120" s="34">
        <f t="shared" si="34"/>
        <v>-7.713044527912531E-3</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226"/>
  <sheetViews>
    <sheetView topLeftCell="A196" zoomScale="70" zoomScaleNormal="70" zoomScalePageLayoutView="55" workbookViewId="0">
      <selection activeCell="Y57" sqref="Y57"/>
    </sheetView>
  </sheetViews>
  <sheetFormatPr defaultColWidth="8.90625" defaultRowHeight="14.5" x14ac:dyDescent="0.35"/>
  <cols>
    <col min="1" max="2" width="8.90625" style="6"/>
    <col min="3" max="3" width="9" style="6" bestFit="1" customWidth="1"/>
    <col min="4" max="16" width="8.90625" style="6"/>
    <col min="17" max="17" width="9" style="6" bestFit="1" customWidth="1"/>
    <col min="18" max="16384" width="8.90625" style="6"/>
  </cols>
  <sheetData>
    <row r="1" spans="1:27" x14ac:dyDescent="0.35">
      <c r="A1" s="18" t="s">
        <v>2</v>
      </c>
      <c r="B1" s="19"/>
      <c r="C1" s="19"/>
      <c r="D1" s="19"/>
      <c r="E1" s="19"/>
      <c r="F1" s="19"/>
      <c r="G1" s="19"/>
      <c r="H1" s="19"/>
      <c r="I1" s="19"/>
      <c r="J1" s="19"/>
      <c r="K1" s="19"/>
      <c r="L1" s="19"/>
      <c r="M1" s="20"/>
      <c r="N1" s="21"/>
      <c r="O1" s="18" t="s">
        <v>3</v>
      </c>
      <c r="P1" s="19"/>
      <c r="Q1" s="19"/>
      <c r="R1" s="19"/>
      <c r="S1" s="19"/>
      <c r="T1" s="19"/>
      <c r="U1" s="19"/>
      <c r="V1" s="19"/>
      <c r="W1" s="19"/>
      <c r="X1" s="19"/>
      <c r="Y1" s="19"/>
      <c r="Z1" s="19"/>
      <c r="AA1" s="20"/>
    </row>
    <row r="2" spans="1:27" x14ac:dyDescent="0.35">
      <c r="A2" s="8"/>
      <c r="B2" s="9"/>
      <c r="C2" s="9"/>
      <c r="D2" s="9"/>
      <c r="E2" s="9"/>
      <c r="F2" s="9"/>
      <c r="G2" s="9"/>
      <c r="H2" s="9"/>
      <c r="I2" s="9"/>
      <c r="J2" s="9"/>
      <c r="K2" s="9"/>
      <c r="L2" s="9"/>
      <c r="M2" s="10"/>
      <c r="O2" s="8"/>
      <c r="P2" s="9"/>
      <c r="Q2" s="9"/>
      <c r="R2" s="9"/>
      <c r="S2" s="9"/>
      <c r="T2" s="9"/>
      <c r="U2" s="9"/>
      <c r="V2" s="9"/>
      <c r="W2" s="9"/>
      <c r="X2" s="9"/>
      <c r="Y2" s="9"/>
      <c r="Z2" s="9"/>
      <c r="AA2" s="10"/>
    </row>
    <row r="3" spans="1:27" x14ac:dyDescent="0.35">
      <c r="A3" s="8"/>
      <c r="B3" s="9"/>
      <c r="C3" s="9"/>
      <c r="D3" s="9"/>
      <c r="E3" s="9"/>
      <c r="F3" s="9"/>
      <c r="G3" s="9"/>
      <c r="H3" s="9"/>
      <c r="I3" s="9"/>
      <c r="J3" s="9"/>
      <c r="K3" s="9"/>
      <c r="L3" s="9"/>
      <c r="M3" s="10"/>
      <c r="O3" s="8"/>
      <c r="P3" s="9"/>
      <c r="Q3" s="9"/>
      <c r="R3" s="9"/>
      <c r="S3" s="9"/>
      <c r="T3" s="9"/>
      <c r="U3" s="9"/>
      <c r="V3" s="9"/>
      <c r="W3" s="9"/>
      <c r="X3" s="9"/>
      <c r="Y3" s="9"/>
      <c r="Z3" s="9"/>
      <c r="AA3" s="10"/>
    </row>
    <row r="4" spans="1:27" x14ac:dyDescent="0.35">
      <c r="A4" s="8"/>
      <c r="B4" s="9"/>
      <c r="C4" s="9"/>
      <c r="D4" s="9"/>
      <c r="E4" s="9"/>
      <c r="F4" s="9"/>
      <c r="G4" s="9"/>
      <c r="H4" s="9"/>
      <c r="I4" s="9"/>
      <c r="J4" s="9"/>
      <c r="K4" s="9"/>
      <c r="L4" s="9"/>
      <c r="M4" s="10"/>
      <c r="O4" s="8"/>
      <c r="P4" s="9"/>
      <c r="Q4" s="9"/>
      <c r="R4" s="9"/>
      <c r="S4" s="9"/>
      <c r="T4" s="9"/>
      <c r="U4" s="9"/>
      <c r="V4" s="9"/>
      <c r="W4" s="9"/>
      <c r="X4" s="9"/>
      <c r="Y4" s="9"/>
      <c r="Z4" s="9"/>
      <c r="AA4" s="10"/>
    </row>
    <row r="5" spans="1:27" x14ac:dyDescent="0.35">
      <c r="A5" s="8"/>
      <c r="B5" s="9"/>
      <c r="C5" s="9"/>
      <c r="D5" s="9"/>
      <c r="E5" s="9"/>
      <c r="F5" s="9"/>
      <c r="G5" s="9"/>
      <c r="H5" s="9"/>
      <c r="I5" s="9"/>
      <c r="J5" s="9"/>
      <c r="K5" s="9"/>
      <c r="L5" s="9"/>
      <c r="M5" s="10"/>
      <c r="O5" s="8"/>
      <c r="P5" s="9"/>
      <c r="Q5" s="9"/>
      <c r="R5" s="9"/>
      <c r="S5" s="9"/>
      <c r="T5" s="9"/>
      <c r="U5" s="9"/>
      <c r="V5" s="9"/>
      <c r="W5" s="9"/>
      <c r="X5" s="9"/>
      <c r="Y5" s="9"/>
      <c r="Z5" s="9"/>
      <c r="AA5" s="10"/>
    </row>
    <row r="6" spans="1:27" x14ac:dyDescent="0.35">
      <c r="A6" s="64" t="s">
        <v>1</v>
      </c>
      <c r="B6" s="65"/>
      <c r="C6" s="65"/>
      <c r="D6" s="65"/>
      <c r="E6" s="65"/>
      <c r="F6" s="65"/>
      <c r="G6" s="65"/>
      <c r="H6" s="65"/>
      <c r="I6" s="65"/>
      <c r="J6" s="65"/>
      <c r="K6" s="65"/>
      <c r="L6" s="65"/>
      <c r="M6" s="66"/>
      <c r="O6" s="64" t="s">
        <v>1</v>
      </c>
      <c r="P6" s="65"/>
      <c r="Q6" s="65"/>
      <c r="R6" s="65"/>
      <c r="S6" s="65"/>
      <c r="T6" s="65"/>
      <c r="U6" s="65"/>
      <c r="V6" s="65"/>
      <c r="W6" s="65"/>
      <c r="X6" s="65"/>
      <c r="Y6" s="65"/>
      <c r="Z6" s="65"/>
      <c r="AA6" s="66"/>
    </row>
    <row r="7" spans="1:27" x14ac:dyDescent="0.35">
      <c r="A7" s="67" t="s">
        <v>0</v>
      </c>
      <c r="B7" s="1"/>
      <c r="C7" s="1">
        <v>0</v>
      </c>
      <c r="D7" s="1">
        <v>0.1</v>
      </c>
      <c r="E7" s="1">
        <v>0.2</v>
      </c>
      <c r="F7" s="1">
        <v>0.3</v>
      </c>
      <c r="G7" s="1">
        <v>0.4</v>
      </c>
      <c r="H7" s="1">
        <v>0.5</v>
      </c>
      <c r="I7" s="1">
        <v>0.6</v>
      </c>
      <c r="J7" s="1">
        <v>0.7</v>
      </c>
      <c r="K7" s="1">
        <v>0.8</v>
      </c>
      <c r="L7" s="1">
        <v>0.9</v>
      </c>
      <c r="M7" s="11">
        <v>1</v>
      </c>
      <c r="O7" s="67" t="s">
        <v>0</v>
      </c>
      <c r="P7" s="1"/>
      <c r="Q7" s="1">
        <v>0</v>
      </c>
      <c r="R7" s="1">
        <v>0.1</v>
      </c>
      <c r="S7" s="1">
        <v>0.2</v>
      </c>
      <c r="T7" s="1">
        <v>0.3</v>
      </c>
      <c r="U7" s="1">
        <v>0.4</v>
      </c>
      <c r="V7" s="1">
        <v>0.5</v>
      </c>
      <c r="W7" s="1">
        <v>0.6</v>
      </c>
      <c r="X7" s="1">
        <v>0.7</v>
      </c>
      <c r="Y7" s="1">
        <v>0.8</v>
      </c>
      <c r="Z7" s="1">
        <v>0.9</v>
      </c>
      <c r="AA7" s="11">
        <v>1</v>
      </c>
    </row>
    <row r="8" spans="1:27" x14ac:dyDescent="0.35">
      <c r="A8" s="67"/>
      <c r="B8" s="2">
        <v>0</v>
      </c>
      <c r="C8" s="3">
        <v>0.92</v>
      </c>
      <c r="D8" s="3">
        <v>0.92</v>
      </c>
      <c r="E8" s="3">
        <v>0.92</v>
      </c>
      <c r="F8" s="3">
        <v>0.92</v>
      </c>
      <c r="G8" s="3">
        <v>0.92</v>
      </c>
      <c r="H8" s="3">
        <v>0.92</v>
      </c>
      <c r="I8" s="3">
        <v>0.92</v>
      </c>
      <c r="J8" s="3">
        <v>0.92</v>
      </c>
      <c r="K8" s="3">
        <v>0.92</v>
      </c>
      <c r="L8" s="3">
        <v>0.92</v>
      </c>
      <c r="M8" s="12">
        <v>0.92</v>
      </c>
      <c r="O8" s="67"/>
      <c r="P8" s="2">
        <v>0</v>
      </c>
      <c r="Q8" s="3">
        <v>0.92</v>
      </c>
      <c r="R8" s="3">
        <v>0.92</v>
      </c>
      <c r="S8" s="3">
        <v>0.92</v>
      </c>
      <c r="T8" s="3">
        <v>0.92</v>
      </c>
      <c r="U8" s="3">
        <v>0.92</v>
      </c>
      <c r="V8" s="3">
        <v>0.92</v>
      </c>
      <c r="W8" s="3">
        <v>0.92</v>
      </c>
      <c r="X8" s="3">
        <v>0.92</v>
      </c>
      <c r="Y8" s="3">
        <v>0.92</v>
      </c>
      <c r="Z8" s="3">
        <v>0.92</v>
      </c>
      <c r="AA8" s="12">
        <v>0.92</v>
      </c>
    </row>
    <row r="9" spans="1:27" x14ac:dyDescent="0.35">
      <c r="A9" s="67"/>
      <c r="B9" s="2">
        <v>0.05</v>
      </c>
      <c r="C9" s="3">
        <v>1.0328791691706731</v>
      </c>
      <c r="D9" s="3">
        <v>1.0737553082979658</v>
      </c>
      <c r="E9" s="3">
        <v>1.1062661317678606</v>
      </c>
      <c r="F9" s="3">
        <v>1.1268549589010401</v>
      </c>
      <c r="G9" s="3">
        <v>1.1374376847193779</v>
      </c>
      <c r="H9" s="3">
        <v>1.1407238960266124</v>
      </c>
      <c r="I9" s="3">
        <v>1.1388933768639196</v>
      </c>
      <c r="J9" s="3">
        <v>1.1335104795602662</v>
      </c>
      <c r="K9" s="3">
        <v>1.125671507762029</v>
      </c>
      <c r="L9" s="3">
        <v>1.1161442536574144</v>
      </c>
      <c r="M9" s="12">
        <v>1.1054720181685247</v>
      </c>
      <c r="O9" s="67"/>
      <c r="P9" s="2">
        <v>0.05</v>
      </c>
      <c r="Q9" s="3">
        <v>1.0328791691706731</v>
      </c>
      <c r="R9" s="3">
        <v>1.0737553082979658</v>
      </c>
      <c r="S9" s="3">
        <v>1.1062661317678606</v>
      </c>
      <c r="T9" s="3">
        <v>1.1268549589010401</v>
      </c>
      <c r="U9" s="3">
        <v>1.1374376847193779</v>
      </c>
      <c r="V9" s="3">
        <v>1.1407238960266124</v>
      </c>
      <c r="W9" s="3">
        <v>1.1388933768639196</v>
      </c>
      <c r="X9" s="3">
        <v>1.1335104795602662</v>
      </c>
      <c r="Y9" s="3">
        <v>1.125671507762029</v>
      </c>
      <c r="Z9" s="3">
        <v>1.1161442536574144</v>
      </c>
      <c r="AA9" s="12">
        <v>1.1054720181685247</v>
      </c>
    </row>
    <row r="10" spans="1:27" x14ac:dyDescent="0.35">
      <c r="A10" s="67"/>
      <c r="B10" s="2">
        <v>0.1</v>
      </c>
      <c r="C10" s="3">
        <v>1.0354423853067241</v>
      </c>
      <c r="D10" s="3">
        <v>1.0811792116898744</v>
      </c>
      <c r="E10" s="3">
        <v>1.1264778540684623</v>
      </c>
      <c r="F10" s="3">
        <v>1.1566739962651162</v>
      </c>
      <c r="G10" s="3">
        <v>1.1698764617626471</v>
      </c>
      <c r="H10" s="3">
        <v>1.1727748540731588</v>
      </c>
      <c r="I10" s="3">
        <v>1.1692250912006084</v>
      </c>
      <c r="J10" s="3">
        <v>1.1615527373093832</v>
      </c>
      <c r="K10" s="3">
        <v>1.1512235238001898</v>
      </c>
      <c r="L10" s="3">
        <v>1.1391882272867053</v>
      </c>
      <c r="M10" s="12">
        <v>1.1260774649106555</v>
      </c>
      <c r="O10" s="67"/>
      <c r="P10" s="2">
        <v>0.1</v>
      </c>
      <c r="Q10" s="3">
        <v>1.0354423853067241</v>
      </c>
      <c r="R10" s="3">
        <v>1.0811792116898744</v>
      </c>
      <c r="S10" s="3">
        <v>1.1264778540684623</v>
      </c>
      <c r="T10" s="3">
        <v>1.1566739962651162</v>
      </c>
      <c r="U10" s="3">
        <v>1.1698764617626471</v>
      </c>
      <c r="V10" s="3">
        <v>1.1727748540731588</v>
      </c>
      <c r="W10" s="3">
        <v>1.1692250912006084</v>
      </c>
      <c r="X10" s="3">
        <v>1.1615527373093832</v>
      </c>
      <c r="Y10" s="3">
        <v>1.1512235238001898</v>
      </c>
      <c r="Z10" s="3">
        <v>1.1391882272867053</v>
      </c>
      <c r="AA10" s="12">
        <v>1.1260774649106555</v>
      </c>
    </row>
    <row r="11" spans="1:27" x14ac:dyDescent="0.35">
      <c r="A11" s="67"/>
      <c r="B11" s="2">
        <v>0.15</v>
      </c>
      <c r="C11" s="3">
        <v>1.0182808252481326</v>
      </c>
      <c r="D11" s="3">
        <v>1.0813201830937302</v>
      </c>
      <c r="E11" s="3">
        <v>1.1313834227048438</v>
      </c>
      <c r="F11" s="3">
        <v>1.1608208839709937</v>
      </c>
      <c r="G11" s="3">
        <v>1.1767120141249445</v>
      </c>
      <c r="H11" s="3">
        <v>1.1809391315166766</v>
      </c>
      <c r="I11" s="3">
        <v>1.1780579493595991</v>
      </c>
      <c r="J11" s="3">
        <v>1.1706710815429684</v>
      </c>
      <c r="K11" s="3">
        <v>1.1603649836320156</v>
      </c>
      <c r="L11" s="3">
        <v>1.1481564888587357</v>
      </c>
      <c r="M11" s="12">
        <v>1.1347243859217719</v>
      </c>
      <c r="O11" s="67"/>
      <c r="P11" s="2">
        <v>0.15</v>
      </c>
      <c r="Q11" s="3">
        <v>1.0182808252481326</v>
      </c>
      <c r="R11" s="3">
        <v>1.0813201830937302</v>
      </c>
      <c r="S11" s="3">
        <v>1.1313834227048438</v>
      </c>
      <c r="T11" s="3">
        <v>1.1608208839709937</v>
      </c>
      <c r="U11" s="3">
        <v>1.1767120141249445</v>
      </c>
      <c r="V11" s="3">
        <v>1.1809391315166766</v>
      </c>
      <c r="W11" s="3">
        <v>1.1780579493595991</v>
      </c>
      <c r="X11" s="3">
        <v>1.1706710815429684</v>
      </c>
      <c r="Y11" s="3">
        <v>1.1603649836320156</v>
      </c>
      <c r="Z11" s="3">
        <v>1.1481564888587357</v>
      </c>
      <c r="AA11" s="12">
        <v>1.1347243859217719</v>
      </c>
    </row>
    <row r="12" spans="1:27" x14ac:dyDescent="0.35">
      <c r="A12" s="67"/>
      <c r="B12" s="2">
        <v>0.2</v>
      </c>
      <c r="C12" s="3">
        <v>0.99680036031283048</v>
      </c>
      <c r="D12" s="3">
        <v>1.0728850144606359</v>
      </c>
      <c r="E12" s="3">
        <v>1.1334164142608647</v>
      </c>
      <c r="F12" s="3">
        <v>1.1640378328470073</v>
      </c>
      <c r="G12" s="3">
        <v>1.1795477243570185</v>
      </c>
      <c r="H12" s="3">
        <v>1.1858774331899791</v>
      </c>
      <c r="I12" s="3">
        <v>1.1841770869034995</v>
      </c>
      <c r="J12" s="3">
        <v>1.1772661979381869</v>
      </c>
      <c r="K12" s="3">
        <v>1.166974779275749</v>
      </c>
      <c r="L12" s="3">
        <v>1.1545109161963829</v>
      </c>
      <c r="M12" s="12">
        <v>1.1406788459190969</v>
      </c>
      <c r="O12" s="67"/>
      <c r="P12" s="2">
        <v>0.2</v>
      </c>
      <c r="Q12" s="3">
        <v>0.99680036031283048</v>
      </c>
      <c r="R12" s="3">
        <v>1.0728850144606359</v>
      </c>
      <c r="S12" s="3">
        <v>1.1334164142608647</v>
      </c>
      <c r="T12" s="3">
        <v>1.1640378328470073</v>
      </c>
      <c r="U12" s="3">
        <v>1.1795477243570185</v>
      </c>
      <c r="V12" s="3">
        <v>1.1858774331899791</v>
      </c>
      <c r="W12" s="3">
        <v>1.1841770869034995</v>
      </c>
      <c r="X12" s="3">
        <v>1.1772661979381869</v>
      </c>
      <c r="Y12" s="3">
        <v>1.166974779275749</v>
      </c>
      <c r="Z12" s="3">
        <v>1.1545109161963829</v>
      </c>
      <c r="AA12" s="12">
        <v>1.1406788459190969</v>
      </c>
    </row>
    <row r="13" spans="1:27" x14ac:dyDescent="0.35">
      <c r="A13" s="67"/>
      <c r="B13" s="2">
        <v>0.25</v>
      </c>
      <c r="C13" s="3">
        <v>0.97215094933142987</v>
      </c>
      <c r="D13" s="3">
        <v>1.0635091928335327</v>
      </c>
      <c r="E13" s="3">
        <v>1.1315394108112049</v>
      </c>
      <c r="F13" s="3">
        <v>1.1653630990248462</v>
      </c>
      <c r="G13" s="3">
        <v>1.1825357950650741</v>
      </c>
      <c r="H13" s="3">
        <v>1.1903054200685927</v>
      </c>
      <c r="I13" s="3">
        <v>1.188982516068678</v>
      </c>
      <c r="J13" s="3">
        <v>1.1819689567272467</v>
      </c>
      <c r="K13" s="3">
        <v>1.17138732763437</v>
      </c>
      <c r="L13" s="3">
        <v>1.1585716687715988</v>
      </c>
      <c r="M13" s="12">
        <v>1.1443774260007424</v>
      </c>
      <c r="O13" s="67"/>
      <c r="P13" s="2">
        <v>0.25</v>
      </c>
      <c r="Q13" s="3">
        <v>0.97215094933142987</v>
      </c>
      <c r="R13" s="3">
        <v>1.0635091928335327</v>
      </c>
      <c r="S13" s="3">
        <v>1.1315394108112049</v>
      </c>
      <c r="T13" s="3">
        <v>1.1653630990248462</v>
      </c>
      <c r="U13" s="3">
        <v>1.1825357950650741</v>
      </c>
      <c r="V13" s="3">
        <v>1.1903054200685927</v>
      </c>
      <c r="W13" s="3">
        <v>1.188982516068678</v>
      </c>
      <c r="X13" s="3">
        <v>1.1819689567272467</v>
      </c>
      <c r="Y13" s="3">
        <v>1.17138732763437</v>
      </c>
      <c r="Z13" s="3">
        <v>1.1585716687715988</v>
      </c>
      <c r="AA13" s="12">
        <v>1.1443774260007424</v>
      </c>
    </row>
    <row r="14" spans="1:27" x14ac:dyDescent="0.35">
      <c r="A14" s="67"/>
      <c r="B14" s="2">
        <v>0.3</v>
      </c>
      <c r="C14" s="3">
        <v>0.94781747964712182</v>
      </c>
      <c r="D14" s="3">
        <v>1.0571235510019166</v>
      </c>
      <c r="E14" s="3">
        <v>1.1285706593440115</v>
      </c>
      <c r="F14" s="3">
        <v>1.1652167283571691</v>
      </c>
      <c r="G14" s="3">
        <v>1.1854060943310081</v>
      </c>
      <c r="H14" s="3">
        <v>1.1936290887685932</v>
      </c>
      <c r="I14" s="3">
        <v>1.1922523608574505</v>
      </c>
      <c r="J14" s="3">
        <v>1.1850414752960197</v>
      </c>
      <c r="K14" s="3">
        <v>1.1742354393005363</v>
      </c>
      <c r="L14" s="3">
        <v>1.1612061720628011</v>
      </c>
      <c r="M14" s="12">
        <v>1.1468194961547848</v>
      </c>
      <c r="O14" s="67"/>
      <c r="P14" s="2">
        <v>0.3</v>
      </c>
      <c r="Q14" s="3">
        <v>0.94781747964712182</v>
      </c>
      <c r="R14" s="3">
        <v>1.0571235510019166</v>
      </c>
      <c r="S14" s="3">
        <v>1.1285706593440115</v>
      </c>
      <c r="T14" s="3">
        <v>1.1652167283571691</v>
      </c>
      <c r="U14" s="3">
        <v>1.1854060943310081</v>
      </c>
      <c r="V14" s="3">
        <v>1.1936290887685932</v>
      </c>
      <c r="W14" s="3">
        <v>1.1922523608574505</v>
      </c>
      <c r="X14" s="3">
        <v>1.1850414752960197</v>
      </c>
      <c r="Y14" s="3">
        <v>1.1742354393005363</v>
      </c>
      <c r="Z14" s="3">
        <v>1.1612061720628011</v>
      </c>
      <c r="AA14" s="12">
        <v>1.1468194961547848</v>
      </c>
    </row>
    <row r="15" spans="1:27" x14ac:dyDescent="0.35">
      <c r="A15" s="67"/>
      <c r="B15" s="2">
        <v>0.35</v>
      </c>
      <c r="C15" s="3">
        <v>0.92521582383375844</v>
      </c>
      <c r="D15" s="3">
        <v>1.0508718784038857</v>
      </c>
      <c r="E15" s="3">
        <v>1.1254460884974555</v>
      </c>
      <c r="F15" s="3">
        <v>1.1644782946659962</v>
      </c>
      <c r="G15" s="3">
        <v>1.1875733082111068</v>
      </c>
      <c r="H15" s="3">
        <v>1.1958841250492969</v>
      </c>
      <c r="I15" s="3">
        <v>1.1944348445305468</v>
      </c>
      <c r="J15" s="3">
        <v>1.1871406921973606</v>
      </c>
      <c r="K15" s="3">
        <v>1.1762671654041013</v>
      </c>
      <c r="L15" s="3">
        <v>1.1631756379054126</v>
      </c>
      <c r="M15" s="12">
        <v>1.148718096659733</v>
      </c>
      <c r="O15" s="67"/>
      <c r="P15" s="2">
        <v>0.35</v>
      </c>
      <c r="Q15" s="3">
        <v>0.92521582383375844</v>
      </c>
      <c r="R15" s="3">
        <v>1.0508718784038857</v>
      </c>
      <c r="S15" s="3">
        <v>1.1254460884974555</v>
      </c>
      <c r="T15" s="3">
        <v>1.1644782946659962</v>
      </c>
      <c r="U15" s="3">
        <v>1.1875733082111068</v>
      </c>
      <c r="V15" s="3">
        <v>1.1958841250492969</v>
      </c>
      <c r="W15" s="3">
        <v>1.1944348445305468</v>
      </c>
      <c r="X15" s="3">
        <v>1.1871406921973606</v>
      </c>
      <c r="Y15" s="3">
        <v>1.1762671654041013</v>
      </c>
      <c r="Z15" s="3">
        <v>1.1631756379054126</v>
      </c>
      <c r="AA15" s="12">
        <v>1.148718096659733</v>
      </c>
    </row>
    <row r="16" spans="1:27" x14ac:dyDescent="0.35">
      <c r="A16" s="67"/>
      <c r="B16" s="2">
        <v>0.4</v>
      </c>
      <c r="C16" s="3">
        <v>0.90478796225327718</v>
      </c>
      <c r="D16" s="3">
        <v>1.045108586091261</v>
      </c>
      <c r="E16" s="3">
        <v>1.1224277312938971</v>
      </c>
      <c r="F16" s="3">
        <v>1.1637396922478318</v>
      </c>
      <c r="G16" s="3">
        <v>1.1890484039600078</v>
      </c>
      <c r="H16" s="3">
        <v>1.1974159974318288</v>
      </c>
      <c r="I16" s="3">
        <v>1.1960203720973084</v>
      </c>
      <c r="J16" s="3">
        <v>1.188786286574143</v>
      </c>
      <c r="K16" s="3">
        <v>1.1779425400954016</v>
      </c>
      <c r="L16" s="3">
        <v>1.1648351522592393</v>
      </c>
      <c r="M16" s="12">
        <v>1.1503217623783979</v>
      </c>
      <c r="O16" s="67"/>
      <c r="P16" s="2">
        <v>0.4</v>
      </c>
      <c r="Q16" s="3">
        <v>0.90478796225327718</v>
      </c>
      <c r="R16" s="3">
        <v>1.045108586091261</v>
      </c>
      <c r="S16" s="3">
        <v>1.1224277312938971</v>
      </c>
      <c r="T16" s="3">
        <v>1.1637396922478318</v>
      </c>
      <c r="U16" s="3">
        <v>1.1890484039600078</v>
      </c>
      <c r="V16" s="3">
        <v>1.1974159974318288</v>
      </c>
      <c r="W16" s="3">
        <v>1.1960203720973084</v>
      </c>
      <c r="X16" s="3">
        <v>1.188786286574143</v>
      </c>
      <c r="Y16" s="3">
        <v>1.1779425400954016</v>
      </c>
      <c r="Z16" s="3">
        <v>1.1648351522592393</v>
      </c>
      <c r="AA16" s="12">
        <v>1.1503217623783979</v>
      </c>
    </row>
    <row r="17" spans="1:27" x14ac:dyDescent="0.35">
      <c r="A17" s="67"/>
      <c r="B17" s="2">
        <v>0.45</v>
      </c>
      <c r="C17" s="3">
        <v>0.88654410288884089</v>
      </c>
      <c r="D17" s="3">
        <v>1.0399120477529662</v>
      </c>
      <c r="E17" s="3">
        <v>1.1195947206937336</v>
      </c>
      <c r="F17" s="3">
        <v>1.1644681710463305</v>
      </c>
      <c r="G17" s="3">
        <v>1.190028454707218</v>
      </c>
      <c r="H17" s="3">
        <v>1.1985650282639719</v>
      </c>
      <c r="I17" s="3">
        <v>1.1973474942720859</v>
      </c>
      <c r="J17" s="3">
        <v>1.1902206347538888</v>
      </c>
      <c r="K17" s="3">
        <v>1.1793986540574308</v>
      </c>
      <c r="L17" s="3">
        <v>1.1662518684680632</v>
      </c>
      <c r="M17" s="12">
        <v>1.1516635638016908</v>
      </c>
      <c r="O17" s="67"/>
      <c r="P17" s="2">
        <v>0.45</v>
      </c>
      <c r="Q17" s="3">
        <v>0.88654410288884089</v>
      </c>
      <c r="R17" s="3">
        <v>1.0399120477529662</v>
      </c>
      <c r="S17" s="3">
        <v>1.1195947206937336</v>
      </c>
      <c r="T17" s="3">
        <v>1.1644681710463305</v>
      </c>
      <c r="U17" s="3">
        <v>1.190028454707218</v>
      </c>
      <c r="V17" s="3">
        <v>1.1985650282639719</v>
      </c>
      <c r="W17" s="3">
        <v>1.1973474942720859</v>
      </c>
      <c r="X17" s="3">
        <v>1.1902206347538888</v>
      </c>
      <c r="Y17" s="3">
        <v>1.1793986540574308</v>
      </c>
      <c r="Z17" s="3">
        <v>1.1662518684680632</v>
      </c>
      <c r="AA17" s="12">
        <v>1.1516635638016908</v>
      </c>
    </row>
    <row r="18" spans="1:27" x14ac:dyDescent="0.35">
      <c r="A18" s="67"/>
      <c r="B18" s="2">
        <v>0.5</v>
      </c>
      <c r="C18" s="3">
        <v>0.87032100237332877</v>
      </c>
      <c r="D18" s="3">
        <v>1.0352558576143709</v>
      </c>
      <c r="E18" s="3">
        <v>1.1170499801635727</v>
      </c>
      <c r="F18" s="3">
        <v>1.1649426313546998</v>
      </c>
      <c r="G18" s="3">
        <v>1.1907300215501047</v>
      </c>
      <c r="H18" s="3">
        <v>1.1995614455296442</v>
      </c>
      <c r="I18" s="3">
        <v>1.1985452028421244</v>
      </c>
      <c r="J18" s="3">
        <v>1.1914858341217032</v>
      </c>
      <c r="K18" s="3">
        <v>1.1806443654573882</v>
      </c>
      <c r="L18" s="3">
        <v>1.1674345603355998</v>
      </c>
      <c r="M18" s="12">
        <v>1.1527655198023876</v>
      </c>
      <c r="O18" s="67"/>
      <c r="P18" s="2">
        <v>0.5</v>
      </c>
      <c r="Q18" s="3">
        <v>0.87032100237332877</v>
      </c>
      <c r="R18" s="3">
        <v>1.0352558576143709</v>
      </c>
      <c r="S18" s="3">
        <v>1.1170499801635727</v>
      </c>
      <c r="T18" s="3">
        <v>1.1649426313546998</v>
      </c>
      <c r="U18" s="3">
        <v>1.1907300215501047</v>
      </c>
      <c r="V18" s="3">
        <v>1.1995614455296442</v>
      </c>
      <c r="W18" s="3">
        <v>1.1985452028421244</v>
      </c>
      <c r="X18" s="3">
        <v>1.1914858341217032</v>
      </c>
      <c r="Y18" s="3">
        <v>1.1806443654573882</v>
      </c>
      <c r="Z18" s="3">
        <v>1.1674345603355998</v>
      </c>
      <c r="AA18" s="12">
        <v>1.1527655198023876</v>
      </c>
    </row>
    <row r="19" spans="1:27" x14ac:dyDescent="0.35">
      <c r="A19" s="67"/>
      <c r="B19" s="2">
        <v>0.55000000000000004</v>
      </c>
      <c r="C19" s="3">
        <v>0.85590024361243444</v>
      </c>
      <c r="D19" s="3">
        <v>1.0310803706829377</v>
      </c>
      <c r="E19" s="3">
        <v>1.1151506203871502</v>
      </c>
      <c r="F19" s="3">
        <v>1.1651904913095337</v>
      </c>
      <c r="G19" s="3">
        <v>1.1913259652944728</v>
      </c>
      <c r="H19" s="3">
        <v>1.2004927341754612</v>
      </c>
      <c r="I19" s="3">
        <v>1.1996211748856749</v>
      </c>
      <c r="J19" s="3">
        <v>1.1925752199613129</v>
      </c>
      <c r="K19" s="3">
        <v>1.1816877731910127</v>
      </c>
      <c r="L19" s="3">
        <v>1.1684125019953786</v>
      </c>
      <c r="M19" s="12">
        <v>1.1536761393913855</v>
      </c>
      <c r="O19" s="67"/>
      <c r="P19" s="2">
        <v>0.55000000000000004</v>
      </c>
      <c r="Q19" s="3">
        <v>0.85590024361243444</v>
      </c>
      <c r="R19" s="3">
        <v>1.0310803706829377</v>
      </c>
      <c r="S19" s="3">
        <v>1.1151506203871502</v>
      </c>
      <c r="T19" s="3">
        <v>1.1651904913095337</v>
      </c>
      <c r="U19" s="3">
        <v>1.1913259652944728</v>
      </c>
      <c r="V19" s="3">
        <v>1.2004927341754612</v>
      </c>
      <c r="W19" s="3">
        <v>1.1996211748856749</v>
      </c>
      <c r="X19" s="3">
        <v>1.1925752199613129</v>
      </c>
      <c r="Y19" s="3">
        <v>1.1816877731910127</v>
      </c>
      <c r="Z19" s="3">
        <v>1.1684125019953786</v>
      </c>
      <c r="AA19" s="12">
        <v>1.1536761393913855</v>
      </c>
    </row>
    <row r="20" spans="1:27" x14ac:dyDescent="0.35">
      <c r="A20" s="67"/>
      <c r="B20" s="2">
        <v>0.6</v>
      </c>
      <c r="C20" s="3">
        <v>0.84305691352257339</v>
      </c>
      <c r="D20" s="3">
        <v>1.027320205248319</v>
      </c>
      <c r="E20" s="3">
        <v>1.1134872253124544</v>
      </c>
      <c r="F20" s="3">
        <v>1.1653147587409374</v>
      </c>
      <c r="G20" s="3">
        <v>1.191905626883873</v>
      </c>
      <c r="H20" s="3">
        <v>1.2013577974759615</v>
      </c>
      <c r="I20" s="3">
        <v>1.2005604780637296</v>
      </c>
      <c r="J20" s="3">
        <v>1.19349436026353</v>
      </c>
      <c r="K20" s="3">
        <v>1.1825597542982829</v>
      </c>
      <c r="L20" s="3">
        <v>1.1692352991837716</v>
      </c>
      <c r="M20" s="12">
        <v>1.1544539708357602</v>
      </c>
      <c r="O20" s="67"/>
      <c r="P20" s="2">
        <v>0.6</v>
      </c>
      <c r="Q20" s="3">
        <v>0.84305691352257339</v>
      </c>
      <c r="R20" s="3">
        <v>1.027320205248319</v>
      </c>
      <c r="S20" s="3">
        <v>1.1134872253124544</v>
      </c>
      <c r="T20" s="3">
        <v>1.1653147587409374</v>
      </c>
      <c r="U20" s="3">
        <v>1.191905626883873</v>
      </c>
      <c r="V20" s="3">
        <v>1.2013577974759615</v>
      </c>
      <c r="W20" s="3">
        <v>1.2005604780637296</v>
      </c>
      <c r="X20" s="3">
        <v>1.19349436026353</v>
      </c>
      <c r="Y20" s="3">
        <v>1.1825597542982829</v>
      </c>
      <c r="Z20" s="3">
        <v>1.1692352991837716</v>
      </c>
      <c r="AA20" s="12">
        <v>1.1544539708357602</v>
      </c>
    </row>
    <row r="21" spans="1:27" x14ac:dyDescent="0.35">
      <c r="A21" s="67"/>
      <c r="B21" s="2">
        <v>0.65</v>
      </c>
      <c r="C21" s="3">
        <v>0.83158330917358381</v>
      </c>
      <c r="D21" s="3">
        <v>1.0239157163179848</v>
      </c>
      <c r="E21" s="3">
        <v>1.1120643505683314</v>
      </c>
      <c r="F21" s="3">
        <v>1.1657904845017661</v>
      </c>
      <c r="G21" s="3">
        <v>1.1924841917478122</v>
      </c>
      <c r="H21" s="3">
        <v>1.2021353758298436</v>
      </c>
      <c r="I21" s="3">
        <v>1.201362353104811</v>
      </c>
      <c r="J21" s="3">
        <v>1.194270166983971</v>
      </c>
      <c r="K21" s="3">
        <v>1.183304599615244</v>
      </c>
      <c r="L21" s="3">
        <v>1.1699526420006376</v>
      </c>
      <c r="M21" s="12">
        <v>1.1551878488980802</v>
      </c>
      <c r="O21" s="67"/>
      <c r="P21" s="2">
        <v>0.65</v>
      </c>
      <c r="Q21" s="3">
        <v>0.83158330917358381</v>
      </c>
      <c r="R21" s="3">
        <v>1.0239157163179848</v>
      </c>
      <c r="S21" s="3">
        <v>1.1120643505683314</v>
      </c>
      <c r="T21" s="3">
        <v>1.1657904845017661</v>
      </c>
      <c r="U21" s="3">
        <v>1.1924841917478122</v>
      </c>
      <c r="V21" s="3">
        <v>1.2021353758298436</v>
      </c>
      <c r="W21" s="3">
        <v>1.201362353104811</v>
      </c>
      <c r="X21" s="3">
        <v>1.194270166983971</v>
      </c>
      <c r="Y21" s="3">
        <v>1.183304599615244</v>
      </c>
      <c r="Z21" s="3">
        <v>1.1699526420006376</v>
      </c>
      <c r="AA21" s="12">
        <v>1.1551878488980802</v>
      </c>
    </row>
    <row r="22" spans="1:27" x14ac:dyDescent="0.35">
      <c r="A22" s="67"/>
      <c r="B22" s="2">
        <v>0.7</v>
      </c>
      <c r="C22" s="3">
        <v>0.82129703668447807</v>
      </c>
      <c r="D22" s="3">
        <v>1.0208155265221219</v>
      </c>
      <c r="E22" s="3">
        <v>1.1113194208878727</v>
      </c>
      <c r="F22" s="3">
        <v>1.1664924731621369</v>
      </c>
      <c r="G22" s="3">
        <v>1.193042762462909</v>
      </c>
      <c r="H22" s="3">
        <v>1.2028138270744897</v>
      </c>
      <c r="I22" s="3">
        <v>1.2020439257988553</v>
      </c>
      <c r="J22" s="3">
        <v>1.1949393382439233</v>
      </c>
      <c r="K22" s="3">
        <v>1.1839634785285353</v>
      </c>
      <c r="L22" s="3">
        <v>1.1705962511209347</v>
      </c>
      <c r="M22" s="12">
        <v>1.1560302184178277</v>
      </c>
      <c r="O22" s="67"/>
      <c r="P22" s="2">
        <v>0.7</v>
      </c>
      <c r="Q22" s="3">
        <v>0.82129703668447807</v>
      </c>
      <c r="R22" s="3">
        <v>1.0208155265221219</v>
      </c>
      <c r="S22" s="3">
        <v>1.1113194208878727</v>
      </c>
      <c r="T22" s="3">
        <v>1.1664924731621369</v>
      </c>
      <c r="U22" s="3">
        <v>1.193042762462909</v>
      </c>
      <c r="V22" s="3">
        <v>1.2028138270744897</v>
      </c>
      <c r="W22" s="3">
        <v>1.2020439257988553</v>
      </c>
      <c r="X22" s="3">
        <v>1.1949393382439233</v>
      </c>
      <c r="Y22" s="3">
        <v>1.1839634785285353</v>
      </c>
      <c r="Z22" s="3">
        <v>1.1705962511209347</v>
      </c>
      <c r="AA22" s="12">
        <v>1.1560302184178277</v>
      </c>
    </row>
    <row r="23" spans="1:27" x14ac:dyDescent="0.35">
      <c r="A23" s="67"/>
      <c r="B23" s="2">
        <v>0.75</v>
      </c>
      <c r="C23" s="3">
        <v>0.81203949268047471</v>
      </c>
      <c r="D23" s="3">
        <v>1.0179772010216346</v>
      </c>
      <c r="E23" s="3">
        <v>1.1109237560859107</v>
      </c>
      <c r="F23" s="3">
        <v>1.1670435355259812</v>
      </c>
      <c r="G23" s="3">
        <v>1.193558813975409</v>
      </c>
      <c r="H23" s="3">
        <v>1.2033960195688089</v>
      </c>
      <c r="I23" s="3">
        <v>1.2026333735539378</v>
      </c>
      <c r="J23" s="3">
        <v>1.1955362099867608</v>
      </c>
      <c r="K23" s="3">
        <v>1.184561193906345</v>
      </c>
      <c r="L23" s="3">
        <v>1.1711810588836671</v>
      </c>
      <c r="M23" s="12">
        <v>1.1567842593559849</v>
      </c>
      <c r="O23" s="67"/>
      <c r="P23" s="2">
        <v>0.75</v>
      </c>
      <c r="Q23" s="3">
        <v>0.81203949268047471</v>
      </c>
      <c r="R23" s="3">
        <v>1.0179772010216346</v>
      </c>
      <c r="S23" s="3">
        <v>1.1109237560859107</v>
      </c>
      <c r="T23" s="3">
        <v>1.1670435355259812</v>
      </c>
      <c r="U23" s="3">
        <v>1.193558813975409</v>
      </c>
      <c r="V23" s="3">
        <v>1.2033960195688089</v>
      </c>
      <c r="W23" s="3">
        <v>1.2026333735539378</v>
      </c>
      <c r="X23" s="3">
        <v>1.1955362099867608</v>
      </c>
      <c r="Y23" s="3">
        <v>1.184561193906345</v>
      </c>
      <c r="Z23" s="3">
        <v>1.1711810588836671</v>
      </c>
      <c r="AA23" s="12">
        <v>1.1567842593559849</v>
      </c>
    </row>
    <row r="24" spans="1:27" x14ac:dyDescent="0.35">
      <c r="A24" s="67"/>
      <c r="B24" s="2">
        <v>0.8</v>
      </c>
      <c r="C24" s="3">
        <v>0.80367451447707028</v>
      </c>
      <c r="D24" s="3">
        <v>1.0153652227841903</v>
      </c>
      <c r="E24" s="3">
        <v>1.1107689490685113</v>
      </c>
      <c r="F24" s="3">
        <v>1.1674491552206174</v>
      </c>
      <c r="G24" s="3">
        <v>1.1940181732177721</v>
      </c>
      <c r="H24" s="3">
        <v>1.2038966325613161</v>
      </c>
      <c r="I24" s="3">
        <v>1.2031584519606358</v>
      </c>
      <c r="J24" s="3">
        <v>1.1960817887232862</v>
      </c>
      <c r="K24" s="3">
        <v>1.1851086286398089</v>
      </c>
      <c r="L24" s="3">
        <v>1.1717123801891614</v>
      </c>
      <c r="M24" s="12">
        <v>1.1574613607846775</v>
      </c>
      <c r="O24" s="67"/>
      <c r="P24" s="2">
        <v>0.8</v>
      </c>
      <c r="Q24" s="3">
        <v>0.80367451447707028</v>
      </c>
      <c r="R24" s="3">
        <v>1.0153652227841903</v>
      </c>
      <c r="S24" s="3">
        <v>1.1107689490685113</v>
      </c>
      <c r="T24" s="3">
        <v>1.1674491552206174</v>
      </c>
      <c r="U24" s="3">
        <v>1.1940181732177721</v>
      </c>
      <c r="V24" s="3">
        <v>1.2038966325613161</v>
      </c>
      <c r="W24" s="3">
        <v>1.2031584519606358</v>
      </c>
      <c r="X24" s="3">
        <v>1.1960817887232862</v>
      </c>
      <c r="Y24" s="3">
        <v>1.1851086286398089</v>
      </c>
      <c r="Z24" s="3">
        <v>1.1717123801891614</v>
      </c>
      <c r="AA24" s="12">
        <v>1.1574613607846775</v>
      </c>
    </row>
    <row r="25" spans="1:27" x14ac:dyDescent="0.35">
      <c r="A25" s="67"/>
      <c r="B25" s="2">
        <v>0.85</v>
      </c>
      <c r="C25" s="3">
        <v>0.79608812698951137</v>
      </c>
      <c r="D25" s="3">
        <v>1.0129514987652111</v>
      </c>
      <c r="E25" s="3">
        <v>1.1107489549196692</v>
      </c>
      <c r="F25" s="3">
        <v>1.1677303387568549</v>
      </c>
      <c r="G25" s="3">
        <v>1.1935262496654795</v>
      </c>
      <c r="H25" s="3">
        <v>1.2043364194723281</v>
      </c>
      <c r="I25" s="3">
        <v>1.2036400831662675</v>
      </c>
      <c r="J25" s="3">
        <v>1.1965861137096712</v>
      </c>
      <c r="K25" s="3">
        <v>1.185609410359308</v>
      </c>
      <c r="L25" s="3">
        <v>1.1721923241248497</v>
      </c>
      <c r="M25" s="12">
        <v>1.1580711401425892</v>
      </c>
      <c r="O25" s="67"/>
      <c r="P25" s="2">
        <v>0.85</v>
      </c>
      <c r="Q25" s="3">
        <v>0.79608812698951137</v>
      </c>
      <c r="R25" s="3">
        <v>1.0129514987652111</v>
      </c>
      <c r="S25" s="3">
        <v>1.1107489549196692</v>
      </c>
      <c r="T25" s="3">
        <v>1.1677303387568549</v>
      </c>
      <c r="U25" s="3">
        <v>1.1935262496654795</v>
      </c>
      <c r="V25" s="3">
        <v>1.2043364194723281</v>
      </c>
      <c r="W25" s="3">
        <v>1.2036400831662675</v>
      </c>
      <c r="X25" s="3">
        <v>1.1965861137096712</v>
      </c>
      <c r="Y25" s="3">
        <v>1.185609410359308</v>
      </c>
      <c r="Z25" s="3">
        <v>1.1721923241248497</v>
      </c>
      <c r="AA25" s="12">
        <v>1.1580711401425892</v>
      </c>
    </row>
    <row r="26" spans="1:27" x14ac:dyDescent="0.35">
      <c r="A26" s="67"/>
      <c r="B26" s="2">
        <v>0.9</v>
      </c>
      <c r="C26" s="3">
        <v>0.78918179365304808</v>
      </c>
      <c r="D26" s="3">
        <v>1.0107124915489796</v>
      </c>
      <c r="E26" s="3">
        <v>1.1107805912311259</v>
      </c>
      <c r="F26" s="3">
        <v>1.1679097799154434</v>
      </c>
      <c r="G26" s="3">
        <v>1.1933547386756311</v>
      </c>
      <c r="H26" s="3">
        <v>1.2047352057236886</v>
      </c>
      <c r="I26" s="3">
        <v>1.2040886438809917</v>
      </c>
      <c r="J26" s="3">
        <v>1.1970514627603381</v>
      </c>
      <c r="K26" s="3">
        <v>1.1860648045173043</v>
      </c>
      <c r="L26" s="3">
        <v>1.1726246870481065</v>
      </c>
      <c r="M26" s="12">
        <v>1.1586225399604198</v>
      </c>
      <c r="O26" s="67"/>
      <c r="P26" s="2">
        <v>0.9</v>
      </c>
      <c r="Q26" s="3">
        <v>0.78918179365304808</v>
      </c>
      <c r="R26" s="3">
        <v>1.0107124915489796</v>
      </c>
      <c r="S26" s="3">
        <v>1.1107805912311259</v>
      </c>
      <c r="T26" s="3">
        <v>1.1679097799154434</v>
      </c>
      <c r="U26" s="3">
        <v>1.1933547386756311</v>
      </c>
      <c r="V26" s="3">
        <v>1.2047352057236886</v>
      </c>
      <c r="W26" s="3">
        <v>1.2040886438809917</v>
      </c>
      <c r="X26" s="3">
        <v>1.1970514627603381</v>
      </c>
      <c r="Y26" s="3">
        <v>1.1860648045173043</v>
      </c>
      <c r="Z26" s="3">
        <v>1.1726246870481065</v>
      </c>
      <c r="AA26" s="12">
        <v>1.1586225399604198</v>
      </c>
    </row>
    <row r="27" spans="1:27" x14ac:dyDescent="0.35">
      <c r="A27" s="67"/>
      <c r="B27" s="2">
        <v>0.95</v>
      </c>
      <c r="C27" s="3">
        <v>0.78287174151493988</v>
      </c>
      <c r="D27" s="3">
        <v>1.0086292193486133</v>
      </c>
      <c r="E27" s="3">
        <v>1.1108102028186522</v>
      </c>
      <c r="F27" s="3">
        <v>1.1680068823007423</v>
      </c>
      <c r="G27" s="3">
        <v>1.1935892691979035</v>
      </c>
      <c r="H27" s="3">
        <v>1.2051064051114599</v>
      </c>
      <c r="I27" s="3">
        <v>1.2045080148256737</v>
      </c>
      <c r="J27" s="3">
        <v>1.1974787638737605</v>
      </c>
      <c r="K27" s="3">
        <v>1.1864774263822115</v>
      </c>
      <c r="L27" s="3">
        <v>1.173139726198636</v>
      </c>
      <c r="M27" s="12">
        <v>1.1591234060434197</v>
      </c>
      <c r="O27" s="67"/>
      <c r="P27" s="2">
        <v>0.95</v>
      </c>
      <c r="Q27" s="3">
        <v>0.78287174151493988</v>
      </c>
      <c r="R27" s="3">
        <v>1.0086292193486133</v>
      </c>
      <c r="S27" s="3">
        <v>1.1108102028186522</v>
      </c>
      <c r="T27" s="3">
        <v>1.1680068823007423</v>
      </c>
      <c r="U27" s="3">
        <v>1.1935892691979035</v>
      </c>
      <c r="V27" s="3">
        <v>1.2051064051114599</v>
      </c>
      <c r="W27" s="3">
        <v>1.2045080148256737</v>
      </c>
      <c r="X27" s="3">
        <v>1.1974787638737605</v>
      </c>
      <c r="Y27" s="3">
        <v>1.1864774263822115</v>
      </c>
      <c r="Z27" s="3">
        <v>1.173139726198636</v>
      </c>
      <c r="AA27" s="12">
        <v>1.1591234060434197</v>
      </c>
    </row>
    <row r="28" spans="1:27" x14ac:dyDescent="0.35">
      <c r="A28" s="67"/>
      <c r="B28" s="2">
        <v>1</v>
      </c>
      <c r="C28" s="3">
        <v>0.77708811759948648</v>
      </c>
      <c r="D28" s="3">
        <v>1.0066875090965854</v>
      </c>
      <c r="E28" s="3">
        <v>1.1108097810011643</v>
      </c>
      <c r="F28" s="3">
        <v>1.1680396153376669</v>
      </c>
      <c r="G28" s="3">
        <v>1.1938249808091379</v>
      </c>
      <c r="H28" s="3">
        <v>1.2054574416233941</v>
      </c>
      <c r="I28" s="3">
        <v>1.2048985334543072</v>
      </c>
      <c r="J28" s="3">
        <v>1.1978688606849097</v>
      </c>
      <c r="K28" s="3">
        <v>1.1868516628558803</v>
      </c>
      <c r="L28" s="3">
        <v>1.1736534998967101</v>
      </c>
      <c r="M28" s="12">
        <v>1.1595812467428344</v>
      </c>
      <c r="O28" s="67"/>
      <c r="P28" s="2">
        <v>1</v>
      </c>
      <c r="Q28" s="3">
        <v>0.77708811759948648</v>
      </c>
      <c r="R28" s="3">
        <v>1.0066875090965854</v>
      </c>
      <c r="S28" s="3">
        <v>1.1108097810011643</v>
      </c>
      <c r="T28" s="3">
        <v>1.1680396153376669</v>
      </c>
      <c r="U28" s="3">
        <v>1.1938249808091379</v>
      </c>
      <c r="V28" s="3">
        <v>1.2054574416233941</v>
      </c>
      <c r="W28" s="3">
        <v>1.2048985334543072</v>
      </c>
      <c r="X28" s="3">
        <v>1.1978688606849097</v>
      </c>
      <c r="Y28" s="3">
        <v>1.1868516628558803</v>
      </c>
      <c r="Z28" s="3">
        <v>1.1736534998967101</v>
      </c>
      <c r="AA28" s="12">
        <v>1.1595812467428344</v>
      </c>
    </row>
    <row r="29" spans="1:27" x14ac:dyDescent="0.35">
      <c r="A29" s="8"/>
      <c r="B29" s="9"/>
      <c r="C29" s="9"/>
      <c r="D29" s="9"/>
      <c r="E29" s="9"/>
      <c r="F29" s="9"/>
      <c r="G29" s="9"/>
      <c r="H29" s="9"/>
      <c r="I29" s="9"/>
      <c r="J29" s="9"/>
      <c r="K29" s="9"/>
      <c r="L29" s="9"/>
      <c r="M29" s="10"/>
      <c r="O29" s="8"/>
      <c r="P29" s="9"/>
      <c r="Q29" s="9"/>
      <c r="R29" s="9"/>
      <c r="S29" s="9"/>
      <c r="T29" s="9"/>
      <c r="U29" s="9"/>
      <c r="V29" s="9"/>
      <c r="W29" s="9"/>
      <c r="X29" s="9"/>
      <c r="Y29" s="9"/>
      <c r="Z29" s="9"/>
      <c r="AA29" s="10"/>
    </row>
    <row r="30" spans="1:27" x14ac:dyDescent="0.35">
      <c r="A30" s="8"/>
      <c r="B30" s="9"/>
      <c r="C30" s="7"/>
      <c r="D30" s="9"/>
      <c r="E30" s="9"/>
      <c r="F30" s="9"/>
      <c r="G30" s="9"/>
      <c r="H30" s="9"/>
      <c r="I30" s="9"/>
      <c r="J30" s="9"/>
      <c r="K30" s="9"/>
      <c r="L30" s="9"/>
      <c r="M30" s="10"/>
      <c r="O30" s="8"/>
      <c r="P30" s="9"/>
      <c r="Q30" s="7"/>
      <c r="R30" s="9"/>
      <c r="S30" s="9"/>
      <c r="T30" s="9"/>
      <c r="U30" s="9"/>
      <c r="V30" s="9"/>
      <c r="W30" s="9"/>
      <c r="X30" s="9"/>
      <c r="Y30" s="9"/>
      <c r="Z30" s="9"/>
      <c r="AA30" s="10"/>
    </row>
    <row r="31" spans="1:27" x14ac:dyDescent="0.35">
      <c r="A31" s="8"/>
      <c r="B31" s="9"/>
      <c r="C31" s="9"/>
      <c r="D31" s="9"/>
      <c r="E31" s="9"/>
      <c r="F31" s="9"/>
      <c r="G31" s="9"/>
      <c r="H31" s="9"/>
      <c r="I31" s="9"/>
      <c r="J31" s="9"/>
      <c r="K31" s="9"/>
      <c r="L31" s="9"/>
      <c r="M31" s="10"/>
      <c r="O31" s="8"/>
      <c r="P31" s="9"/>
      <c r="Q31" s="9"/>
      <c r="R31" s="9"/>
      <c r="S31" s="9"/>
      <c r="T31" s="9"/>
      <c r="U31" s="9"/>
      <c r="V31" s="9"/>
      <c r="W31" s="9"/>
      <c r="X31" s="9"/>
      <c r="Y31" s="9"/>
      <c r="Z31" s="9"/>
      <c r="AA31" s="10"/>
    </row>
    <row r="32" spans="1:27" x14ac:dyDescent="0.35">
      <c r="A32" s="8"/>
      <c r="B32" s="9"/>
      <c r="C32" s="9"/>
      <c r="D32" s="9"/>
      <c r="E32" s="9"/>
      <c r="F32" s="9"/>
      <c r="G32" s="9"/>
      <c r="H32" s="9"/>
      <c r="I32" s="9"/>
      <c r="J32" s="9"/>
      <c r="K32" s="9"/>
      <c r="L32" s="9"/>
      <c r="M32" s="10"/>
      <c r="O32" s="8"/>
      <c r="P32" s="9"/>
      <c r="Q32" s="9"/>
      <c r="R32" s="9"/>
      <c r="S32" s="9"/>
      <c r="T32" s="9"/>
      <c r="U32" s="9"/>
      <c r="V32" s="9"/>
      <c r="W32" s="9"/>
      <c r="X32" s="9"/>
      <c r="Y32" s="9"/>
      <c r="Z32" s="9"/>
      <c r="AA32" s="10"/>
    </row>
    <row r="33" spans="1:27" x14ac:dyDescent="0.35">
      <c r="A33" s="8"/>
      <c r="B33" s="9"/>
      <c r="C33" s="9"/>
      <c r="D33" s="9"/>
      <c r="E33" s="9"/>
      <c r="F33" s="9"/>
      <c r="G33" s="9"/>
      <c r="H33" s="9"/>
      <c r="I33" s="9"/>
      <c r="J33" s="9"/>
      <c r="K33" s="9"/>
      <c r="L33" s="9"/>
      <c r="M33" s="10"/>
      <c r="O33" s="8"/>
      <c r="P33" s="9"/>
      <c r="Q33" s="9"/>
      <c r="R33" s="9"/>
      <c r="S33" s="9"/>
      <c r="T33" s="9"/>
      <c r="U33" s="9"/>
      <c r="V33" s="9"/>
      <c r="W33" s="9"/>
      <c r="X33" s="9"/>
      <c r="Y33" s="9"/>
      <c r="Z33" s="9"/>
      <c r="AA33" s="10"/>
    </row>
    <row r="34" spans="1:27" x14ac:dyDescent="0.35">
      <c r="A34" s="8"/>
      <c r="B34" s="9"/>
      <c r="C34" s="9"/>
      <c r="D34" s="9"/>
      <c r="E34" s="9"/>
      <c r="F34" s="9"/>
      <c r="G34" s="9"/>
      <c r="H34" s="9"/>
      <c r="I34" s="9"/>
      <c r="J34" s="9"/>
      <c r="K34" s="9"/>
      <c r="L34" s="9"/>
      <c r="M34" s="10"/>
      <c r="O34" s="8"/>
      <c r="P34" s="9"/>
      <c r="Q34" s="9"/>
      <c r="R34" s="9"/>
      <c r="S34" s="9"/>
      <c r="T34" s="9"/>
      <c r="U34" s="9"/>
      <c r="V34" s="9"/>
      <c r="W34" s="9"/>
      <c r="X34" s="9"/>
      <c r="Y34" s="9"/>
      <c r="Z34" s="9"/>
      <c r="AA34" s="10"/>
    </row>
    <row r="35" spans="1:27" x14ac:dyDescent="0.35">
      <c r="A35" s="8"/>
      <c r="B35" s="9"/>
      <c r="C35" s="9"/>
      <c r="D35" s="9"/>
      <c r="E35" s="9"/>
      <c r="F35" s="9"/>
      <c r="G35" s="9"/>
      <c r="H35" s="9"/>
      <c r="I35" s="9"/>
      <c r="J35" s="9"/>
      <c r="K35" s="9"/>
      <c r="L35" s="9"/>
      <c r="M35" s="10"/>
      <c r="O35" s="8"/>
      <c r="P35" s="9"/>
      <c r="Q35" s="9"/>
      <c r="R35" s="9"/>
      <c r="S35" s="9"/>
      <c r="T35" s="9"/>
      <c r="U35" s="9"/>
      <c r="V35" s="9"/>
      <c r="W35" s="9"/>
      <c r="X35" s="9"/>
      <c r="Y35" s="9"/>
      <c r="Z35" s="9"/>
      <c r="AA35" s="10"/>
    </row>
    <row r="36" spans="1:27" x14ac:dyDescent="0.35">
      <c r="A36" s="8"/>
      <c r="B36" s="9"/>
      <c r="C36" s="9"/>
      <c r="D36" s="9"/>
      <c r="E36" s="9"/>
      <c r="F36" s="9"/>
      <c r="G36" s="9"/>
      <c r="H36" s="9"/>
      <c r="I36" s="9"/>
      <c r="J36" s="9"/>
      <c r="K36" s="9"/>
      <c r="L36" s="9"/>
      <c r="M36" s="10"/>
      <c r="O36" s="8"/>
      <c r="P36" s="9"/>
      <c r="Q36" s="9"/>
      <c r="R36" s="9"/>
      <c r="S36" s="9"/>
      <c r="T36" s="9"/>
      <c r="U36" s="9"/>
      <c r="V36" s="9"/>
      <c r="W36" s="9"/>
      <c r="X36" s="9"/>
      <c r="Y36" s="9"/>
      <c r="Z36" s="9"/>
      <c r="AA36" s="10"/>
    </row>
    <row r="37" spans="1:27" x14ac:dyDescent="0.35">
      <c r="A37" s="8"/>
      <c r="B37" s="9"/>
      <c r="C37" s="9"/>
      <c r="D37" s="9"/>
      <c r="E37" s="9"/>
      <c r="F37" s="9"/>
      <c r="G37" s="9"/>
      <c r="H37" s="9"/>
      <c r="I37" s="9"/>
      <c r="J37" s="9"/>
      <c r="K37" s="9"/>
      <c r="L37" s="9"/>
      <c r="M37" s="10"/>
      <c r="O37" s="8"/>
      <c r="P37" s="9"/>
      <c r="Q37" s="9"/>
      <c r="R37" s="9"/>
      <c r="S37" s="9"/>
      <c r="T37" s="9"/>
      <c r="U37" s="9"/>
      <c r="V37" s="9"/>
      <c r="W37" s="9"/>
      <c r="X37" s="9"/>
      <c r="Y37" s="9"/>
      <c r="Z37" s="9"/>
      <c r="AA37" s="10"/>
    </row>
    <row r="38" spans="1:27" x14ac:dyDescent="0.35">
      <c r="A38" s="8"/>
      <c r="B38" s="9"/>
      <c r="C38" s="9"/>
      <c r="D38" s="9"/>
      <c r="E38" s="9"/>
      <c r="F38" s="9"/>
      <c r="G38" s="9"/>
      <c r="H38" s="9"/>
      <c r="I38" s="9"/>
      <c r="J38" s="9"/>
      <c r="K38" s="9"/>
      <c r="L38" s="9"/>
      <c r="M38" s="10"/>
      <c r="O38" s="8"/>
      <c r="P38" s="9"/>
      <c r="Q38" s="9"/>
      <c r="R38" s="9"/>
      <c r="S38" s="9"/>
      <c r="T38" s="9"/>
      <c r="U38" s="9"/>
      <c r="V38" s="9"/>
      <c r="W38" s="9"/>
      <c r="X38" s="9"/>
      <c r="Y38" s="9"/>
      <c r="Z38" s="9"/>
      <c r="AA38" s="10"/>
    </row>
    <row r="39" spans="1:27" x14ac:dyDescent="0.35">
      <c r="A39" s="64" t="s">
        <v>1</v>
      </c>
      <c r="B39" s="65"/>
      <c r="C39" s="65"/>
      <c r="D39" s="65"/>
      <c r="E39" s="65"/>
      <c r="F39" s="65"/>
      <c r="G39" s="65"/>
      <c r="H39" s="65"/>
      <c r="I39" s="65"/>
      <c r="J39" s="65"/>
      <c r="K39" s="65"/>
      <c r="L39" s="65"/>
      <c r="M39" s="66"/>
      <c r="O39" s="64" t="s">
        <v>1</v>
      </c>
      <c r="P39" s="65"/>
      <c r="Q39" s="65"/>
      <c r="R39" s="65"/>
      <c r="S39" s="65"/>
      <c r="T39" s="65"/>
      <c r="U39" s="65"/>
      <c r="V39" s="65"/>
      <c r="W39" s="65"/>
      <c r="X39" s="65"/>
      <c r="Y39" s="65"/>
      <c r="Z39" s="65"/>
      <c r="AA39" s="66"/>
    </row>
    <row r="40" spans="1:27" x14ac:dyDescent="0.35">
      <c r="A40" s="67" t="s">
        <v>0</v>
      </c>
      <c r="B40" s="1"/>
      <c r="C40" s="1">
        <v>0</v>
      </c>
      <c r="D40" s="1">
        <v>0.1</v>
      </c>
      <c r="E40" s="1">
        <v>0.2</v>
      </c>
      <c r="F40" s="1">
        <v>0.3</v>
      </c>
      <c r="G40" s="1">
        <v>0.4</v>
      </c>
      <c r="H40" s="1">
        <v>0.5</v>
      </c>
      <c r="I40" s="1">
        <v>0.6</v>
      </c>
      <c r="J40" s="1">
        <v>0.7</v>
      </c>
      <c r="K40" s="1">
        <v>0.8</v>
      </c>
      <c r="L40" s="1">
        <v>0.9</v>
      </c>
      <c r="M40" s="11">
        <v>1</v>
      </c>
      <c r="O40" s="67" t="s">
        <v>0</v>
      </c>
      <c r="P40" s="1"/>
      <c r="Q40" s="1">
        <v>0</v>
      </c>
      <c r="R40" s="1">
        <v>0.1</v>
      </c>
      <c r="S40" s="1">
        <v>0.2</v>
      </c>
      <c r="T40" s="1">
        <v>0.3</v>
      </c>
      <c r="U40" s="1">
        <v>0.4</v>
      </c>
      <c r="V40" s="1">
        <v>0.5</v>
      </c>
      <c r="W40" s="1">
        <v>0.6</v>
      </c>
      <c r="X40" s="1">
        <v>0.7</v>
      </c>
      <c r="Y40" s="1">
        <v>0.8</v>
      </c>
      <c r="Z40" s="1">
        <v>0.9</v>
      </c>
      <c r="AA40" s="11">
        <v>1</v>
      </c>
    </row>
    <row r="41" spans="1:27" x14ac:dyDescent="0.35">
      <c r="A41" s="67"/>
      <c r="B41" s="2">
        <v>0</v>
      </c>
      <c r="C41" s="5">
        <v>0.9</v>
      </c>
      <c r="D41" s="5">
        <v>0.9</v>
      </c>
      <c r="E41" s="5">
        <v>0.9</v>
      </c>
      <c r="F41" s="5">
        <v>0.9</v>
      </c>
      <c r="G41" s="5">
        <v>0.9</v>
      </c>
      <c r="H41" s="5">
        <v>0.9</v>
      </c>
      <c r="I41" s="5">
        <v>0.9</v>
      </c>
      <c r="J41" s="5">
        <v>0.9</v>
      </c>
      <c r="K41" s="5">
        <v>0.9</v>
      </c>
      <c r="L41" s="5">
        <v>0.9</v>
      </c>
      <c r="M41" s="13">
        <v>0.9</v>
      </c>
      <c r="O41" s="67"/>
      <c r="P41" s="2">
        <v>0</v>
      </c>
      <c r="Q41" s="5">
        <v>0.9</v>
      </c>
      <c r="R41" s="5">
        <v>0.9</v>
      </c>
      <c r="S41" s="5">
        <v>0.9</v>
      </c>
      <c r="T41" s="5">
        <v>0.9</v>
      </c>
      <c r="U41" s="5">
        <v>0.9</v>
      </c>
      <c r="V41" s="5">
        <v>0.9</v>
      </c>
      <c r="W41" s="5">
        <v>0.9</v>
      </c>
      <c r="X41" s="5">
        <v>0.9</v>
      </c>
      <c r="Y41" s="5">
        <v>0.9</v>
      </c>
      <c r="Z41" s="5">
        <v>0.9</v>
      </c>
      <c r="AA41" s="13">
        <v>0.9</v>
      </c>
    </row>
    <row r="42" spans="1:27" x14ac:dyDescent="0.35">
      <c r="A42" s="67"/>
      <c r="B42" s="2">
        <v>0.05</v>
      </c>
      <c r="C42" s="5">
        <v>0.76333784206432831</v>
      </c>
      <c r="D42" s="5">
        <v>0.74428443196431182</v>
      </c>
      <c r="E42" s="5">
        <v>0.72509986087172651</v>
      </c>
      <c r="F42" s="5">
        <v>0.70613377904182473</v>
      </c>
      <c r="G42" s="5">
        <v>0.68804502601052608</v>
      </c>
      <c r="H42" s="5">
        <v>0.67061182506096484</v>
      </c>
      <c r="I42" s="5">
        <v>0.65447164727686991</v>
      </c>
      <c r="J42" s="5">
        <v>0.63899119411251304</v>
      </c>
      <c r="K42" s="5">
        <v>0.62421257026956323</v>
      </c>
      <c r="L42" s="5">
        <v>0.61034747936808598</v>
      </c>
      <c r="M42" s="13">
        <v>0.59727491780600639</v>
      </c>
      <c r="O42" s="67"/>
      <c r="P42" s="2">
        <v>0.05</v>
      </c>
      <c r="Q42" s="5">
        <v>0.76333784206432831</v>
      </c>
      <c r="R42" s="5">
        <v>0.74428443196431182</v>
      </c>
      <c r="S42" s="5">
        <v>0.72509986087172651</v>
      </c>
      <c r="T42" s="5">
        <v>0.70613377904182473</v>
      </c>
      <c r="U42" s="5">
        <v>0.68804502601052608</v>
      </c>
      <c r="V42" s="5">
        <v>0.67061182506096484</v>
      </c>
      <c r="W42" s="5">
        <v>0.65447164727686991</v>
      </c>
      <c r="X42" s="5">
        <v>0.63899119411251304</v>
      </c>
      <c r="Y42" s="5">
        <v>0.62421257026956323</v>
      </c>
      <c r="Z42" s="5">
        <v>0.61034747936808598</v>
      </c>
      <c r="AA42" s="13">
        <v>0.59727491780600639</v>
      </c>
    </row>
    <row r="43" spans="1:27" x14ac:dyDescent="0.35">
      <c r="A43" s="67"/>
      <c r="B43" s="2">
        <v>0.1</v>
      </c>
      <c r="C43" s="5">
        <v>0.66964463918133732</v>
      </c>
      <c r="D43" s="5">
        <v>0.63863593832641596</v>
      </c>
      <c r="E43" s="5">
        <v>0.61160826019444015</v>
      </c>
      <c r="F43" s="5">
        <v>0.58792324861786582</v>
      </c>
      <c r="G43" s="5">
        <v>0.56658539503486227</v>
      </c>
      <c r="H43" s="5">
        <v>0.54703747596126717</v>
      </c>
      <c r="I43" s="5">
        <v>0.52919266888914596</v>
      </c>
      <c r="J43" s="5">
        <v>0.51272104828836051</v>
      </c>
      <c r="K43" s="5">
        <v>0.49743202610994369</v>
      </c>
      <c r="L43" s="5">
        <v>0.48332497015116571</v>
      </c>
      <c r="M43" s="13">
        <v>0.47032228806391901</v>
      </c>
      <c r="O43" s="67"/>
      <c r="P43" s="2">
        <v>0.1</v>
      </c>
      <c r="Q43" s="5">
        <v>0.66964463918133732</v>
      </c>
      <c r="R43" s="5">
        <v>0.63863593832641596</v>
      </c>
      <c r="S43" s="5">
        <v>0.61160826019444015</v>
      </c>
      <c r="T43" s="5">
        <v>0.58792324861786582</v>
      </c>
      <c r="U43" s="5">
        <v>0.56658539503486227</v>
      </c>
      <c r="V43" s="5">
        <v>0.54703747596126717</v>
      </c>
      <c r="W43" s="5">
        <v>0.52919266888914596</v>
      </c>
      <c r="X43" s="5">
        <v>0.51272104828836051</v>
      </c>
      <c r="Y43" s="5">
        <v>0.49743202610994369</v>
      </c>
      <c r="Z43" s="5">
        <v>0.48332497015116571</v>
      </c>
      <c r="AA43" s="13">
        <v>0.47032228806391901</v>
      </c>
    </row>
    <row r="44" spans="1:27" x14ac:dyDescent="0.35">
      <c r="A44" s="67"/>
      <c r="B44" s="2">
        <v>0.15</v>
      </c>
      <c r="C44" s="5">
        <v>0.62174849691822121</v>
      </c>
      <c r="D44" s="5">
        <v>0.57696704890691142</v>
      </c>
      <c r="E44" s="5">
        <v>0.54565400565889499</v>
      </c>
      <c r="F44" s="5">
        <v>0.52034916425349997</v>
      </c>
      <c r="G44" s="5">
        <v>0.49792683011146294</v>
      </c>
      <c r="H44" s="5">
        <v>0.47789047121047296</v>
      </c>
      <c r="I44" s="5">
        <v>0.45986535992042515</v>
      </c>
      <c r="J44" s="5">
        <v>0.44335129744319185</v>
      </c>
      <c r="K44" s="5">
        <v>0.42836059065853149</v>
      </c>
      <c r="L44" s="5">
        <v>0.41471647568379866</v>
      </c>
      <c r="M44" s="13">
        <v>0.40243033216808466</v>
      </c>
      <c r="O44" s="67"/>
      <c r="P44" s="2">
        <v>0.15</v>
      </c>
      <c r="Q44" s="5">
        <v>0.62174849691822121</v>
      </c>
      <c r="R44" s="5">
        <v>0.57696704890691142</v>
      </c>
      <c r="S44" s="5">
        <v>0.54565400565889499</v>
      </c>
      <c r="T44" s="5">
        <v>0.52034916425349997</v>
      </c>
      <c r="U44" s="5">
        <v>0.49792683011146294</v>
      </c>
      <c r="V44" s="5">
        <v>0.47789047121047296</v>
      </c>
      <c r="W44" s="5">
        <v>0.45986535992042515</v>
      </c>
      <c r="X44" s="5">
        <v>0.44335129744319185</v>
      </c>
      <c r="Y44" s="5">
        <v>0.42836059065853149</v>
      </c>
      <c r="Z44" s="5">
        <v>0.41471647568379866</v>
      </c>
      <c r="AA44" s="13">
        <v>0.40243033216808466</v>
      </c>
    </row>
    <row r="45" spans="1:27" x14ac:dyDescent="0.35">
      <c r="A45" s="67"/>
      <c r="B45" s="2">
        <v>0.2</v>
      </c>
      <c r="C45" s="5">
        <v>0.59384108761727872</v>
      </c>
      <c r="D45" s="5">
        <v>0.53503700378475805</v>
      </c>
      <c r="E45" s="5">
        <v>0.50092372392167939</v>
      </c>
      <c r="F45" s="5">
        <v>0.47467040983739178</v>
      </c>
      <c r="G45" s="5">
        <v>0.45150713409853432</v>
      </c>
      <c r="H45" s="5">
        <v>0.43075461594764958</v>
      </c>
      <c r="I45" s="5">
        <v>0.41265595840694896</v>
      </c>
      <c r="J45" s="5">
        <v>0.39644788204990156</v>
      </c>
      <c r="K45" s="5">
        <v>0.38181091376479681</v>
      </c>
      <c r="L45" s="5">
        <v>0.36902056750034556</v>
      </c>
      <c r="M45" s="13">
        <v>0.35721734257487198</v>
      </c>
      <c r="O45" s="67"/>
      <c r="P45" s="2">
        <v>0.2</v>
      </c>
      <c r="Q45" s="5">
        <v>0.59384108761727872</v>
      </c>
      <c r="R45" s="5">
        <v>0.53503700378475805</v>
      </c>
      <c r="S45" s="5">
        <v>0.50092372392167939</v>
      </c>
      <c r="T45" s="5">
        <v>0.47467040983739178</v>
      </c>
      <c r="U45" s="5">
        <v>0.45150713409853432</v>
      </c>
      <c r="V45" s="5">
        <v>0.43075461594764958</v>
      </c>
      <c r="W45" s="5">
        <v>0.41265595840694896</v>
      </c>
      <c r="X45" s="5">
        <v>0.39644788204990156</v>
      </c>
      <c r="Y45" s="5">
        <v>0.38181091376479681</v>
      </c>
      <c r="Z45" s="5">
        <v>0.36902056750034556</v>
      </c>
      <c r="AA45" s="13">
        <v>0.35721734257487198</v>
      </c>
    </row>
    <row r="46" spans="1:27" x14ac:dyDescent="0.35">
      <c r="A46" s="67"/>
      <c r="B46" s="2">
        <v>0.25</v>
      </c>
      <c r="C46" s="5">
        <v>0.57524720460657564</v>
      </c>
      <c r="D46" s="5">
        <v>0.50369209751926769</v>
      </c>
      <c r="E46" s="5">
        <v>0.46800029173890872</v>
      </c>
      <c r="F46" s="5">
        <v>0.44005153637957678</v>
      </c>
      <c r="G46" s="5">
        <v>0.41595272704431896</v>
      </c>
      <c r="H46" s="5">
        <v>0.39511005678446914</v>
      </c>
      <c r="I46" s="5">
        <v>0.37727211964865998</v>
      </c>
      <c r="J46" s="5">
        <v>0.36144804322839641</v>
      </c>
      <c r="K46" s="5">
        <v>0.34768300894528237</v>
      </c>
      <c r="L46" s="5">
        <v>0.33533840775068408</v>
      </c>
      <c r="M46" s="13">
        <v>0.32427106680020834</v>
      </c>
      <c r="O46" s="67"/>
      <c r="P46" s="2">
        <v>0.25</v>
      </c>
      <c r="Q46" s="5">
        <v>0.57524720460657564</v>
      </c>
      <c r="R46" s="5">
        <v>0.50369209751926769</v>
      </c>
      <c r="S46" s="5">
        <v>0.46800029173890872</v>
      </c>
      <c r="T46" s="5">
        <v>0.44005153637957678</v>
      </c>
      <c r="U46" s="5">
        <v>0.41595272704431896</v>
      </c>
      <c r="V46" s="5">
        <v>0.39511005678446914</v>
      </c>
      <c r="W46" s="5">
        <v>0.37727211964865998</v>
      </c>
      <c r="X46" s="5">
        <v>0.36144804322839641</v>
      </c>
      <c r="Y46" s="5">
        <v>0.34768300894528237</v>
      </c>
      <c r="Z46" s="5">
        <v>0.33533840775068408</v>
      </c>
      <c r="AA46" s="13">
        <v>0.32427106680020834</v>
      </c>
    </row>
    <row r="47" spans="1:27" x14ac:dyDescent="0.35">
      <c r="A47" s="67"/>
      <c r="B47" s="2">
        <v>0.3</v>
      </c>
      <c r="C47" s="5">
        <v>0.56257040195201635</v>
      </c>
      <c r="D47" s="5">
        <v>0.47893154051554271</v>
      </c>
      <c r="E47" s="5">
        <v>0.44174014986516502</v>
      </c>
      <c r="F47" s="5">
        <v>0.41196432862288451</v>
      </c>
      <c r="G47" s="5">
        <v>0.38743574787336443</v>
      </c>
      <c r="H47" s="5">
        <v>0.36680849015625233</v>
      </c>
      <c r="I47" s="5">
        <v>0.34934901064664525</v>
      </c>
      <c r="J47" s="5">
        <v>0.33416455479938278</v>
      </c>
      <c r="K47" s="5">
        <v>0.32102647596129447</v>
      </c>
      <c r="L47" s="5">
        <v>0.30942355393336629</v>
      </c>
      <c r="M47" s="13">
        <v>0.29890563930007891</v>
      </c>
      <c r="O47" s="67"/>
      <c r="P47" s="2">
        <v>0.3</v>
      </c>
      <c r="Q47" s="5">
        <v>0.56257040195201635</v>
      </c>
      <c r="R47" s="5">
        <v>0.47893154051554271</v>
      </c>
      <c r="S47" s="5">
        <v>0.44174014986516502</v>
      </c>
      <c r="T47" s="5">
        <v>0.41196432862288451</v>
      </c>
      <c r="U47" s="5">
        <v>0.38743574787336443</v>
      </c>
      <c r="V47" s="5">
        <v>0.36680849015625233</v>
      </c>
      <c r="W47" s="5">
        <v>0.34934901064664525</v>
      </c>
      <c r="X47" s="5">
        <v>0.33416455479938278</v>
      </c>
      <c r="Y47" s="5">
        <v>0.32102647596129447</v>
      </c>
      <c r="Z47" s="5">
        <v>0.30942355393336629</v>
      </c>
      <c r="AA47" s="13">
        <v>0.29890563930007891</v>
      </c>
    </row>
    <row r="48" spans="1:27" x14ac:dyDescent="0.35">
      <c r="A48" s="67"/>
      <c r="B48" s="2">
        <v>0.35</v>
      </c>
      <c r="C48" s="5">
        <v>0.55284345722473116</v>
      </c>
      <c r="D48" s="5">
        <v>0.45893003705827173</v>
      </c>
      <c r="E48" s="5">
        <v>0.41934790857296161</v>
      </c>
      <c r="F48" s="5">
        <v>0.3884964154629878</v>
      </c>
      <c r="G48" s="5">
        <v>0.3637597135755215</v>
      </c>
      <c r="H48" s="5">
        <v>0.34347548905844</v>
      </c>
      <c r="I48" s="5">
        <v>0.32676588627753783</v>
      </c>
      <c r="J48" s="5">
        <v>0.3121539953672961</v>
      </c>
      <c r="K48" s="5">
        <v>0.29968470272137837</v>
      </c>
      <c r="L48" s="5">
        <v>0.28862813029069739</v>
      </c>
      <c r="M48" s="13">
        <v>0.27875354515307982</v>
      </c>
      <c r="O48" s="67"/>
      <c r="P48" s="2">
        <v>0.35</v>
      </c>
      <c r="Q48" s="5">
        <v>0.55284345722473116</v>
      </c>
      <c r="R48" s="5">
        <v>0.45893003705827173</v>
      </c>
      <c r="S48" s="5">
        <v>0.41934790857296161</v>
      </c>
      <c r="T48" s="5">
        <v>0.3884964154629878</v>
      </c>
      <c r="U48" s="5">
        <v>0.3637597135755215</v>
      </c>
      <c r="V48" s="5">
        <v>0.34347548905844</v>
      </c>
      <c r="W48" s="5">
        <v>0.32676588627753783</v>
      </c>
      <c r="X48" s="5">
        <v>0.3121539953672961</v>
      </c>
      <c r="Y48" s="5">
        <v>0.29968470272137837</v>
      </c>
      <c r="Z48" s="5">
        <v>0.28862813029069739</v>
      </c>
      <c r="AA48" s="13">
        <v>0.27875354515307982</v>
      </c>
    </row>
    <row r="49" spans="1:27" x14ac:dyDescent="0.35">
      <c r="A49" s="67"/>
      <c r="B49" s="2">
        <v>0.4</v>
      </c>
      <c r="C49" s="5">
        <v>0.54576253379380946</v>
      </c>
      <c r="D49" s="5">
        <v>0.44182688807939846</v>
      </c>
      <c r="E49" s="5">
        <v>0.40017269408074907</v>
      </c>
      <c r="F49" s="5">
        <v>0.36856087182363739</v>
      </c>
      <c r="G49" s="5">
        <v>0.34382225225456337</v>
      </c>
      <c r="H49" s="5">
        <v>0.32431622714838787</v>
      </c>
      <c r="I49" s="5">
        <v>0.30797178466298447</v>
      </c>
      <c r="J49" s="5">
        <v>0.29413893610061786</v>
      </c>
      <c r="K49" s="5">
        <v>0.2819880418217755</v>
      </c>
      <c r="L49" s="5">
        <v>0.27142060464148787</v>
      </c>
      <c r="M49" s="13">
        <v>0.26211350574564546</v>
      </c>
      <c r="O49" s="67"/>
      <c r="P49" s="2">
        <v>0.4</v>
      </c>
      <c r="Q49" s="5">
        <v>0.54576253379380946</v>
      </c>
      <c r="R49" s="5">
        <v>0.44182688807939846</v>
      </c>
      <c r="S49" s="5">
        <v>0.40017269408074907</v>
      </c>
      <c r="T49" s="5">
        <v>0.36856087182363739</v>
      </c>
      <c r="U49" s="5">
        <v>0.34382225225456337</v>
      </c>
      <c r="V49" s="5">
        <v>0.32431622714838787</v>
      </c>
      <c r="W49" s="5">
        <v>0.30797178466298447</v>
      </c>
      <c r="X49" s="5">
        <v>0.29413893610061786</v>
      </c>
      <c r="Y49" s="5">
        <v>0.2819880418217755</v>
      </c>
      <c r="Z49" s="5">
        <v>0.27142060464148787</v>
      </c>
      <c r="AA49" s="13">
        <v>0.26211350574564546</v>
      </c>
    </row>
    <row r="50" spans="1:27" x14ac:dyDescent="0.35">
      <c r="A50" s="67"/>
      <c r="B50" s="2">
        <v>0.45</v>
      </c>
      <c r="C50" s="5">
        <v>0.53982492792244485</v>
      </c>
      <c r="D50" s="5">
        <v>0.42724487928475402</v>
      </c>
      <c r="E50" s="5">
        <v>0.38327349370182151</v>
      </c>
      <c r="F50" s="5">
        <v>0.35115466593054911</v>
      </c>
      <c r="G50" s="5">
        <v>0.32684712432804292</v>
      </c>
      <c r="H50" s="5">
        <v>0.30774269546790356</v>
      </c>
      <c r="I50" s="5">
        <v>0.29199482054974746</v>
      </c>
      <c r="J50" s="5">
        <v>0.27869409702325537</v>
      </c>
      <c r="K50" s="5">
        <v>0.26711148977630966</v>
      </c>
      <c r="L50" s="5">
        <v>0.25700117731497091</v>
      </c>
      <c r="M50" s="13">
        <v>0.24815354228817008</v>
      </c>
      <c r="O50" s="67"/>
      <c r="P50" s="2">
        <v>0.45</v>
      </c>
      <c r="Q50" s="5">
        <v>0.53982492792244485</v>
      </c>
      <c r="R50" s="5">
        <v>0.42724487928475402</v>
      </c>
      <c r="S50" s="5">
        <v>0.38327349370182151</v>
      </c>
      <c r="T50" s="5">
        <v>0.35115466593054911</v>
      </c>
      <c r="U50" s="5">
        <v>0.32684712432804292</v>
      </c>
      <c r="V50" s="5">
        <v>0.30774269546790356</v>
      </c>
      <c r="W50" s="5">
        <v>0.29199482054974746</v>
      </c>
      <c r="X50" s="5">
        <v>0.27869409702325537</v>
      </c>
      <c r="Y50" s="5">
        <v>0.26711148977630966</v>
      </c>
      <c r="Z50" s="5">
        <v>0.25700117731497091</v>
      </c>
      <c r="AA50" s="13">
        <v>0.24815354228817008</v>
      </c>
    </row>
    <row r="51" spans="1:27" x14ac:dyDescent="0.35">
      <c r="A51" s="67"/>
      <c r="B51" s="2">
        <v>0.5</v>
      </c>
      <c r="C51" s="5">
        <v>0.53528343640800369</v>
      </c>
      <c r="D51" s="5">
        <v>0.41437340033691761</v>
      </c>
      <c r="E51" s="5">
        <v>0.36838309641662026</v>
      </c>
      <c r="F51" s="5">
        <v>0.33596917748549815</v>
      </c>
      <c r="G51" s="5">
        <v>0.31205853275541912</v>
      </c>
      <c r="H51" s="5">
        <v>0.29351360330926168</v>
      </c>
      <c r="I51" s="5">
        <v>0.2783616637556256</v>
      </c>
      <c r="J51" s="5">
        <v>0.26551511466868688</v>
      </c>
      <c r="K51" s="5">
        <v>0.25456921986219538</v>
      </c>
      <c r="L51" s="5">
        <v>0.24478750530527155</v>
      </c>
      <c r="M51" s="13">
        <v>0.2363077279722737</v>
      </c>
      <c r="O51" s="67"/>
      <c r="P51" s="2">
        <v>0.5</v>
      </c>
      <c r="Q51" s="5">
        <v>0.53528343640800369</v>
      </c>
      <c r="R51" s="5">
        <v>0.41437340033691761</v>
      </c>
      <c r="S51" s="5">
        <v>0.36838309641662026</v>
      </c>
      <c r="T51" s="5">
        <v>0.33596917748549815</v>
      </c>
      <c r="U51" s="5">
        <v>0.31205853275541912</v>
      </c>
      <c r="V51" s="5">
        <v>0.29351360330926168</v>
      </c>
      <c r="W51" s="5">
        <v>0.2783616637556256</v>
      </c>
      <c r="X51" s="5">
        <v>0.26551511466868688</v>
      </c>
      <c r="Y51" s="5">
        <v>0.25456921986219538</v>
      </c>
      <c r="Z51" s="5">
        <v>0.24478750530527155</v>
      </c>
      <c r="AA51" s="13">
        <v>0.2363077279722737</v>
      </c>
    </row>
    <row r="52" spans="1:27" x14ac:dyDescent="0.35">
      <c r="A52" s="67"/>
      <c r="B52" s="2">
        <v>0.55000000000000004</v>
      </c>
      <c r="C52" s="5">
        <v>0.53122237681973494</v>
      </c>
      <c r="D52" s="5">
        <v>0.40265956887713661</v>
      </c>
      <c r="E52" s="5">
        <v>0.35467715201511885</v>
      </c>
      <c r="F52" s="5">
        <v>0.32241803845857853</v>
      </c>
      <c r="G52" s="5">
        <v>0.29917044794927267</v>
      </c>
      <c r="H52" s="5">
        <v>0.28100953951332258</v>
      </c>
      <c r="I52" s="5">
        <v>0.26641370655236324</v>
      </c>
      <c r="J52" s="5">
        <v>0.25410042046620845</v>
      </c>
      <c r="K52" s="5">
        <v>0.2435504320812043</v>
      </c>
      <c r="L52" s="5">
        <v>0.23411661868531367</v>
      </c>
      <c r="M52" s="13">
        <v>0.22588761510095562</v>
      </c>
      <c r="O52" s="67"/>
      <c r="P52" s="2">
        <v>0.55000000000000004</v>
      </c>
      <c r="Q52" s="5">
        <v>0.53122237681973494</v>
      </c>
      <c r="R52" s="5">
        <v>0.40265956887713661</v>
      </c>
      <c r="S52" s="5">
        <v>0.35467715201511885</v>
      </c>
      <c r="T52" s="5">
        <v>0.32241803845857853</v>
      </c>
      <c r="U52" s="5">
        <v>0.29917044794927267</v>
      </c>
      <c r="V52" s="5">
        <v>0.28100953951332258</v>
      </c>
      <c r="W52" s="5">
        <v>0.26641370655236324</v>
      </c>
      <c r="X52" s="5">
        <v>0.25410042046620845</v>
      </c>
      <c r="Y52" s="5">
        <v>0.2435504320812043</v>
      </c>
      <c r="Z52" s="5">
        <v>0.23411661868531367</v>
      </c>
      <c r="AA52" s="13">
        <v>0.22588761510095562</v>
      </c>
    </row>
    <row r="53" spans="1:27" x14ac:dyDescent="0.35">
      <c r="A53" s="67"/>
      <c r="B53" s="2">
        <v>0.6</v>
      </c>
      <c r="C53" s="5">
        <v>0.52819724462101592</v>
      </c>
      <c r="D53" s="5">
        <v>0.39201196839097857</v>
      </c>
      <c r="E53" s="5">
        <v>0.34254836375832137</v>
      </c>
      <c r="F53" s="5">
        <v>0.31054910659627422</v>
      </c>
      <c r="G53" s="5">
        <v>0.28766768790683084</v>
      </c>
      <c r="H53" s="5">
        <v>0.27014467202309317</v>
      </c>
      <c r="I53" s="5">
        <v>0.25603030358609818</v>
      </c>
      <c r="J53" s="5">
        <v>0.24402359367601154</v>
      </c>
      <c r="K53" s="5">
        <v>0.23373042711240827</v>
      </c>
      <c r="L53" s="5">
        <v>0.22489495145140306</v>
      </c>
      <c r="M53" s="13">
        <v>0.21700544073180003</v>
      </c>
      <c r="O53" s="67"/>
      <c r="P53" s="2">
        <v>0.6</v>
      </c>
      <c r="Q53" s="5">
        <v>0.52819724462101592</v>
      </c>
      <c r="R53" s="5">
        <v>0.39201196839097857</v>
      </c>
      <c r="S53" s="5">
        <v>0.34254836375832137</v>
      </c>
      <c r="T53" s="5">
        <v>0.31054910659627422</v>
      </c>
      <c r="U53" s="5">
        <v>0.28766768790683084</v>
      </c>
      <c r="V53" s="5">
        <v>0.27014467202309317</v>
      </c>
      <c r="W53" s="5">
        <v>0.25603030358609818</v>
      </c>
      <c r="X53" s="5">
        <v>0.24402359367601154</v>
      </c>
      <c r="Y53" s="5">
        <v>0.23373042711240827</v>
      </c>
      <c r="Z53" s="5">
        <v>0.22489495145140306</v>
      </c>
      <c r="AA53" s="13">
        <v>0.21700544073180003</v>
      </c>
    </row>
    <row r="54" spans="1:27" x14ac:dyDescent="0.35">
      <c r="A54" s="67"/>
      <c r="B54" s="2">
        <v>0.65</v>
      </c>
      <c r="C54" s="5">
        <v>0.52524806104331678</v>
      </c>
      <c r="D54" s="5">
        <v>0.38221489130777225</v>
      </c>
      <c r="E54" s="5">
        <v>0.33156776102208119</v>
      </c>
      <c r="F54" s="5">
        <v>0.29970381631717796</v>
      </c>
      <c r="G54" s="5">
        <v>0.27740636328727769</v>
      </c>
      <c r="H54" s="5">
        <v>0.26053333610127499</v>
      </c>
      <c r="I54" s="5">
        <v>0.2465952468581768</v>
      </c>
      <c r="J54" s="5">
        <v>0.23505769459228934</v>
      </c>
      <c r="K54" s="5">
        <v>0.22511169161987002</v>
      </c>
      <c r="L54" s="5">
        <v>0.21659415071060659</v>
      </c>
      <c r="M54" s="13">
        <v>0.20892991489629467</v>
      </c>
      <c r="O54" s="67"/>
      <c r="P54" s="2">
        <v>0.65</v>
      </c>
      <c r="Q54" s="5">
        <v>0.52524806104331678</v>
      </c>
      <c r="R54" s="5">
        <v>0.38221489130777225</v>
      </c>
      <c r="S54" s="5">
        <v>0.33156776102208119</v>
      </c>
      <c r="T54" s="5">
        <v>0.29970381631717796</v>
      </c>
      <c r="U54" s="5">
        <v>0.27740636328727769</v>
      </c>
      <c r="V54" s="5">
        <v>0.26053333610127499</v>
      </c>
      <c r="W54" s="5">
        <v>0.2465952468581768</v>
      </c>
      <c r="X54" s="5">
        <v>0.23505769459228934</v>
      </c>
      <c r="Y54" s="5">
        <v>0.22511169161987002</v>
      </c>
      <c r="Z54" s="5">
        <v>0.21659415071060659</v>
      </c>
      <c r="AA54" s="13">
        <v>0.20892991489629467</v>
      </c>
    </row>
    <row r="55" spans="1:27" x14ac:dyDescent="0.35">
      <c r="A55" s="67"/>
      <c r="B55" s="2">
        <v>0.7</v>
      </c>
      <c r="C55" s="5">
        <v>0.52303602584606868</v>
      </c>
      <c r="D55" s="5">
        <v>0.37308360799049484</v>
      </c>
      <c r="E55" s="5">
        <v>0.32144362439443069</v>
      </c>
      <c r="F55" s="5">
        <v>0.2900220740849222</v>
      </c>
      <c r="G55" s="5">
        <v>0.26821615867578025</v>
      </c>
      <c r="H55" s="5">
        <v>0.25161381962433876</v>
      </c>
      <c r="I55" s="5">
        <v>0.2382740048958526</v>
      </c>
      <c r="J55" s="5">
        <v>0.22703950954418273</v>
      </c>
      <c r="K55" s="5">
        <v>0.21755109490604627</v>
      </c>
      <c r="L55" s="5">
        <v>0.20905618685443328</v>
      </c>
      <c r="M55" s="13">
        <v>0.20173643830642501</v>
      </c>
      <c r="O55" s="67"/>
      <c r="P55" s="2">
        <v>0.7</v>
      </c>
      <c r="Q55" s="5">
        <v>0.52303602584606868</v>
      </c>
      <c r="R55" s="5">
        <v>0.37308360799049484</v>
      </c>
      <c r="S55" s="5">
        <v>0.32144362439443069</v>
      </c>
      <c r="T55" s="5">
        <v>0.2900220740849222</v>
      </c>
      <c r="U55" s="5">
        <v>0.26821615867578025</v>
      </c>
      <c r="V55" s="5">
        <v>0.25161381962433876</v>
      </c>
      <c r="W55" s="5">
        <v>0.2382740048958526</v>
      </c>
      <c r="X55" s="5">
        <v>0.22703950954418273</v>
      </c>
      <c r="Y55" s="5">
        <v>0.21755109490604627</v>
      </c>
      <c r="Z55" s="5">
        <v>0.20905618685443328</v>
      </c>
      <c r="AA55" s="13">
        <v>0.20173643830642501</v>
      </c>
    </row>
    <row r="56" spans="1:27" x14ac:dyDescent="0.35">
      <c r="A56" s="67"/>
      <c r="B56" s="2">
        <v>0.75</v>
      </c>
      <c r="C56" s="5">
        <v>0.52082394850197533</v>
      </c>
      <c r="D56" s="5">
        <v>0.36456602493438134</v>
      </c>
      <c r="E56" s="5">
        <v>0.31220060978174913</v>
      </c>
      <c r="F56" s="5">
        <v>0.28121692308142021</v>
      </c>
      <c r="G56" s="5">
        <v>0.25990119659388411</v>
      </c>
      <c r="H56" s="5">
        <v>0.2437609977363645</v>
      </c>
      <c r="I56" s="5">
        <v>0.23081323299272685</v>
      </c>
      <c r="J56" s="5">
        <v>0.21983528550794296</v>
      </c>
      <c r="K56" s="5">
        <v>0.21053467722677094</v>
      </c>
      <c r="L56" s="5">
        <v>0.2024338632821589</v>
      </c>
      <c r="M56" s="13">
        <v>0.19526044859218036</v>
      </c>
      <c r="O56" s="67"/>
      <c r="P56" s="2">
        <v>0.75</v>
      </c>
      <c r="Q56" s="5">
        <v>0.52082394850197533</v>
      </c>
      <c r="R56" s="5">
        <v>0.36456602493438134</v>
      </c>
      <c r="S56" s="5">
        <v>0.31220060978174913</v>
      </c>
      <c r="T56" s="5">
        <v>0.28121692308142021</v>
      </c>
      <c r="U56" s="5">
        <v>0.25990119659388411</v>
      </c>
      <c r="V56" s="5">
        <v>0.2437609977363645</v>
      </c>
      <c r="W56" s="5">
        <v>0.23081323299272685</v>
      </c>
      <c r="X56" s="5">
        <v>0.21983528550794296</v>
      </c>
      <c r="Y56" s="5">
        <v>0.21053467722677094</v>
      </c>
      <c r="Z56" s="5">
        <v>0.2024338632821589</v>
      </c>
      <c r="AA56" s="13">
        <v>0.19526044859218036</v>
      </c>
    </row>
    <row r="57" spans="1:27" x14ac:dyDescent="0.35">
      <c r="A57" s="67"/>
      <c r="B57" s="2">
        <v>0.8</v>
      </c>
      <c r="C57" s="5">
        <v>0.51916209826518978</v>
      </c>
      <c r="D57" s="5">
        <v>0.35649288039581761</v>
      </c>
      <c r="E57" s="5">
        <v>0.3036473704917968</v>
      </c>
      <c r="F57" s="5">
        <v>0.27309145323042933</v>
      </c>
      <c r="G57" s="5">
        <v>0.25226642142668132</v>
      </c>
      <c r="H57" s="5">
        <v>0.23655527748700259</v>
      </c>
      <c r="I57" s="5">
        <v>0.22399433651899794</v>
      </c>
      <c r="J57" s="5">
        <v>0.21331569487891389</v>
      </c>
      <c r="K57" s="5">
        <v>0.20423047806705702</v>
      </c>
      <c r="L57" s="5">
        <v>0.19630946257819257</v>
      </c>
      <c r="M57" s="13">
        <v>0.18934071298458272</v>
      </c>
      <c r="O57" s="67"/>
      <c r="P57" s="2">
        <v>0.8</v>
      </c>
      <c r="Q57" s="5">
        <v>0.51916209826518978</v>
      </c>
      <c r="R57" s="5">
        <v>0.35649288039581761</v>
      </c>
      <c r="S57" s="5">
        <v>0.3036473704917968</v>
      </c>
      <c r="T57" s="5">
        <v>0.27309145323042933</v>
      </c>
      <c r="U57" s="5">
        <v>0.25226642142668132</v>
      </c>
      <c r="V57" s="5">
        <v>0.23655527748700259</v>
      </c>
      <c r="W57" s="5">
        <v>0.22399433651899794</v>
      </c>
      <c r="X57" s="5">
        <v>0.21331569487891389</v>
      </c>
      <c r="Y57" s="5">
        <v>0.20423047806705702</v>
      </c>
      <c r="Z57" s="5">
        <v>0.19630946257819257</v>
      </c>
      <c r="AA57" s="13">
        <v>0.18934071298458272</v>
      </c>
    </row>
    <row r="58" spans="1:27" x14ac:dyDescent="0.35">
      <c r="A58" s="67"/>
      <c r="B58" s="2">
        <v>0.85</v>
      </c>
      <c r="C58" s="5">
        <v>0.51773492168091351</v>
      </c>
      <c r="D58" s="5">
        <v>0.34903006437053918</v>
      </c>
      <c r="E58" s="5">
        <v>0.29578576098590847</v>
      </c>
      <c r="F58" s="5">
        <v>0.26556765071535565</v>
      </c>
      <c r="G58" s="5">
        <v>0.24522675976045236</v>
      </c>
      <c r="H58" s="5">
        <v>0.22999661672940411</v>
      </c>
      <c r="I58" s="5">
        <v>0.21754797603925671</v>
      </c>
      <c r="J58" s="5">
        <v>0.20731438404602359</v>
      </c>
      <c r="K58" s="5">
        <v>0.1983673246035853</v>
      </c>
      <c r="L58" s="5">
        <v>0.1906718158276782</v>
      </c>
      <c r="M58" s="13">
        <v>0.18385291935394929</v>
      </c>
      <c r="O58" s="67"/>
      <c r="P58" s="2">
        <v>0.85</v>
      </c>
      <c r="Q58" s="5">
        <v>0.51773492168091351</v>
      </c>
      <c r="R58" s="5">
        <v>0.34903006437053918</v>
      </c>
      <c r="S58" s="5">
        <v>0.29578576098590847</v>
      </c>
      <c r="T58" s="5">
        <v>0.26556765071535565</v>
      </c>
      <c r="U58" s="5">
        <v>0.24522675976045236</v>
      </c>
      <c r="V58" s="5">
        <v>0.22999661672940411</v>
      </c>
      <c r="W58" s="5">
        <v>0.21754797603925671</v>
      </c>
      <c r="X58" s="5">
        <v>0.20731438404602359</v>
      </c>
      <c r="Y58" s="5">
        <v>0.1983673246035853</v>
      </c>
      <c r="Z58" s="5">
        <v>0.1906718158276782</v>
      </c>
      <c r="AA58" s="13">
        <v>0.18385291935394929</v>
      </c>
    </row>
    <row r="59" spans="1:27" x14ac:dyDescent="0.35">
      <c r="A59" s="67"/>
      <c r="B59" s="2">
        <v>0.9</v>
      </c>
      <c r="C59" s="5">
        <v>0.51609524068644685</v>
      </c>
      <c r="D59" s="5">
        <v>0.34195963550489694</v>
      </c>
      <c r="E59" s="5">
        <v>0.28843233710593974</v>
      </c>
      <c r="F59" s="5">
        <v>0.25881471405954631</v>
      </c>
      <c r="G59" s="5">
        <v>0.23891897811861493</v>
      </c>
      <c r="H59" s="5">
        <v>0.22395033520915261</v>
      </c>
      <c r="I59" s="5">
        <v>0.21188303920433163</v>
      </c>
      <c r="J59" s="5">
        <v>0.20173643830642501</v>
      </c>
      <c r="K59" s="5">
        <v>0.19311631196788595</v>
      </c>
      <c r="L59" s="5">
        <v>0.18557691511886318</v>
      </c>
      <c r="M59" s="13">
        <v>0.17892542592741931</v>
      </c>
      <c r="O59" s="67"/>
      <c r="P59" s="2">
        <v>0.9</v>
      </c>
      <c r="Q59" s="5">
        <v>0.51609524068644685</v>
      </c>
      <c r="R59" s="5">
        <v>0.34195963550489694</v>
      </c>
      <c r="S59" s="5">
        <v>0.28843233710593974</v>
      </c>
      <c r="T59" s="5">
        <v>0.25881471405954631</v>
      </c>
      <c r="U59" s="5">
        <v>0.23891897811861493</v>
      </c>
      <c r="V59" s="5">
        <v>0.22395033520915261</v>
      </c>
      <c r="W59" s="5">
        <v>0.21188303920433163</v>
      </c>
      <c r="X59" s="5">
        <v>0.20173643830642501</v>
      </c>
      <c r="Y59" s="5">
        <v>0.19311631196788595</v>
      </c>
      <c r="Z59" s="5">
        <v>0.18557691511886318</v>
      </c>
      <c r="AA59" s="13">
        <v>0.17892542592741931</v>
      </c>
    </row>
    <row r="60" spans="1:27" x14ac:dyDescent="0.35">
      <c r="A60" s="67"/>
      <c r="B60" s="2">
        <v>0.95</v>
      </c>
      <c r="C60" s="5">
        <v>0.51496545226526325</v>
      </c>
      <c r="D60" s="5">
        <v>0.33527160499579434</v>
      </c>
      <c r="E60" s="5">
        <v>0.281742557502624</v>
      </c>
      <c r="F60" s="5">
        <v>0.2524384648623027</v>
      </c>
      <c r="G60" s="5">
        <v>0.2330347301574632</v>
      </c>
      <c r="H60" s="5">
        <v>0.21833336148783297</v>
      </c>
      <c r="I60" s="5">
        <v>0.20647555639353532</v>
      </c>
      <c r="J60" s="5">
        <v>0.19669129195227689</v>
      </c>
      <c r="K60" s="5">
        <v>0.18827435557040872</v>
      </c>
      <c r="L60" s="5">
        <v>0.18072859454726084</v>
      </c>
      <c r="M60" s="13">
        <v>0.17437663247147173</v>
      </c>
      <c r="O60" s="67"/>
      <c r="P60" s="2">
        <v>0.95</v>
      </c>
      <c r="Q60" s="5">
        <v>0.51496545226526325</v>
      </c>
      <c r="R60" s="5">
        <v>0.33527160499579434</v>
      </c>
      <c r="S60" s="5">
        <v>0.281742557502624</v>
      </c>
      <c r="T60" s="5">
        <v>0.2524384648623027</v>
      </c>
      <c r="U60" s="5">
        <v>0.2330347301574632</v>
      </c>
      <c r="V60" s="5">
        <v>0.21833336148783297</v>
      </c>
      <c r="W60" s="5">
        <v>0.20647555639353532</v>
      </c>
      <c r="X60" s="5">
        <v>0.19669129195227689</v>
      </c>
      <c r="Y60" s="5">
        <v>0.18827435557040872</v>
      </c>
      <c r="Z60" s="5">
        <v>0.18072859454726084</v>
      </c>
      <c r="AA60" s="13">
        <v>0.17437663247147173</v>
      </c>
    </row>
    <row r="61" spans="1:27" x14ac:dyDescent="0.35">
      <c r="A61" s="67"/>
      <c r="B61" s="2">
        <v>1</v>
      </c>
      <c r="C61" s="5">
        <v>0.51366880447082552</v>
      </c>
      <c r="D61" s="5">
        <v>0.32894119049630649</v>
      </c>
      <c r="E61" s="5">
        <v>0.27549114727066981</v>
      </c>
      <c r="F61" s="5">
        <v>0.24647422218267778</v>
      </c>
      <c r="G61" s="5">
        <v>0.2275903477807959</v>
      </c>
      <c r="H61" s="5">
        <v>0.21304148748250212</v>
      </c>
      <c r="I61" s="5">
        <v>0.20142906134023503</v>
      </c>
      <c r="J61" s="5">
        <v>0.19182973727024213</v>
      </c>
      <c r="K61" s="5">
        <v>0.18359559177036577</v>
      </c>
      <c r="L61" s="5">
        <v>0.17639468679844622</v>
      </c>
      <c r="M61" s="13">
        <v>0.1700864520779872</v>
      </c>
      <c r="O61" s="67"/>
      <c r="P61" s="2">
        <v>1</v>
      </c>
      <c r="Q61" s="5">
        <v>0.51366880447082552</v>
      </c>
      <c r="R61" s="5">
        <v>0.32894119049630649</v>
      </c>
      <c r="S61" s="5">
        <v>0.27549114727066981</v>
      </c>
      <c r="T61" s="5">
        <v>0.24647422218267778</v>
      </c>
      <c r="U61" s="5">
        <v>0.2275903477807959</v>
      </c>
      <c r="V61" s="5">
        <v>0.21304148748250212</v>
      </c>
      <c r="W61" s="5">
        <v>0.20142906134023503</v>
      </c>
      <c r="X61" s="5">
        <v>0.19182973727024213</v>
      </c>
      <c r="Y61" s="5">
        <v>0.18359559177036577</v>
      </c>
      <c r="Z61" s="5">
        <v>0.17639468679844622</v>
      </c>
      <c r="AA61" s="13">
        <v>0.1700864520779872</v>
      </c>
    </row>
    <row r="62" spans="1:27" x14ac:dyDescent="0.35">
      <c r="A62" s="8"/>
      <c r="B62" s="9"/>
      <c r="C62" s="9"/>
      <c r="D62" s="9"/>
      <c r="E62" s="9"/>
      <c r="F62" s="9"/>
      <c r="G62" s="9"/>
      <c r="H62" s="9"/>
      <c r="I62" s="9"/>
      <c r="J62" s="9"/>
      <c r="K62" s="9"/>
      <c r="L62" s="9"/>
      <c r="M62" s="10"/>
      <c r="O62" s="8"/>
      <c r="P62" s="9"/>
      <c r="Q62" s="9"/>
      <c r="R62" s="9"/>
      <c r="S62" s="9"/>
      <c r="T62" s="9"/>
      <c r="U62" s="9"/>
      <c r="V62" s="9"/>
      <c r="W62" s="9"/>
      <c r="X62" s="9"/>
      <c r="Y62" s="9"/>
      <c r="Z62" s="9"/>
      <c r="AA62" s="10"/>
    </row>
    <row r="63" spans="1:27" x14ac:dyDescent="0.35">
      <c r="A63" s="8"/>
      <c r="B63" s="9"/>
      <c r="C63" s="9"/>
      <c r="D63" s="9"/>
      <c r="E63" s="9"/>
      <c r="F63" s="9"/>
      <c r="G63" s="9"/>
      <c r="H63" s="9"/>
      <c r="I63" s="9"/>
      <c r="J63" s="9"/>
      <c r="K63" s="9"/>
      <c r="L63" s="9"/>
      <c r="M63" s="10"/>
      <c r="O63" s="8"/>
      <c r="P63" s="9"/>
      <c r="Q63" s="9"/>
      <c r="R63" s="9"/>
      <c r="S63" s="9"/>
      <c r="T63" s="9"/>
      <c r="U63" s="9"/>
      <c r="V63" s="9"/>
      <c r="W63" s="9"/>
      <c r="X63" s="9"/>
      <c r="Y63" s="9"/>
      <c r="Z63" s="9"/>
      <c r="AA63" s="10"/>
    </row>
    <row r="64" spans="1:27" x14ac:dyDescent="0.35">
      <c r="A64" s="8"/>
      <c r="B64" s="9"/>
      <c r="C64" s="9"/>
      <c r="D64" s="9"/>
      <c r="E64" s="9"/>
      <c r="F64" s="9"/>
      <c r="G64" s="9"/>
      <c r="H64" s="9"/>
      <c r="I64" s="9"/>
      <c r="J64" s="9"/>
      <c r="K64" s="9"/>
      <c r="L64" s="9"/>
      <c r="M64" s="10"/>
      <c r="O64" s="8"/>
      <c r="P64" s="9"/>
      <c r="Q64" s="9"/>
      <c r="R64" s="9"/>
      <c r="S64" s="9"/>
      <c r="T64" s="9"/>
      <c r="U64" s="9"/>
      <c r="V64" s="9"/>
      <c r="W64" s="9"/>
      <c r="X64" s="9"/>
      <c r="Y64" s="9"/>
      <c r="Z64" s="9"/>
      <c r="AA64" s="10"/>
    </row>
    <row r="65" spans="1:27" x14ac:dyDescent="0.35">
      <c r="A65" s="8"/>
      <c r="B65" s="9"/>
      <c r="C65" s="9"/>
      <c r="D65" s="9"/>
      <c r="E65" s="9"/>
      <c r="F65" s="9"/>
      <c r="G65" s="9"/>
      <c r="H65" s="9"/>
      <c r="I65" s="9"/>
      <c r="J65" s="9"/>
      <c r="K65" s="9"/>
      <c r="L65" s="9"/>
      <c r="M65" s="10"/>
      <c r="O65" s="8"/>
      <c r="P65" s="9"/>
      <c r="Q65" s="9"/>
      <c r="R65" s="9"/>
      <c r="S65" s="9"/>
      <c r="T65" s="9"/>
      <c r="U65" s="9"/>
      <c r="V65" s="9"/>
      <c r="W65" s="9"/>
      <c r="X65" s="9"/>
      <c r="Y65" s="9"/>
      <c r="Z65" s="9"/>
      <c r="AA65" s="10"/>
    </row>
    <row r="66" spans="1:27" x14ac:dyDescent="0.35">
      <c r="A66" s="8"/>
      <c r="B66" s="9"/>
      <c r="C66" s="9"/>
      <c r="D66" s="9"/>
      <c r="E66" s="9"/>
      <c r="F66" s="9"/>
      <c r="G66" s="9"/>
      <c r="H66" s="9"/>
      <c r="I66" s="9"/>
      <c r="J66" s="9"/>
      <c r="K66" s="9"/>
      <c r="L66" s="9"/>
      <c r="M66" s="10"/>
      <c r="O66" s="8"/>
      <c r="P66" s="9"/>
      <c r="Q66" s="9"/>
      <c r="R66" s="9"/>
      <c r="S66" s="9"/>
      <c r="T66" s="9"/>
      <c r="U66" s="9"/>
      <c r="V66" s="9"/>
      <c r="W66" s="9"/>
      <c r="X66" s="9"/>
      <c r="Y66" s="9"/>
      <c r="Z66" s="9"/>
      <c r="AA66" s="10"/>
    </row>
    <row r="67" spans="1:27" x14ac:dyDescent="0.35">
      <c r="A67" s="8"/>
      <c r="B67" s="9"/>
      <c r="C67" s="9"/>
      <c r="D67" s="9"/>
      <c r="E67" s="9"/>
      <c r="F67" s="9"/>
      <c r="G67" s="9"/>
      <c r="H67" s="9"/>
      <c r="I67" s="9"/>
      <c r="J67" s="9"/>
      <c r="K67" s="9"/>
      <c r="L67" s="9"/>
      <c r="M67" s="10"/>
      <c r="O67" s="8"/>
      <c r="P67" s="9"/>
      <c r="Q67" s="9"/>
      <c r="R67" s="9"/>
      <c r="S67" s="9"/>
      <c r="T67" s="9"/>
      <c r="U67" s="9"/>
      <c r="V67" s="9"/>
      <c r="W67" s="9"/>
      <c r="X67" s="9"/>
      <c r="Y67" s="9"/>
      <c r="Z67" s="9"/>
      <c r="AA67" s="10"/>
    </row>
    <row r="68" spans="1:27" x14ac:dyDescent="0.35">
      <c r="A68" s="8"/>
      <c r="B68" s="9"/>
      <c r="C68" s="9"/>
      <c r="D68" s="9"/>
      <c r="E68" s="9"/>
      <c r="F68" s="9"/>
      <c r="G68" s="9"/>
      <c r="H68" s="9"/>
      <c r="I68" s="9"/>
      <c r="J68" s="9"/>
      <c r="K68" s="9"/>
      <c r="L68" s="9"/>
      <c r="M68" s="10"/>
      <c r="O68" s="8"/>
      <c r="P68" s="9"/>
      <c r="Q68" s="9"/>
      <c r="R68" s="9"/>
      <c r="S68" s="9"/>
      <c r="T68" s="9"/>
      <c r="U68" s="9"/>
      <c r="V68" s="9"/>
      <c r="W68" s="9"/>
      <c r="X68" s="9"/>
      <c r="Y68" s="9"/>
      <c r="Z68" s="9"/>
      <c r="AA68" s="10"/>
    </row>
    <row r="69" spans="1:27" x14ac:dyDescent="0.35">
      <c r="A69" s="8"/>
      <c r="B69" s="9"/>
      <c r="C69" s="9"/>
      <c r="D69" s="9"/>
      <c r="E69" s="9"/>
      <c r="F69" s="9"/>
      <c r="G69" s="9"/>
      <c r="H69" s="9"/>
      <c r="I69" s="9"/>
      <c r="J69" s="9"/>
      <c r="K69" s="9"/>
      <c r="L69" s="9"/>
      <c r="M69" s="10"/>
      <c r="O69" s="8"/>
      <c r="P69" s="9"/>
      <c r="Q69" s="9"/>
      <c r="R69" s="9"/>
      <c r="S69" s="9"/>
      <c r="T69" s="9"/>
      <c r="U69" s="9"/>
      <c r="V69" s="9"/>
      <c r="W69" s="9"/>
      <c r="X69" s="9"/>
      <c r="Y69" s="9"/>
      <c r="Z69" s="9"/>
      <c r="AA69" s="10"/>
    </row>
    <row r="70" spans="1:27" x14ac:dyDescent="0.35">
      <c r="A70" s="8"/>
      <c r="B70" s="9"/>
      <c r="C70" s="9"/>
      <c r="D70" s="9"/>
      <c r="E70" s="9"/>
      <c r="F70" s="9"/>
      <c r="G70" s="9"/>
      <c r="H70" s="9"/>
      <c r="I70" s="9"/>
      <c r="J70" s="9"/>
      <c r="K70" s="9"/>
      <c r="L70" s="9"/>
      <c r="M70" s="10"/>
      <c r="O70" s="8"/>
      <c r="P70" s="9"/>
      <c r="Q70" s="9"/>
      <c r="R70" s="9"/>
      <c r="S70" s="9"/>
      <c r="T70" s="9"/>
      <c r="U70" s="9"/>
      <c r="V70" s="9"/>
      <c r="W70" s="9"/>
      <c r="X70" s="9"/>
      <c r="Y70" s="9"/>
      <c r="Z70" s="9"/>
      <c r="AA70" s="10"/>
    </row>
    <row r="71" spans="1:27" x14ac:dyDescent="0.35">
      <c r="A71" s="8"/>
      <c r="B71" s="9"/>
      <c r="C71" s="9"/>
      <c r="D71" s="9"/>
      <c r="E71" s="9"/>
      <c r="F71" s="9"/>
      <c r="G71" s="9"/>
      <c r="H71" s="9"/>
      <c r="I71" s="9"/>
      <c r="J71" s="9"/>
      <c r="K71" s="9"/>
      <c r="L71" s="9"/>
      <c r="M71" s="10"/>
      <c r="O71" s="8"/>
      <c r="P71" s="9"/>
      <c r="Q71" s="9"/>
      <c r="R71" s="9"/>
      <c r="S71" s="9"/>
      <c r="T71" s="9"/>
      <c r="U71" s="9"/>
      <c r="V71" s="9"/>
      <c r="W71" s="9"/>
      <c r="X71" s="9"/>
      <c r="Y71" s="9"/>
      <c r="Z71" s="9"/>
      <c r="AA71" s="10"/>
    </row>
    <row r="72" spans="1:27" x14ac:dyDescent="0.35">
      <c r="A72" s="64" t="s">
        <v>1</v>
      </c>
      <c r="B72" s="65"/>
      <c r="C72" s="65"/>
      <c r="D72" s="65"/>
      <c r="E72" s="65"/>
      <c r="F72" s="65"/>
      <c r="G72" s="65"/>
      <c r="H72" s="65"/>
      <c r="I72" s="65"/>
      <c r="J72" s="65"/>
      <c r="K72" s="65"/>
      <c r="L72" s="65"/>
      <c r="M72" s="66"/>
      <c r="O72" s="64" t="s">
        <v>1</v>
      </c>
      <c r="P72" s="65"/>
      <c r="Q72" s="65"/>
      <c r="R72" s="65"/>
      <c r="S72" s="65"/>
      <c r="T72" s="65"/>
      <c r="U72" s="65"/>
      <c r="V72" s="65"/>
      <c r="W72" s="65"/>
      <c r="X72" s="65"/>
      <c r="Y72" s="65"/>
      <c r="Z72" s="65"/>
      <c r="AA72" s="66"/>
    </row>
    <row r="73" spans="1:27" x14ac:dyDescent="0.35">
      <c r="A73" s="67" t="s">
        <v>0</v>
      </c>
      <c r="B73" s="1"/>
      <c r="C73" s="1">
        <v>0</v>
      </c>
      <c r="D73" s="1">
        <v>0.1</v>
      </c>
      <c r="E73" s="1">
        <v>0.2</v>
      </c>
      <c r="F73" s="1">
        <v>0.3</v>
      </c>
      <c r="G73" s="1">
        <v>0.4</v>
      </c>
      <c r="H73" s="1">
        <v>0.5</v>
      </c>
      <c r="I73" s="1">
        <v>0.6</v>
      </c>
      <c r="J73" s="1">
        <v>0.7</v>
      </c>
      <c r="K73" s="1">
        <v>0.8</v>
      </c>
      <c r="L73" s="1">
        <v>0.9</v>
      </c>
      <c r="M73" s="11">
        <v>1</v>
      </c>
      <c r="O73" s="67" t="s">
        <v>0</v>
      </c>
      <c r="P73" s="1"/>
      <c r="Q73" s="1">
        <v>0</v>
      </c>
      <c r="R73" s="1">
        <v>0.1</v>
      </c>
      <c r="S73" s="1">
        <v>0.2</v>
      </c>
      <c r="T73" s="1">
        <v>0.3</v>
      </c>
      <c r="U73" s="1">
        <v>0.4</v>
      </c>
      <c r="V73" s="1">
        <v>0.5</v>
      </c>
      <c r="W73" s="1">
        <v>0.6</v>
      </c>
      <c r="X73" s="1">
        <v>0.7</v>
      </c>
      <c r="Y73" s="1">
        <v>0.8</v>
      </c>
      <c r="Z73" s="1">
        <v>0.9</v>
      </c>
      <c r="AA73" s="11">
        <v>1</v>
      </c>
    </row>
    <row r="74" spans="1:27" x14ac:dyDescent="0.35">
      <c r="A74" s="67"/>
      <c r="B74" s="2">
        <v>0</v>
      </c>
      <c r="C74" s="4">
        <v>0</v>
      </c>
      <c r="D74" s="4">
        <v>0</v>
      </c>
      <c r="E74" s="4">
        <v>0</v>
      </c>
      <c r="F74" s="4">
        <v>0</v>
      </c>
      <c r="G74" s="4">
        <v>0</v>
      </c>
      <c r="H74" s="4">
        <v>0</v>
      </c>
      <c r="I74" s="4">
        <v>0</v>
      </c>
      <c r="J74" s="4">
        <v>0</v>
      </c>
      <c r="K74" s="4">
        <v>0</v>
      </c>
      <c r="L74" s="4">
        <v>0</v>
      </c>
      <c r="M74" s="14">
        <v>0</v>
      </c>
      <c r="O74" s="67"/>
      <c r="P74" s="2">
        <v>0</v>
      </c>
      <c r="Q74" s="4">
        <v>0</v>
      </c>
      <c r="R74" s="4">
        <v>0</v>
      </c>
      <c r="S74" s="4">
        <v>0</v>
      </c>
      <c r="T74" s="4">
        <v>0</v>
      </c>
      <c r="U74" s="4">
        <v>0</v>
      </c>
      <c r="V74" s="4">
        <v>0</v>
      </c>
      <c r="W74" s="4">
        <v>0</v>
      </c>
      <c r="X74" s="4">
        <v>0</v>
      </c>
      <c r="Y74" s="4">
        <v>0</v>
      </c>
      <c r="Z74" s="4">
        <v>0</v>
      </c>
      <c r="AA74" s="14">
        <v>0</v>
      </c>
    </row>
    <row r="75" spans="1:27" x14ac:dyDescent="0.35">
      <c r="A75" s="67"/>
      <c r="B75" s="2">
        <v>0.05</v>
      </c>
      <c r="C75" s="4">
        <v>6.9224078165827851E-3</v>
      </c>
      <c r="D75" s="4">
        <v>8.5033499336610741E-3</v>
      </c>
      <c r="E75" s="4">
        <v>9.6293635777243598E-3</v>
      </c>
      <c r="F75" s="4">
        <v>1.056842894831698E-2</v>
      </c>
      <c r="G75" s="4">
        <v>1.1227948102171507E-2</v>
      </c>
      <c r="H75" s="4">
        <v>1.1761517984696313E-2</v>
      </c>
      <c r="I75" s="4">
        <v>1.2219908426189816E-2</v>
      </c>
      <c r="J75" s="4">
        <v>1.2553005506683534E-2</v>
      </c>
      <c r="K75" s="4">
        <v>1.2834009082417811E-2</v>
      </c>
      <c r="L75" s="4">
        <v>1.3034502957873126E-2</v>
      </c>
      <c r="M75" s="14">
        <v>1.3209189791149639E-2</v>
      </c>
      <c r="O75" s="67"/>
      <c r="P75" s="2">
        <v>0.05</v>
      </c>
      <c r="Q75" s="4">
        <v>6.9224078165827851E-3</v>
      </c>
      <c r="R75" s="4">
        <v>8.5033499336610741E-3</v>
      </c>
      <c r="S75" s="4">
        <v>9.6293635777243598E-3</v>
      </c>
      <c r="T75" s="4">
        <v>1.056842894831698E-2</v>
      </c>
      <c r="U75" s="4">
        <v>1.1227948102171507E-2</v>
      </c>
      <c r="V75" s="4">
        <v>1.1761517984696313E-2</v>
      </c>
      <c r="W75" s="4">
        <v>1.2219908426189816E-2</v>
      </c>
      <c r="X75" s="4">
        <v>1.2553005506683534E-2</v>
      </c>
      <c r="Y75" s="4">
        <v>1.2834009082417811E-2</v>
      </c>
      <c r="Z75" s="4">
        <v>1.3034502957873126E-2</v>
      </c>
      <c r="AA75" s="14">
        <v>1.3209189791149639E-2</v>
      </c>
    </row>
    <row r="76" spans="1:27" x14ac:dyDescent="0.35">
      <c r="A76" s="67"/>
      <c r="B76" s="2">
        <v>0.1</v>
      </c>
      <c r="C76" s="4">
        <v>5.1644360941407973E-3</v>
      </c>
      <c r="D76" s="4">
        <v>8.6385129012019838E-3</v>
      </c>
      <c r="E76" s="4">
        <v>1.0127827769617624E-2</v>
      </c>
      <c r="F76" s="4">
        <v>1.1097274432541512E-2</v>
      </c>
      <c r="G76" s="4">
        <v>1.1731211766438951E-2</v>
      </c>
      <c r="H76" s="4">
        <v>1.2234638749744373E-2</v>
      </c>
      <c r="I76" s="4">
        <v>1.2484701270315578E-2</v>
      </c>
      <c r="J76" s="4">
        <v>1.2676896167881299E-2</v>
      </c>
      <c r="K76" s="4">
        <v>1.27666676381205E-2</v>
      </c>
      <c r="L76" s="4">
        <v>1.2781080543222219E-2</v>
      </c>
      <c r="M76" s="14">
        <v>1.2787098322936142E-2</v>
      </c>
      <c r="O76" s="67"/>
      <c r="P76" s="2">
        <v>0.1</v>
      </c>
      <c r="Q76" s="4">
        <v>5.1644360941407973E-3</v>
      </c>
      <c r="R76" s="4">
        <v>8.6385129012019838E-3</v>
      </c>
      <c r="S76" s="4">
        <v>1.0127827769617624E-2</v>
      </c>
      <c r="T76" s="4">
        <v>1.1097274432541512E-2</v>
      </c>
      <c r="U76" s="4">
        <v>1.1731211766438951E-2</v>
      </c>
      <c r="V76" s="4">
        <v>1.2234638749744373E-2</v>
      </c>
      <c r="W76" s="4">
        <v>1.2484701270315578E-2</v>
      </c>
      <c r="X76" s="4">
        <v>1.2676896167881299E-2</v>
      </c>
      <c r="Y76" s="4">
        <v>1.27666676381205E-2</v>
      </c>
      <c r="Z76" s="4">
        <v>1.2781080543222219E-2</v>
      </c>
      <c r="AA76" s="14">
        <v>1.2787098322936142E-2</v>
      </c>
    </row>
    <row r="77" spans="1:27" x14ac:dyDescent="0.35">
      <c r="A77" s="67"/>
      <c r="B77" s="2">
        <v>0.15</v>
      </c>
      <c r="C77" s="4">
        <v>3.6516200771410778E-3</v>
      </c>
      <c r="D77" s="4">
        <v>8.3819018140434166E-3</v>
      </c>
      <c r="E77" s="4">
        <v>1.0138879463550594E-2</v>
      </c>
      <c r="F77" s="4">
        <v>1.1286524319067556E-2</v>
      </c>
      <c r="G77" s="4">
        <v>1.1935430369631435E-2</v>
      </c>
      <c r="H77" s="4">
        <v>1.2241332196123514E-2</v>
      </c>
      <c r="I77" s="4">
        <v>1.2399656832554685E-2</v>
      </c>
      <c r="J77" s="4">
        <v>1.2359994013927894E-2</v>
      </c>
      <c r="K77" s="4">
        <v>1.2276977893251578E-2</v>
      </c>
      <c r="L77" s="4">
        <v>1.2195240666009795E-2</v>
      </c>
      <c r="M77" s="14">
        <v>1.2026488635839234E-2</v>
      </c>
      <c r="O77" s="67"/>
      <c r="P77" s="2">
        <v>0.15</v>
      </c>
      <c r="Q77" s="4">
        <v>3.6516200771410778E-3</v>
      </c>
      <c r="R77" s="4">
        <v>8.3819018140434166E-3</v>
      </c>
      <c r="S77" s="4">
        <v>1.0138879463550594E-2</v>
      </c>
      <c r="T77" s="4">
        <v>1.1286524319067556E-2</v>
      </c>
      <c r="U77" s="4">
        <v>1.1935430369631435E-2</v>
      </c>
      <c r="V77" s="4">
        <v>1.2241332196123514E-2</v>
      </c>
      <c r="W77" s="4">
        <v>1.2399656832554685E-2</v>
      </c>
      <c r="X77" s="4">
        <v>1.2359994013927894E-2</v>
      </c>
      <c r="Y77" s="4">
        <v>1.2276977893251578E-2</v>
      </c>
      <c r="Z77" s="4">
        <v>1.2195240666009795E-2</v>
      </c>
      <c r="AA77" s="14">
        <v>1.2026488635839234E-2</v>
      </c>
    </row>
    <row r="78" spans="1:27" x14ac:dyDescent="0.35">
      <c r="A78" s="67"/>
      <c r="B78" s="2">
        <v>0.2</v>
      </c>
      <c r="C78" s="4">
        <v>2.4349185981557527E-3</v>
      </c>
      <c r="D78" s="4">
        <v>8.2894368967665871E-3</v>
      </c>
      <c r="E78" s="4">
        <v>1.0364126709971966E-2</v>
      </c>
      <c r="F78" s="4">
        <v>1.1465083394051013E-2</v>
      </c>
      <c r="G78" s="4">
        <v>1.1945266390402661E-2</v>
      </c>
      <c r="H78" s="4">
        <v>1.2048360216038336E-2</v>
      </c>
      <c r="I78" s="4">
        <v>1.2014270001038099E-2</v>
      </c>
      <c r="J78" s="4">
        <v>1.1874742859042806E-2</v>
      </c>
      <c r="K78" s="4">
        <v>1.1695620069960529E-2</v>
      </c>
      <c r="L78" s="4">
        <v>1.1494846971633787E-2</v>
      </c>
      <c r="M78" s="14">
        <v>1.1268575029957992E-2</v>
      </c>
      <c r="O78" s="67"/>
      <c r="P78" s="2">
        <v>0.2</v>
      </c>
      <c r="Q78" s="4">
        <v>2.4349185981557527E-3</v>
      </c>
      <c r="R78" s="4">
        <v>8.2894368967665871E-3</v>
      </c>
      <c r="S78" s="4">
        <v>1.0364126709971966E-2</v>
      </c>
      <c r="T78" s="4">
        <v>1.1465083394051013E-2</v>
      </c>
      <c r="U78" s="4">
        <v>1.1945266390402661E-2</v>
      </c>
      <c r="V78" s="4">
        <v>1.2048360216038336E-2</v>
      </c>
      <c r="W78" s="4">
        <v>1.2014270001038099E-2</v>
      </c>
      <c r="X78" s="4">
        <v>1.1874742859042806E-2</v>
      </c>
      <c r="Y78" s="4">
        <v>1.1695620069960529E-2</v>
      </c>
      <c r="Z78" s="4">
        <v>1.1494846971633787E-2</v>
      </c>
      <c r="AA78" s="14">
        <v>1.1268575029957992E-2</v>
      </c>
    </row>
    <row r="79" spans="1:27" x14ac:dyDescent="0.35">
      <c r="A79" s="67"/>
      <c r="B79" s="2">
        <v>0.25</v>
      </c>
      <c r="C79" s="4">
        <v>1.6623831639276366E-3</v>
      </c>
      <c r="D79" s="4">
        <v>8.20363579136601E-3</v>
      </c>
      <c r="E79" s="4">
        <v>1.0536872812583446E-2</v>
      </c>
      <c r="F79" s="4">
        <v>1.1450603317409484E-2</v>
      </c>
      <c r="G79" s="4">
        <v>1.176309717442647E-2</v>
      </c>
      <c r="H79" s="4">
        <v>1.1742964151728421E-2</v>
      </c>
      <c r="I79" s="4">
        <v>1.1550619106014853E-2</v>
      </c>
      <c r="J79" s="4">
        <v>1.1311875648446859E-2</v>
      </c>
      <c r="K79" s="4">
        <v>1.1089651121317105E-2</v>
      </c>
      <c r="L79" s="4">
        <v>1.0805915902963717E-2</v>
      </c>
      <c r="M79" s="14">
        <v>1.0549830992867016E-2</v>
      </c>
      <c r="O79" s="67"/>
      <c r="P79" s="2">
        <v>0.25</v>
      </c>
      <c r="Q79" s="4">
        <v>1.6623831639276366E-3</v>
      </c>
      <c r="R79" s="4">
        <v>8.20363579136601E-3</v>
      </c>
      <c r="S79" s="4">
        <v>1.0536872812583446E-2</v>
      </c>
      <c r="T79" s="4">
        <v>1.1450603317409484E-2</v>
      </c>
      <c r="U79" s="4">
        <v>1.176309717442647E-2</v>
      </c>
      <c r="V79" s="4">
        <v>1.1742964151728421E-2</v>
      </c>
      <c r="W79" s="4">
        <v>1.1550619106014853E-2</v>
      </c>
      <c r="X79" s="4">
        <v>1.1311875648446859E-2</v>
      </c>
      <c r="Y79" s="4">
        <v>1.1089651121317105E-2</v>
      </c>
      <c r="Z79" s="4">
        <v>1.0805915902963717E-2</v>
      </c>
      <c r="AA79" s="14">
        <v>1.0549830992867016E-2</v>
      </c>
    </row>
    <row r="80" spans="1:27" x14ac:dyDescent="0.35">
      <c r="A80" s="67"/>
      <c r="B80" s="2">
        <v>0.3</v>
      </c>
      <c r="C80" s="4">
        <v>1.1181441195109369E-3</v>
      </c>
      <c r="D80" s="4">
        <v>8.2926769357458564E-3</v>
      </c>
      <c r="E80" s="4">
        <v>1.0644688402341363E-2</v>
      </c>
      <c r="F80" s="4">
        <v>1.1400402469565954E-2</v>
      </c>
      <c r="G80" s="4">
        <v>1.1521197971576197E-2</v>
      </c>
      <c r="H80" s="4">
        <v>1.1311365934997682E-2</v>
      </c>
      <c r="I80" s="4">
        <v>1.1050727189628292E-2</v>
      </c>
      <c r="J80" s="4">
        <v>1.0785009749013329E-2</v>
      </c>
      <c r="K80" s="4">
        <v>1.047941546280648E-2</v>
      </c>
      <c r="L80" s="4">
        <v>1.0166180084673519E-2</v>
      </c>
      <c r="M80" s="14">
        <v>9.9375604318267339E-3</v>
      </c>
      <c r="O80" s="67"/>
      <c r="P80" s="2">
        <v>0.3</v>
      </c>
      <c r="Q80" s="4">
        <v>1.1181441195109369E-3</v>
      </c>
      <c r="R80" s="4">
        <v>8.2926769357458564E-3</v>
      </c>
      <c r="S80" s="4">
        <v>1.0644688402341363E-2</v>
      </c>
      <c r="T80" s="4">
        <v>1.1400402469565954E-2</v>
      </c>
      <c r="U80" s="4">
        <v>1.1521197971576197E-2</v>
      </c>
      <c r="V80" s="4">
        <v>1.1311365934997682E-2</v>
      </c>
      <c r="W80" s="4">
        <v>1.1050727189628292E-2</v>
      </c>
      <c r="X80" s="4">
        <v>1.0785009749013329E-2</v>
      </c>
      <c r="Y80" s="4">
        <v>1.047941546280648E-2</v>
      </c>
      <c r="Z80" s="4">
        <v>1.0166180084673519E-2</v>
      </c>
      <c r="AA80" s="14">
        <v>9.9375604318267339E-3</v>
      </c>
    </row>
    <row r="81" spans="1:27" x14ac:dyDescent="0.35">
      <c r="A81" s="67"/>
      <c r="B81" s="2">
        <v>0.35</v>
      </c>
      <c r="C81" s="4">
        <v>6.8611472076360552E-4</v>
      </c>
      <c r="D81" s="4">
        <v>8.3922903536568384E-3</v>
      </c>
      <c r="E81" s="4">
        <v>1.0685876410048633E-2</v>
      </c>
      <c r="F81" s="4">
        <v>1.1255151258707245E-2</v>
      </c>
      <c r="G81" s="4">
        <v>1.114948779240142E-2</v>
      </c>
      <c r="H81" s="4">
        <v>1.0936669256479193E-2</v>
      </c>
      <c r="I81" s="4">
        <v>1.0590691703953842E-2</v>
      </c>
      <c r="J81" s="4">
        <v>1.0247205425302178E-2</v>
      </c>
      <c r="K81" s="4">
        <v>9.9393437703543461E-3</v>
      </c>
      <c r="L81" s="4">
        <v>9.6599108232716373E-3</v>
      </c>
      <c r="M81" s="14">
        <v>9.3893464950778986E-3</v>
      </c>
      <c r="O81" s="67"/>
      <c r="P81" s="2">
        <v>0.35</v>
      </c>
      <c r="Q81" s="4">
        <v>6.8611472076360552E-4</v>
      </c>
      <c r="R81" s="4">
        <v>8.3922903536568384E-3</v>
      </c>
      <c r="S81" s="4">
        <v>1.0685876410048633E-2</v>
      </c>
      <c r="T81" s="4">
        <v>1.1255151258707245E-2</v>
      </c>
      <c r="U81" s="4">
        <v>1.114948779240142E-2</v>
      </c>
      <c r="V81" s="4">
        <v>1.0936669256479193E-2</v>
      </c>
      <c r="W81" s="4">
        <v>1.0590691703953842E-2</v>
      </c>
      <c r="X81" s="4">
        <v>1.0247205425302178E-2</v>
      </c>
      <c r="Y81" s="4">
        <v>9.9393437703543461E-3</v>
      </c>
      <c r="Z81" s="4">
        <v>9.6599108232716373E-3</v>
      </c>
      <c r="AA81" s="14">
        <v>9.3893464950778986E-3</v>
      </c>
    </row>
    <row r="82" spans="1:27" x14ac:dyDescent="0.35">
      <c r="A82" s="67"/>
      <c r="B82" s="2">
        <v>0.4</v>
      </c>
      <c r="C82" s="4">
        <v>3.9338073866284387E-4</v>
      </c>
      <c r="D82" s="4">
        <v>8.5249706084026544E-3</v>
      </c>
      <c r="E82" s="4">
        <v>1.0688142461700601E-2</v>
      </c>
      <c r="F82" s="4">
        <v>1.1015186201076953E-2</v>
      </c>
      <c r="G82" s="4">
        <v>1.080483193870359E-2</v>
      </c>
      <c r="H82" s="4">
        <v>1.0511828364944882E-2</v>
      </c>
      <c r="I82" s="4">
        <v>1.01275953034063E-2</v>
      </c>
      <c r="J82" s="4">
        <v>9.7689282567566052E-3</v>
      </c>
      <c r="K82" s="4">
        <v>9.477280626139846E-3</v>
      </c>
      <c r="L82" s="4">
        <v>9.160901356525749E-3</v>
      </c>
      <c r="M82" s="14">
        <v>8.9064700516885854E-3</v>
      </c>
      <c r="O82" s="67"/>
      <c r="P82" s="2">
        <v>0.4</v>
      </c>
      <c r="Q82" s="4">
        <v>3.9338073866284387E-4</v>
      </c>
      <c r="R82" s="4">
        <v>8.5249706084026544E-3</v>
      </c>
      <c r="S82" s="4">
        <v>1.0688142461700601E-2</v>
      </c>
      <c r="T82" s="4">
        <v>1.1015186201076953E-2</v>
      </c>
      <c r="U82" s="4">
        <v>1.080483193870359E-2</v>
      </c>
      <c r="V82" s="4">
        <v>1.0511828364944882E-2</v>
      </c>
      <c r="W82" s="4">
        <v>1.01275953034063E-2</v>
      </c>
      <c r="X82" s="4">
        <v>9.7689282567566052E-3</v>
      </c>
      <c r="Y82" s="4">
        <v>9.477280626139846E-3</v>
      </c>
      <c r="Z82" s="4">
        <v>9.160901356525749E-3</v>
      </c>
      <c r="AA82" s="14">
        <v>8.9064700516885854E-3</v>
      </c>
    </row>
    <row r="83" spans="1:27" x14ac:dyDescent="0.35">
      <c r="A83" s="67"/>
      <c r="B83" s="2">
        <v>0.45</v>
      </c>
      <c r="C83" s="4">
        <v>1.2232808942669895E-4</v>
      </c>
      <c r="D83" s="4">
        <v>8.6478978189852493E-3</v>
      </c>
      <c r="E83" s="4">
        <v>1.0606061474225652E-2</v>
      </c>
      <c r="F83" s="4">
        <v>1.0776666648641662E-2</v>
      </c>
      <c r="G83" s="4">
        <v>1.0478588330904431E-2</v>
      </c>
      <c r="H83" s="4">
        <v>1.0095341769038825E-2</v>
      </c>
      <c r="I83" s="4">
        <v>9.6985430197434139E-3</v>
      </c>
      <c r="J83" s="4">
        <v>9.3538898002236154E-3</v>
      </c>
      <c r="K83" s="4">
        <v>9.0640571182708293E-3</v>
      </c>
      <c r="L83" s="4">
        <v>8.7786195623643284E-3</v>
      </c>
      <c r="M83" s="14">
        <v>8.5106768998569095E-3</v>
      </c>
      <c r="O83" s="67"/>
      <c r="P83" s="2">
        <v>0.45</v>
      </c>
      <c r="Q83" s="4">
        <v>1.2232808942669895E-4</v>
      </c>
      <c r="R83" s="4">
        <v>8.6478978189852493E-3</v>
      </c>
      <c r="S83" s="4">
        <v>1.0606061474225652E-2</v>
      </c>
      <c r="T83" s="4">
        <v>1.0776666648641662E-2</v>
      </c>
      <c r="U83" s="4">
        <v>1.0478588330904431E-2</v>
      </c>
      <c r="V83" s="4">
        <v>1.0095341769038825E-2</v>
      </c>
      <c r="W83" s="4">
        <v>9.6985430197434139E-3</v>
      </c>
      <c r="X83" s="4">
        <v>9.3538898002236154E-3</v>
      </c>
      <c r="Y83" s="4">
        <v>9.0640571182708293E-3</v>
      </c>
      <c r="Z83" s="4">
        <v>8.7786195623643284E-3</v>
      </c>
      <c r="AA83" s="14">
        <v>8.5106768998569095E-3</v>
      </c>
    </row>
    <row r="84" spans="1:27" x14ac:dyDescent="0.35">
      <c r="A84" s="67"/>
      <c r="B84" s="2">
        <v>0.5</v>
      </c>
      <c r="C84" s="4">
        <v>-1.609080139281683E-4</v>
      </c>
      <c r="D84" s="4">
        <v>8.8021276256657899E-3</v>
      </c>
      <c r="E84" s="4">
        <v>1.0509773047535451E-2</v>
      </c>
      <c r="F84" s="4">
        <v>1.0550047654010143E-2</v>
      </c>
      <c r="G84" s="4">
        <v>1.0172869579785611E-2</v>
      </c>
      <c r="H84" s="4">
        <v>9.7242196701096545E-3</v>
      </c>
      <c r="I84" s="4">
        <v>9.3589204217201048E-3</v>
      </c>
      <c r="J84" s="4">
        <v>8.9643791629980731E-3</v>
      </c>
      <c r="K84" s="4">
        <v>8.6607954131740945E-3</v>
      </c>
      <c r="L84" s="4">
        <v>8.3902574267606875E-3</v>
      </c>
      <c r="M84" s="14">
        <v>8.1427678395821889E-3</v>
      </c>
      <c r="O84" s="67"/>
      <c r="P84" s="2">
        <v>0.5</v>
      </c>
      <c r="Q84" s="4">
        <v>-1.609080139281683E-4</v>
      </c>
      <c r="R84" s="4">
        <v>8.8021276256657899E-3</v>
      </c>
      <c r="S84" s="4">
        <v>1.0509773047535451E-2</v>
      </c>
      <c r="T84" s="4">
        <v>1.0550047654010143E-2</v>
      </c>
      <c r="U84" s="4">
        <v>1.0172869579785611E-2</v>
      </c>
      <c r="V84" s="4">
        <v>9.7242196701096545E-3</v>
      </c>
      <c r="W84" s="4">
        <v>9.3589204217201048E-3</v>
      </c>
      <c r="X84" s="4">
        <v>8.9643791629980731E-3</v>
      </c>
      <c r="Y84" s="4">
        <v>8.6607954131740945E-3</v>
      </c>
      <c r="Z84" s="4">
        <v>8.3902574267606875E-3</v>
      </c>
      <c r="AA84" s="14">
        <v>8.1427678395821889E-3</v>
      </c>
    </row>
    <row r="85" spans="1:27" x14ac:dyDescent="0.35">
      <c r="A85" s="67"/>
      <c r="B85" s="2">
        <v>0.55000000000000004</v>
      </c>
      <c r="C85" s="4">
        <v>-3.1908352089755735E-4</v>
      </c>
      <c r="D85" s="4">
        <v>8.906096656952564E-3</v>
      </c>
      <c r="E85" s="4">
        <v>1.0404085215082837E-2</v>
      </c>
      <c r="F85" s="4">
        <v>1.027023011693479E-2</v>
      </c>
      <c r="G85" s="4">
        <v>9.8535485918543591E-3</v>
      </c>
      <c r="H85" s="4">
        <v>9.4123678939879891E-3</v>
      </c>
      <c r="I85" s="4">
        <v>9.0179511001779629E-3</v>
      </c>
      <c r="J85" s="4">
        <v>8.6534822764129504E-3</v>
      </c>
      <c r="K85" s="4">
        <v>8.3414579616301558E-3</v>
      </c>
      <c r="L85" s="4">
        <v>8.0800783536892785E-3</v>
      </c>
      <c r="M85" s="14">
        <v>7.830472863006626E-3</v>
      </c>
      <c r="O85" s="67"/>
      <c r="P85" s="2">
        <v>0.55000000000000004</v>
      </c>
      <c r="Q85" s="4">
        <v>-3.1908352089755735E-4</v>
      </c>
      <c r="R85" s="4">
        <v>8.906096656952564E-3</v>
      </c>
      <c r="S85" s="4">
        <v>1.0404085215082837E-2</v>
      </c>
      <c r="T85" s="4">
        <v>1.027023011693479E-2</v>
      </c>
      <c r="U85" s="4">
        <v>9.8535485918543591E-3</v>
      </c>
      <c r="V85" s="4">
        <v>9.4123678939879891E-3</v>
      </c>
      <c r="W85" s="4">
        <v>9.0179511001779629E-3</v>
      </c>
      <c r="X85" s="4">
        <v>8.6534822764129504E-3</v>
      </c>
      <c r="Y85" s="4">
        <v>8.3414579616301558E-3</v>
      </c>
      <c r="Z85" s="4">
        <v>8.0800783536892785E-3</v>
      </c>
      <c r="AA85" s="14">
        <v>7.830472863006626E-3</v>
      </c>
    </row>
    <row r="86" spans="1:27" x14ac:dyDescent="0.35">
      <c r="A86" s="67"/>
      <c r="B86" s="2">
        <v>0.6</v>
      </c>
      <c r="C86" s="4">
        <v>-4.6553149234290645E-4</v>
      </c>
      <c r="D86" s="4">
        <v>8.9835144907665244E-3</v>
      </c>
      <c r="E86" s="4">
        <v>1.0244888007178602E-2</v>
      </c>
      <c r="F86" s="4">
        <v>1.0028880140204187E-2</v>
      </c>
      <c r="G86" s="4">
        <v>9.5447564135167709E-3</v>
      </c>
      <c r="H86" s="4">
        <v>9.1065885567744084E-3</v>
      </c>
      <c r="I86" s="4">
        <v>8.6887927743864706E-3</v>
      </c>
      <c r="J86" s="4">
        <v>8.3762804781232544E-3</v>
      </c>
      <c r="K86" s="4">
        <v>8.0544148742132046E-3</v>
      </c>
      <c r="L86" s="4">
        <v>7.7709964157681643E-3</v>
      </c>
      <c r="M86" s="14">
        <v>7.5409273064593312E-3</v>
      </c>
      <c r="O86" s="67"/>
      <c r="P86" s="2">
        <v>0.6</v>
      </c>
      <c r="Q86" s="4">
        <v>-4.6553149234290645E-4</v>
      </c>
      <c r="R86" s="4">
        <v>8.9835144907665244E-3</v>
      </c>
      <c r="S86" s="4">
        <v>1.0244888007178602E-2</v>
      </c>
      <c r="T86" s="4">
        <v>1.0028880140204187E-2</v>
      </c>
      <c r="U86" s="4">
        <v>9.5447564135167709E-3</v>
      </c>
      <c r="V86" s="4">
        <v>9.1065885567744084E-3</v>
      </c>
      <c r="W86" s="4">
        <v>8.6887927743864706E-3</v>
      </c>
      <c r="X86" s="4">
        <v>8.3762804781232544E-3</v>
      </c>
      <c r="Y86" s="4">
        <v>8.0544148742132046E-3</v>
      </c>
      <c r="Z86" s="4">
        <v>7.7709964157681643E-3</v>
      </c>
      <c r="AA86" s="14">
        <v>7.5409273064593312E-3</v>
      </c>
    </row>
    <row r="87" spans="1:27" x14ac:dyDescent="0.35">
      <c r="A87" s="67"/>
      <c r="B87" s="2">
        <v>0.65</v>
      </c>
      <c r="C87" s="4">
        <v>-5.6326143180203425E-4</v>
      </c>
      <c r="D87" s="4">
        <v>9.0552780614349092E-3</v>
      </c>
      <c r="E87" s="4">
        <v>1.0121153421029204E-2</v>
      </c>
      <c r="F87" s="4">
        <v>9.75046003457475E-3</v>
      </c>
      <c r="G87" s="4">
        <v>9.2718819111890297E-3</v>
      </c>
      <c r="H87" s="4">
        <v>8.8571727269100269E-3</v>
      </c>
      <c r="I87" s="4">
        <v>8.4592992329776042E-3</v>
      </c>
      <c r="J87" s="4">
        <v>8.0946512851064172E-3</v>
      </c>
      <c r="K87" s="4">
        <v>7.7940342782909077E-3</v>
      </c>
      <c r="L87" s="4">
        <v>7.5091683390173603E-3</v>
      </c>
      <c r="M87" s="14">
        <v>7.2835009411998629E-3</v>
      </c>
      <c r="O87" s="67"/>
      <c r="P87" s="2">
        <v>0.65</v>
      </c>
      <c r="Q87" s="4">
        <v>-5.6326143180203425E-4</v>
      </c>
      <c r="R87" s="4">
        <v>9.0552780614349092E-3</v>
      </c>
      <c r="S87" s="4">
        <v>1.0121153421029204E-2</v>
      </c>
      <c r="T87" s="4">
        <v>9.75046003457475E-3</v>
      </c>
      <c r="U87" s="4">
        <v>9.2718819111890297E-3</v>
      </c>
      <c r="V87" s="4">
        <v>8.8571727269100269E-3</v>
      </c>
      <c r="W87" s="4">
        <v>8.4592992329776042E-3</v>
      </c>
      <c r="X87" s="4">
        <v>8.0946512851064172E-3</v>
      </c>
      <c r="Y87" s="4">
        <v>7.7940342782909077E-3</v>
      </c>
      <c r="Z87" s="4">
        <v>7.5091683390173603E-3</v>
      </c>
      <c r="AA87" s="14">
        <v>7.2835009411998629E-3</v>
      </c>
    </row>
    <row r="88" spans="1:27" x14ac:dyDescent="0.35">
      <c r="A88" s="67"/>
      <c r="B88" s="2">
        <v>0.7</v>
      </c>
      <c r="C88" s="4">
        <v>-6.776398703313459E-4</v>
      </c>
      <c r="D88" s="4">
        <v>9.0999991604275004E-3</v>
      </c>
      <c r="E88" s="4">
        <v>9.9796098157504485E-3</v>
      </c>
      <c r="F88" s="4">
        <v>9.5102737059897559E-3</v>
      </c>
      <c r="G88" s="4">
        <v>9.0292069429083847E-3</v>
      </c>
      <c r="H88" s="4">
        <v>8.5559551275032359E-3</v>
      </c>
      <c r="I88" s="4">
        <v>8.1781158745926619E-3</v>
      </c>
      <c r="J88" s="4">
        <v>7.8457194854554425E-3</v>
      </c>
      <c r="K88" s="4">
        <v>7.5864623664637695E-3</v>
      </c>
      <c r="L88" s="4">
        <v>7.313560205266717E-3</v>
      </c>
      <c r="M88" s="14">
        <v>7.0478835944112646E-3</v>
      </c>
      <c r="O88" s="67"/>
      <c r="P88" s="2">
        <v>0.7</v>
      </c>
      <c r="Q88" s="4">
        <v>-6.776398703313459E-4</v>
      </c>
      <c r="R88" s="4">
        <v>9.0999991604275004E-3</v>
      </c>
      <c r="S88" s="4">
        <v>9.9796098157504485E-3</v>
      </c>
      <c r="T88" s="4">
        <v>9.5102737059897559E-3</v>
      </c>
      <c r="U88" s="4">
        <v>9.0292069429083847E-3</v>
      </c>
      <c r="V88" s="4">
        <v>8.5559551275032359E-3</v>
      </c>
      <c r="W88" s="4">
        <v>8.1781158745926619E-3</v>
      </c>
      <c r="X88" s="4">
        <v>7.8457194854554425E-3</v>
      </c>
      <c r="Y88" s="4">
        <v>7.5864623664637695E-3</v>
      </c>
      <c r="Z88" s="4">
        <v>7.313560205266717E-3</v>
      </c>
      <c r="AA88" s="14">
        <v>7.0478835944112646E-3</v>
      </c>
    </row>
    <row r="89" spans="1:27" x14ac:dyDescent="0.35">
      <c r="A89" s="67"/>
      <c r="B89" s="2">
        <v>0.75</v>
      </c>
      <c r="C89" s="4">
        <v>-8.4460555736498208E-4</v>
      </c>
      <c r="D89" s="4">
        <v>9.1301111080550144E-3</v>
      </c>
      <c r="E89" s="4">
        <v>9.7784448834414856E-3</v>
      </c>
      <c r="F89" s="4">
        <v>9.3102473971350876E-3</v>
      </c>
      <c r="G89" s="4">
        <v>8.7954387890982217E-3</v>
      </c>
      <c r="H89" s="4">
        <v>8.361051636376177E-3</v>
      </c>
      <c r="I89" s="4">
        <v>7.9713217038294738E-3</v>
      </c>
      <c r="J89" s="4">
        <v>7.6349806330893999E-3</v>
      </c>
      <c r="K89" s="4">
        <v>7.3613955612375883E-3</v>
      </c>
      <c r="L89" s="4">
        <v>7.0511763169511599E-3</v>
      </c>
      <c r="M89" s="14">
        <v>6.8446297589229675E-3</v>
      </c>
      <c r="O89" s="67"/>
      <c r="P89" s="2">
        <v>0.75</v>
      </c>
      <c r="Q89" s="4">
        <v>-8.4460555736498208E-4</v>
      </c>
      <c r="R89" s="4">
        <v>9.1301111080550144E-3</v>
      </c>
      <c r="S89" s="4">
        <v>9.7784448834414856E-3</v>
      </c>
      <c r="T89" s="4">
        <v>9.3102473971350876E-3</v>
      </c>
      <c r="U89" s="4">
        <v>8.7954387890982217E-3</v>
      </c>
      <c r="V89" s="4">
        <v>8.361051636376177E-3</v>
      </c>
      <c r="W89" s="4">
        <v>7.9713217038294738E-3</v>
      </c>
      <c r="X89" s="4">
        <v>7.6349806330893999E-3</v>
      </c>
      <c r="Y89" s="4">
        <v>7.3613955612375883E-3</v>
      </c>
      <c r="Z89" s="4">
        <v>7.0511763169511599E-3</v>
      </c>
      <c r="AA89" s="14">
        <v>6.8446297589229675E-3</v>
      </c>
    </row>
    <row r="90" spans="1:27" x14ac:dyDescent="0.35">
      <c r="A90" s="67"/>
      <c r="B90" s="2">
        <v>0.8</v>
      </c>
      <c r="C90" s="4">
        <v>-8.2803641290800931E-4</v>
      </c>
      <c r="D90" s="4">
        <v>9.1586781102668009E-3</v>
      </c>
      <c r="E90" s="4">
        <v>9.6286780328915314E-3</v>
      </c>
      <c r="F90" s="4">
        <v>9.0984324830430154E-3</v>
      </c>
      <c r="G90" s="4">
        <v>8.5650180170220875E-3</v>
      </c>
      <c r="H90" s="4">
        <v>8.135690461754894E-3</v>
      </c>
      <c r="I90" s="4">
        <v>7.742267411607418E-3</v>
      </c>
      <c r="J90" s="4">
        <v>7.451359985017619E-3</v>
      </c>
      <c r="K90" s="4">
        <v>7.153364643888392E-3</v>
      </c>
      <c r="L90" s="4">
        <v>6.8941081834412443E-3</v>
      </c>
      <c r="M90" s="14">
        <v>6.6581641985766944E-3</v>
      </c>
      <c r="O90" s="67"/>
      <c r="P90" s="2">
        <v>0.8</v>
      </c>
      <c r="Q90" s="4">
        <v>-8.2803641290800931E-4</v>
      </c>
      <c r="R90" s="4">
        <v>9.1586781102668009E-3</v>
      </c>
      <c r="S90" s="4">
        <v>9.6286780328915314E-3</v>
      </c>
      <c r="T90" s="4">
        <v>9.0984324830430154E-3</v>
      </c>
      <c r="U90" s="4">
        <v>8.5650180170220875E-3</v>
      </c>
      <c r="V90" s="4">
        <v>8.135690461754894E-3</v>
      </c>
      <c r="W90" s="4">
        <v>7.742267411607418E-3</v>
      </c>
      <c r="X90" s="4">
        <v>7.451359985017619E-3</v>
      </c>
      <c r="Y90" s="4">
        <v>7.153364643888392E-3</v>
      </c>
      <c r="Z90" s="4">
        <v>6.8941081834412443E-3</v>
      </c>
      <c r="AA90" s="14">
        <v>6.6581641985766944E-3</v>
      </c>
    </row>
    <row r="91" spans="1:27" x14ac:dyDescent="0.35">
      <c r="A91" s="67"/>
      <c r="B91" s="2">
        <v>0.85</v>
      </c>
      <c r="C91" s="4">
        <v>-9.6933364022271779E-4</v>
      </c>
      <c r="D91" s="4">
        <v>9.1660314182429314E-3</v>
      </c>
      <c r="E91" s="4">
        <v>9.4599773691925806E-3</v>
      </c>
      <c r="F91" s="4">
        <v>8.9147229314626396E-3</v>
      </c>
      <c r="G91" s="4">
        <v>8.3587348767970929E-3</v>
      </c>
      <c r="H91" s="4">
        <v>7.9452150238995007E-3</v>
      </c>
      <c r="I91" s="4">
        <v>7.5339816375336157E-3</v>
      </c>
      <c r="J91" s="4">
        <v>7.2370011134912024E-3</v>
      </c>
      <c r="K91" s="4">
        <v>6.9334390956359796E-3</v>
      </c>
      <c r="L91" s="4">
        <v>6.7083070945034981E-3</v>
      </c>
      <c r="M91" s="14">
        <v>6.4657743718365647E-3</v>
      </c>
      <c r="O91" s="67"/>
      <c r="P91" s="2">
        <v>0.85</v>
      </c>
      <c r="Q91" s="4">
        <v>-9.6933364022271779E-4</v>
      </c>
      <c r="R91" s="4">
        <v>9.1660314182429314E-3</v>
      </c>
      <c r="S91" s="4">
        <v>9.4599773691925806E-3</v>
      </c>
      <c r="T91" s="4">
        <v>8.9147229314626396E-3</v>
      </c>
      <c r="U91" s="4">
        <v>8.3587348767970929E-3</v>
      </c>
      <c r="V91" s="4">
        <v>7.9452150238995007E-3</v>
      </c>
      <c r="W91" s="4">
        <v>7.5339816375336157E-3</v>
      </c>
      <c r="X91" s="4">
        <v>7.2370011134912024E-3</v>
      </c>
      <c r="Y91" s="4">
        <v>6.9334390956359796E-3</v>
      </c>
      <c r="Z91" s="4">
        <v>6.7083070945034981E-3</v>
      </c>
      <c r="AA91" s="14">
        <v>6.4657743718365647E-3</v>
      </c>
    </row>
    <row r="92" spans="1:27" x14ac:dyDescent="0.35">
      <c r="A92" s="67"/>
      <c r="B92" s="2">
        <v>0.9</v>
      </c>
      <c r="C92" s="4">
        <v>-9.1761377715346979E-4</v>
      </c>
      <c r="D92" s="4">
        <v>9.1322408409938265E-3</v>
      </c>
      <c r="E92" s="4">
        <v>9.3134538503444539E-3</v>
      </c>
      <c r="F92" s="4">
        <v>8.7095942197601365E-3</v>
      </c>
      <c r="G92" s="4">
        <v>8.1833025711375539E-3</v>
      </c>
      <c r="H92" s="4">
        <v>7.7641495285186522E-3</v>
      </c>
      <c r="I92" s="4">
        <v>7.3841640790565785E-3</v>
      </c>
      <c r="J92" s="4">
        <v>7.0617492490268217E-3</v>
      </c>
      <c r="K92" s="4">
        <v>6.8072514311943765E-3</v>
      </c>
      <c r="L92" s="4">
        <v>6.539910019822728E-3</v>
      </c>
      <c r="M92" s="14">
        <v>6.3042617214422603E-3</v>
      </c>
      <c r="O92" s="67"/>
      <c r="P92" s="2">
        <v>0.9</v>
      </c>
      <c r="Q92" s="4">
        <v>-9.1761377715346979E-4</v>
      </c>
      <c r="R92" s="4">
        <v>9.1322408409938265E-3</v>
      </c>
      <c r="S92" s="4">
        <v>9.3134538503444539E-3</v>
      </c>
      <c r="T92" s="4">
        <v>8.7095942197601365E-3</v>
      </c>
      <c r="U92" s="4">
        <v>8.1833025711375539E-3</v>
      </c>
      <c r="V92" s="4">
        <v>7.7641495285186522E-3</v>
      </c>
      <c r="W92" s="4">
        <v>7.3841640790565785E-3</v>
      </c>
      <c r="X92" s="4">
        <v>7.0617492490268217E-3</v>
      </c>
      <c r="Y92" s="4">
        <v>6.8072514311943765E-3</v>
      </c>
      <c r="Z92" s="4">
        <v>6.539910019822728E-3</v>
      </c>
      <c r="AA92" s="14">
        <v>6.3042617214422603E-3</v>
      </c>
    </row>
    <row r="93" spans="1:27" x14ac:dyDescent="0.35">
      <c r="A93" s="67"/>
      <c r="B93" s="2">
        <v>0.95</v>
      </c>
      <c r="C93" s="4">
        <v>-1.0691897317849017E-3</v>
      </c>
      <c r="D93" s="4">
        <v>9.1389784098550048E-3</v>
      </c>
      <c r="E93" s="4">
        <v>9.1665878883521769E-3</v>
      </c>
      <c r="F93" s="4">
        <v>8.5296041275608244E-3</v>
      </c>
      <c r="G93" s="4">
        <v>8.0257089191102284E-3</v>
      </c>
      <c r="H93" s="4">
        <v>7.5879941409893693E-3</v>
      </c>
      <c r="I93" s="4">
        <v>7.2331657502767181E-3</v>
      </c>
      <c r="J93" s="4">
        <v>6.9220462756478763E-3</v>
      </c>
      <c r="K93" s="4">
        <v>6.6065073088259945E-3</v>
      </c>
      <c r="L93" s="4">
        <v>6.3858119220438032E-3</v>
      </c>
      <c r="M93" s="14">
        <v>6.1392923709255231E-3</v>
      </c>
      <c r="O93" s="67"/>
      <c r="P93" s="2">
        <v>0.95</v>
      </c>
      <c r="Q93" s="4">
        <v>-1.0691897317849017E-3</v>
      </c>
      <c r="R93" s="4">
        <v>9.1389784098550048E-3</v>
      </c>
      <c r="S93" s="4">
        <v>9.1665878883521769E-3</v>
      </c>
      <c r="T93" s="4">
        <v>8.5296041275608244E-3</v>
      </c>
      <c r="U93" s="4">
        <v>8.0257089191102284E-3</v>
      </c>
      <c r="V93" s="4">
        <v>7.5879941409893693E-3</v>
      </c>
      <c r="W93" s="4">
        <v>7.2331657502767181E-3</v>
      </c>
      <c r="X93" s="4">
        <v>6.9220462756478763E-3</v>
      </c>
      <c r="Y93" s="4">
        <v>6.6065073088259945E-3</v>
      </c>
      <c r="Z93" s="4">
        <v>6.3858119220438032E-3</v>
      </c>
      <c r="AA93" s="14">
        <v>6.1392923709255231E-3</v>
      </c>
    </row>
    <row r="94" spans="1:27" x14ac:dyDescent="0.35">
      <c r="A94" s="67"/>
      <c r="B94" s="2">
        <v>1</v>
      </c>
      <c r="C94" s="4">
        <v>-1.1146143209481525E-3</v>
      </c>
      <c r="D94" s="4">
        <v>9.1075493732115462E-3</v>
      </c>
      <c r="E94" s="4">
        <v>9.0095770482144268E-3</v>
      </c>
      <c r="F94" s="4">
        <v>8.3585234840100314E-3</v>
      </c>
      <c r="G94" s="4">
        <v>7.8745927108634442E-3</v>
      </c>
      <c r="H94" s="4">
        <v>7.431153863879169E-3</v>
      </c>
      <c r="I94" s="4">
        <v>7.0818763448243158E-3</v>
      </c>
      <c r="J94" s="4">
        <v>6.7640351064025299E-3</v>
      </c>
      <c r="K94" s="4">
        <v>6.489159287315035E-3</v>
      </c>
      <c r="L94" s="4">
        <v>6.2160951241690228E-3</v>
      </c>
      <c r="M94" s="14">
        <v>5.9993134673977447E-3</v>
      </c>
      <c r="O94" s="67"/>
      <c r="P94" s="2">
        <v>1</v>
      </c>
      <c r="Q94" s="4">
        <v>-1.1146143209481525E-3</v>
      </c>
      <c r="R94" s="4">
        <v>9.1075493732115462E-3</v>
      </c>
      <c r="S94" s="4">
        <v>9.0095770482144268E-3</v>
      </c>
      <c r="T94" s="4">
        <v>8.3585234840100314E-3</v>
      </c>
      <c r="U94" s="4">
        <v>7.8745927108634442E-3</v>
      </c>
      <c r="V94" s="4">
        <v>7.431153863879169E-3</v>
      </c>
      <c r="W94" s="4">
        <v>7.0818763448243158E-3</v>
      </c>
      <c r="X94" s="4">
        <v>6.7640351064025299E-3</v>
      </c>
      <c r="Y94" s="4">
        <v>6.489159287315035E-3</v>
      </c>
      <c r="Z94" s="4">
        <v>6.2160951241690228E-3</v>
      </c>
      <c r="AA94" s="14">
        <v>5.9993134673977447E-3</v>
      </c>
    </row>
    <row r="95" spans="1:27" x14ac:dyDescent="0.35">
      <c r="A95" s="8"/>
      <c r="B95" s="9"/>
      <c r="C95" s="9"/>
      <c r="D95" s="9"/>
      <c r="E95" s="9"/>
      <c r="F95" s="9"/>
      <c r="G95" s="9"/>
      <c r="H95" s="9"/>
      <c r="I95" s="9"/>
      <c r="J95" s="9"/>
      <c r="K95" s="9"/>
      <c r="L95" s="9"/>
      <c r="M95" s="10"/>
      <c r="O95" s="8"/>
      <c r="P95" s="9"/>
      <c r="Q95" s="9"/>
      <c r="R95" s="9"/>
      <c r="S95" s="9"/>
      <c r="T95" s="9"/>
      <c r="U95" s="9"/>
      <c r="V95" s="9"/>
      <c r="W95" s="9"/>
      <c r="X95" s="9"/>
      <c r="Y95" s="9"/>
      <c r="Z95" s="9"/>
      <c r="AA95" s="10"/>
    </row>
    <row r="96" spans="1:27" x14ac:dyDescent="0.35">
      <c r="A96" s="8"/>
      <c r="B96" s="9"/>
      <c r="C96" s="9"/>
      <c r="D96" s="9"/>
      <c r="E96" s="9"/>
      <c r="F96" s="9"/>
      <c r="G96" s="9"/>
      <c r="H96" s="9"/>
      <c r="I96" s="9"/>
      <c r="J96" s="9"/>
      <c r="K96" s="9"/>
      <c r="L96" s="9"/>
      <c r="M96" s="10"/>
      <c r="O96" s="8"/>
      <c r="P96" s="9"/>
      <c r="Q96" s="9"/>
      <c r="R96" s="9"/>
      <c r="S96" s="9"/>
      <c r="T96" s="9"/>
      <c r="U96" s="9"/>
      <c r="V96" s="9"/>
      <c r="W96" s="9"/>
      <c r="X96" s="9"/>
      <c r="Y96" s="9"/>
      <c r="Z96" s="9"/>
      <c r="AA96" s="10"/>
    </row>
    <row r="97" spans="1:27" x14ac:dyDescent="0.35">
      <c r="A97" s="8"/>
      <c r="B97" s="9"/>
      <c r="C97" s="9"/>
      <c r="D97" s="9"/>
      <c r="E97" s="9"/>
      <c r="F97" s="9"/>
      <c r="G97" s="9"/>
      <c r="H97" s="9"/>
      <c r="I97" s="9"/>
      <c r="J97" s="9"/>
      <c r="K97" s="9"/>
      <c r="L97" s="9"/>
      <c r="M97" s="10"/>
      <c r="O97" s="8"/>
      <c r="P97" s="9"/>
      <c r="Q97" s="9"/>
      <c r="R97" s="9"/>
      <c r="S97" s="9"/>
      <c r="T97" s="9"/>
      <c r="U97" s="9"/>
      <c r="V97" s="9"/>
      <c r="W97" s="9"/>
      <c r="X97" s="9"/>
      <c r="Y97" s="9"/>
      <c r="Z97" s="9"/>
      <c r="AA97" s="10"/>
    </row>
    <row r="98" spans="1:27" x14ac:dyDescent="0.35">
      <c r="A98" s="8"/>
      <c r="B98" s="9"/>
      <c r="C98" s="9"/>
      <c r="D98" s="9"/>
      <c r="E98" s="9"/>
      <c r="F98" s="9"/>
      <c r="G98" s="9"/>
      <c r="H98" s="9"/>
      <c r="I98" s="9"/>
      <c r="J98" s="9"/>
      <c r="K98" s="9"/>
      <c r="L98" s="9"/>
      <c r="M98" s="10"/>
      <c r="O98" s="8"/>
      <c r="P98" s="9"/>
      <c r="Q98" s="9"/>
      <c r="R98" s="9"/>
      <c r="S98" s="9"/>
      <c r="T98" s="9"/>
      <c r="U98" s="9"/>
      <c r="V98" s="9"/>
      <c r="W98" s="9"/>
      <c r="X98" s="9"/>
      <c r="Y98" s="9"/>
      <c r="Z98" s="9"/>
      <c r="AA98" s="10"/>
    </row>
    <row r="99" spans="1:27" x14ac:dyDescent="0.35">
      <c r="A99" s="8"/>
      <c r="B99" s="9"/>
      <c r="C99" s="9"/>
      <c r="D99" s="9"/>
      <c r="E99" s="9"/>
      <c r="F99" s="9"/>
      <c r="G99" s="9"/>
      <c r="H99" s="9"/>
      <c r="I99" s="9"/>
      <c r="J99" s="9"/>
      <c r="K99" s="9"/>
      <c r="L99" s="9"/>
      <c r="M99" s="10"/>
      <c r="O99" s="8"/>
      <c r="P99" s="9"/>
      <c r="Q99" s="9"/>
      <c r="R99" s="9"/>
      <c r="S99" s="9"/>
      <c r="T99" s="9"/>
      <c r="U99" s="9"/>
      <c r="V99" s="9"/>
      <c r="W99" s="9"/>
      <c r="X99" s="9"/>
      <c r="Y99" s="9"/>
      <c r="Z99" s="9"/>
      <c r="AA99" s="10"/>
    </row>
    <row r="100" spans="1:27" x14ac:dyDescent="0.35">
      <c r="A100" s="8"/>
      <c r="B100" s="9"/>
      <c r="C100" s="9"/>
      <c r="D100" s="9"/>
      <c r="E100" s="9"/>
      <c r="F100" s="9"/>
      <c r="G100" s="9"/>
      <c r="H100" s="9"/>
      <c r="I100" s="9"/>
      <c r="J100" s="9"/>
      <c r="K100" s="9"/>
      <c r="L100" s="9"/>
      <c r="M100" s="10"/>
      <c r="O100" s="8"/>
      <c r="P100" s="9"/>
      <c r="Q100" s="9"/>
      <c r="R100" s="9"/>
      <c r="S100" s="9"/>
      <c r="T100" s="9"/>
      <c r="U100" s="9"/>
      <c r="V100" s="9"/>
      <c r="W100" s="9"/>
      <c r="X100" s="9"/>
      <c r="Y100" s="9"/>
      <c r="Z100" s="9"/>
      <c r="AA100" s="10"/>
    </row>
    <row r="101" spans="1:27" x14ac:dyDescent="0.35">
      <c r="A101" s="8"/>
      <c r="B101" s="9"/>
      <c r="C101" s="9"/>
      <c r="D101" s="9"/>
      <c r="E101" s="9"/>
      <c r="F101" s="9"/>
      <c r="G101" s="9"/>
      <c r="H101" s="9"/>
      <c r="I101" s="9"/>
      <c r="J101" s="9"/>
      <c r="K101" s="9"/>
      <c r="L101" s="9"/>
      <c r="M101" s="10"/>
      <c r="O101" s="8"/>
      <c r="P101" s="9"/>
      <c r="Q101" s="9"/>
      <c r="R101" s="9"/>
      <c r="S101" s="9"/>
      <c r="T101" s="9"/>
      <c r="U101" s="9"/>
      <c r="V101" s="9"/>
      <c r="W101" s="9"/>
      <c r="X101" s="9"/>
      <c r="Y101" s="9"/>
      <c r="Z101" s="9"/>
      <c r="AA101" s="10"/>
    </row>
    <row r="102" spans="1:27" x14ac:dyDescent="0.35">
      <c r="A102" s="8"/>
      <c r="B102" s="9"/>
      <c r="C102" s="9"/>
      <c r="D102" s="9"/>
      <c r="E102" s="9"/>
      <c r="F102" s="9"/>
      <c r="G102" s="9"/>
      <c r="H102" s="9"/>
      <c r="I102" s="9"/>
      <c r="J102" s="9"/>
      <c r="K102" s="9"/>
      <c r="L102" s="9"/>
      <c r="M102" s="10"/>
      <c r="O102" s="8"/>
      <c r="P102" s="9"/>
      <c r="Q102" s="9"/>
      <c r="R102" s="9"/>
      <c r="S102" s="9"/>
      <c r="T102" s="9"/>
      <c r="U102" s="9"/>
      <c r="V102" s="9"/>
      <c r="W102" s="9"/>
      <c r="X102" s="9"/>
      <c r="Y102" s="9"/>
      <c r="Z102" s="9"/>
      <c r="AA102" s="10"/>
    </row>
    <row r="103" spans="1:27" x14ac:dyDescent="0.35">
      <c r="A103" s="8"/>
      <c r="B103" s="9"/>
      <c r="C103" s="9"/>
      <c r="D103" s="9"/>
      <c r="E103" s="9"/>
      <c r="F103" s="9"/>
      <c r="G103" s="9"/>
      <c r="H103" s="9"/>
      <c r="I103" s="9"/>
      <c r="J103" s="9"/>
      <c r="K103" s="9"/>
      <c r="L103" s="9"/>
      <c r="M103" s="10"/>
      <c r="O103" s="8"/>
      <c r="P103" s="9"/>
      <c r="Q103" s="9"/>
      <c r="R103" s="9"/>
      <c r="S103" s="9"/>
      <c r="T103" s="9"/>
      <c r="U103" s="9"/>
      <c r="V103" s="9"/>
      <c r="W103" s="9"/>
      <c r="X103" s="9"/>
      <c r="Y103" s="9"/>
      <c r="Z103" s="9"/>
      <c r="AA103" s="10"/>
    </row>
    <row r="104" spans="1:27" x14ac:dyDescent="0.35">
      <c r="A104" s="8"/>
      <c r="B104" s="9"/>
      <c r="C104" s="9"/>
      <c r="D104" s="9"/>
      <c r="E104" s="9"/>
      <c r="F104" s="9"/>
      <c r="G104" s="9"/>
      <c r="H104" s="9"/>
      <c r="I104" s="9"/>
      <c r="J104" s="9"/>
      <c r="K104" s="9"/>
      <c r="L104" s="9"/>
      <c r="M104" s="10"/>
      <c r="O104" s="8"/>
      <c r="P104" s="9"/>
      <c r="Q104" s="9"/>
      <c r="R104" s="9"/>
      <c r="S104" s="9"/>
      <c r="T104" s="9"/>
      <c r="U104" s="9"/>
      <c r="V104" s="9"/>
      <c r="W104" s="9"/>
      <c r="X104" s="9"/>
      <c r="Y104" s="9"/>
      <c r="Z104" s="9"/>
      <c r="AA104" s="10"/>
    </row>
    <row r="105" spans="1:27" x14ac:dyDescent="0.35">
      <c r="A105" s="64" t="s">
        <v>1</v>
      </c>
      <c r="B105" s="65"/>
      <c r="C105" s="65"/>
      <c r="D105" s="65"/>
      <c r="E105" s="65"/>
      <c r="F105" s="65"/>
      <c r="G105" s="65"/>
      <c r="H105" s="65"/>
      <c r="I105" s="65"/>
      <c r="J105" s="65"/>
      <c r="K105" s="65"/>
      <c r="L105" s="65"/>
      <c r="M105" s="66"/>
      <c r="O105" s="64" t="s">
        <v>1</v>
      </c>
      <c r="P105" s="65"/>
      <c r="Q105" s="65"/>
      <c r="R105" s="65"/>
      <c r="S105" s="65"/>
      <c r="T105" s="65"/>
      <c r="U105" s="65"/>
      <c r="V105" s="65"/>
      <c r="W105" s="65"/>
      <c r="X105" s="65"/>
      <c r="Y105" s="65"/>
      <c r="Z105" s="65"/>
      <c r="AA105" s="66"/>
    </row>
    <row r="106" spans="1:27" x14ac:dyDescent="0.35">
      <c r="A106" s="67" t="s">
        <v>0</v>
      </c>
      <c r="B106" s="1"/>
      <c r="C106" s="1">
        <v>0</v>
      </c>
      <c r="D106" s="1">
        <v>0.1</v>
      </c>
      <c r="E106" s="1">
        <v>0.2</v>
      </c>
      <c r="F106" s="1">
        <v>0.3</v>
      </c>
      <c r="G106" s="1">
        <v>0.4</v>
      </c>
      <c r="H106" s="1">
        <v>0.5</v>
      </c>
      <c r="I106" s="1">
        <v>0.6</v>
      </c>
      <c r="J106" s="1">
        <v>0.7</v>
      </c>
      <c r="K106" s="1">
        <v>0.8</v>
      </c>
      <c r="L106" s="1">
        <v>0.9</v>
      </c>
      <c r="M106" s="11">
        <v>1</v>
      </c>
      <c r="O106" s="67" t="s">
        <v>0</v>
      </c>
      <c r="P106" s="1"/>
      <c r="Q106" s="1">
        <v>0</v>
      </c>
      <c r="R106" s="1">
        <v>0.1</v>
      </c>
      <c r="S106" s="1">
        <v>0.2</v>
      </c>
      <c r="T106" s="1">
        <v>0.3</v>
      </c>
      <c r="U106" s="1">
        <v>0.4</v>
      </c>
      <c r="V106" s="1">
        <v>0.5</v>
      </c>
      <c r="W106" s="1">
        <v>0.6</v>
      </c>
      <c r="X106" s="1">
        <v>0.7</v>
      </c>
      <c r="Y106" s="1">
        <v>0.8</v>
      </c>
      <c r="Z106" s="1">
        <v>0.9</v>
      </c>
      <c r="AA106" s="11">
        <v>1</v>
      </c>
    </row>
    <row r="107" spans="1:27" x14ac:dyDescent="0.35">
      <c r="A107" s="67"/>
      <c r="B107" s="2">
        <v>0</v>
      </c>
      <c r="C107" s="4">
        <v>0</v>
      </c>
      <c r="D107" s="4">
        <v>0</v>
      </c>
      <c r="E107" s="4">
        <v>0</v>
      </c>
      <c r="F107" s="4">
        <v>0</v>
      </c>
      <c r="G107" s="4">
        <v>0</v>
      </c>
      <c r="H107" s="4">
        <v>0</v>
      </c>
      <c r="I107" s="4">
        <v>0</v>
      </c>
      <c r="J107" s="4">
        <v>0</v>
      </c>
      <c r="K107" s="4">
        <v>0</v>
      </c>
      <c r="L107" s="4">
        <v>0</v>
      </c>
      <c r="M107" s="14">
        <v>0</v>
      </c>
      <c r="O107" s="67"/>
      <c r="P107" s="2">
        <v>0</v>
      </c>
      <c r="Q107" s="4">
        <v>0</v>
      </c>
      <c r="R107" s="4">
        <v>0</v>
      </c>
      <c r="S107" s="4">
        <v>0</v>
      </c>
      <c r="T107" s="4">
        <v>0</v>
      </c>
      <c r="U107" s="4">
        <v>0</v>
      </c>
      <c r="V107" s="4">
        <v>0</v>
      </c>
      <c r="W107" s="4">
        <v>0</v>
      </c>
      <c r="X107" s="4">
        <v>0</v>
      </c>
      <c r="Y107" s="4">
        <v>0</v>
      </c>
      <c r="Z107" s="4">
        <v>0</v>
      </c>
      <c r="AA107" s="14">
        <v>0</v>
      </c>
    </row>
    <row r="108" spans="1:27" x14ac:dyDescent="0.35">
      <c r="A108" s="67"/>
      <c r="B108" s="2">
        <v>0.05</v>
      </c>
      <c r="C108" s="4">
        <v>3.4730257700264374E-3</v>
      </c>
      <c r="D108" s="4">
        <v>3.7612367861283107E-3</v>
      </c>
      <c r="E108" s="4">
        <v>3.9689996758627711E-3</v>
      </c>
      <c r="F108" s="4">
        <v>4.1179347846991366E-3</v>
      </c>
      <c r="G108" s="4">
        <v>4.2279640718206231E-3</v>
      </c>
      <c r="H108" s="4">
        <v>4.3111221088383894E-3</v>
      </c>
      <c r="I108" s="4">
        <v>4.3812021104721209E-3</v>
      </c>
      <c r="J108" s="4">
        <v>4.4225748399138939E-3</v>
      </c>
      <c r="K108" s="4">
        <v>4.4578148736250846E-3</v>
      </c>
      <c r="L108" s="4">
        <v>4.475464524983516E-3</v>
      </c>
      <c r="M108" s="14">
        <v>4.4826054523558314E-3</v>
      </c>
      <c r="O108" s="67"/>
      <c r="P108" s="2">
        <v>0.05</v>
      </c>
      <c r="Q108" s="4">
        <v>3.4730257700264374E-3</v>
      </c>
      <c r="R108" s="4">
        <v>3.7612367861283107E-3</v>
      </c>
      <c r="S108" s="4">
        <v>3.9689996758627711E-3</v>
      </c>
      <c r="T108" s="4">
        <v>4.1179347846991366E-3</v>
      </c>
      <c r="U108" s="4">
        <v>4.2279640718206231E-3</v>
      </c>
      <c r="V108" s="4">
        <v>4.3111221088383894E-3</v>
      </c>
      <c r="W108" s="4">
        <v>4.3812021104721209E-3</v>
      </c>
      <c r="X108" s="4">
        <v>4.4225748399138939E-3</v>
      </c>
      <c r="Y108" s="4">
        <v>4.4578148736250846E-3</v>
      </c>
      <c r="Z108" s="4">
        <v>4.475464524983516E-3</v>
      </c>
      <c r="AA108" s="14">
        <v>4.4826054523558314E-3</v>
      </c>
    </row>
    <row r="109" spans="1:27" x14ac:dyDescent="0.35">
      <c r="A109" s="67"/>
      <c r="B109" s="2">
        <v>0.1</v>
      </c>
      <c r="C109" s="4">
        <v>3.1135767017735328E-3</v>
      </c>
      <c r="D109" s="4">
        <v>3.7934274294952565E-3</v>
      </c>
      <c r="E109" s="4">
        <v>4.0138939720609787E-3</v>
      </c>
      <c r="F109" s="4">
        <v>4.1090171042442569E-3</v>
      </c>
      <c r="G109" s="4">
        <v>4.1656779444388514E-3</v>
      </c>
      <c r="H109" s="4">
        <v>4.195928515685292E-3</v>
      </c>
      <c r="I109" s="4">
        <v>4.2120849173719003E-3</v>
      </c>
      <c r="J109" s="4">
        <v>4.2008468553431499E-3</v>
      </c>
      <c r="K109" s="4">
        <v>4.1836344775380225E-3</v>
      </c>
      <c r="L109" s="4">
        <v>4.144687167519142E-3</v>
      </c>
      <c r="M109" s="14">
        <v>4.1134708407517618E-3</v>
      </c>
      <c r="O109" s="67"/>
      <c r="P109" s="2">
        <v>0.1</v>
      </c>
      <c r="Q109" s="4">
        <v>3.1135767017735328E-3</v>
      </c>
      <c r="R109" s="4">
        <v>3.7934274294952565E-3</v>
      </c>
      <c r="S109" s="4">
        <v>4.0138939720609787E-3</v>
      </c>
      <c r="T109" s="4">
        <v>4.1090171042442569E-3</v>
      </c>
      <c r="U109" s="4">
        <v>4.1656779444388514E-3</v>
      </c>
      <c r="V109" s="4">
        <v>4.195928515685292E-3</v>
      </c>
      <c r="W109" s="4">
        <v>4.2120849173719003E-3</v>
      </c>
      <c r="X109" s="4">
        <v>4.2008468553431499E-3</v>
      </c>
      <c r="Y109" s="4">
        <v>4.1836344775380225E-3</v>
      </c>
      <c r="Z109" s="4">
        <v>4.144687167519142E-3</v>
      </c>
      <c r="AA109" s="14">
        <v>4.1134708407517618E-3</v>
      </c>
    </row>
    <row r="110" spans="1:27" x14ac:dyDescent="0.35">
      <c r="A110" s="67"/>
      <c r="B110" s="2">
        <v>0.15</v>
      </c>
      <c r="C110" s="4">
        <v>2.6153464578167309E-3</v>
      </c>
      <c r="D110" s="4">
        <v>3.6396562990645485E-3</v>
      </c>
      <c r="E110" s="4">
        <v>3.8419167201625588E-3</v>
      </c>
      <c r="F110" s="4">
        <v>3.9460902295190498E-3</v>
      </c>
      <c r="G110" s="4">
        <v>3.9971218312594165E-3</v>
      </c>
      <c r="H110" s="4">
        <v>4.0141405969791877E-3</v>
      </c>
      <c r="I110" s="4">
        <v>3.9980609157277986E-3</v>
      </c>
      <c r="J110" s="4">
        <v>3.9595660257859301E-3</v>
      </c>
      <c r="K110" s="4">
        <v>3.9041063707738978E-3</v>
      </c>
      <c r="L110" s="4">
        <v>3.8523227112054218E-3</v>
      </c>
      <c r="M110" s="14">
        <v>3.7885291754449092E-3</v>
      </c>
      <c r="O110" s="67"/>
      <c r="P110" s="2">
        <v>0.15</v>
      </c>
      <c r="Q110" s="4">
        <v>2.6153464578167309E-3</v>
      </c>
      <c r="R110" s="4">
        <v>3.6396562990645485E-3</v>
      </c>
      <c r="S110" s="4">
        <v>3.8419167201625588E-3</v>
      </c>
      <c r="T110" s="4">
        <v>3.9460902295190498E-3</v>
      </c>
      <c r="U110" s="4">
        <v>3.9971218312594165E-3</v>
      </c>
      <c r="V110" s="4">
        <v>4.0141405969791877E-3</v>
      </c>
      <c r="W110" s="4">
        <v>3.9980609157277986E-3</v>
      </c>
      <c r="X110" s="4">
        <v>3.9595660257859301E-3</v>
      </c>
      <c r="Y110" s="4">
        <v>3.9041063707738978E-3</v>
      </c>
      <c r="Z110" s="4">
        <v>3.8523227112054218E-3</v>
      </c>
      <c r="AA110" s="14">
        <v>3.7885291754449092E-3</v>
      </c>
    </row>
    <row r="111" spans="1:27" x14ac:dyDescent="0.35">
      <c r="A111" s="67"/>
      <c r="B111" s="2">
        <v>0.2</v>
      </c>
      <c r="C111" s="4">
        <v>2.2210531411019489E-3</v>
      </c>
      <c r="D111" s="4">
        <v>3.4786770697216927E-3</v>
      </c>
      <c r="E111" s="4">
        <v>3.710753093418599E-3</v>
      </c>
      <c r="F111" s="4">
        <v>3.8345311435055065E-3</v>
      </c>
      <c r="G111" s="4">
        <v>3.8729503008289781E-3</v>
      </c>
      <c r="H111" s="4">
        <v>3.8539559015852215E-3</v>
      </c>
      <c r="I111" s="4">
        <v>3.809008592554126E-3</v>
      </c>
      <c r="J111" s="4">
        <v>3.7440504208312514E-3</v>
      </c>
      <c r="K111" s="4">
        <v>3.6722153980837122E-3</v>
      </c>
      <c r="L111" s="4">
        <v>3.5941024705416148E-3</v>
      </c>
      <c r="M111" s="14">
        <v>3.5247583923955291E-3</v>
      </c>
      <c r="O111" s="67"/>
      <c r="P111" s="2">
        <v>0.2</v>
      </c>
      <c r="Q111" s="4">
        <v>2.2210531411019489E-3</v>
      </c>
      <c r="R111" s="4">
        <v>3.4786770697216927E-3</v>
      </c>
      <c r="S111" s="4">
        <v>3.710753093418599E-3</v>
      </c>
      <c r="T111" s="4">
        <v>3.8345311435055065E-3</v>
      </c>
      <c r="U111" s="4">
        <v>3.8729503008289781E-3</v>
      </c>
      <c r="V111" s="4">
        <v>3.8539559015852215E-3</v>
      </c>
      <c r="W111" s="4">
        <v>3.809008592554126E-3</v>
      </c>
      <c r="X111" s="4">
        <v>3.7440504208312514E-3</v>
      </c>
      <c r="Y111" s="4">
        <v>3.6722153980837122E-3</v>
      </c>
      <c r="Z111" s="4">
        <v>3.5941024705416148E-3</v>
      </c>
      <c r="AA111" s="14">
        <v>3.5247583923955291E-3</v>
      </c>
    </row>
    <row r="112" spans="1:27" x14ac:dyDescent="0.35">
      <c r="A112" s="67"/>
      <c r="B112" s="2">
        <v>0.25</v>
      </c>
      <c r="C112" s="4">
        <v>1.9354763030320051E-3</v>
      </c>
      <c r="D112" s="4">
        <v>3.3574706359384555E-3</v>
      </c>
      <c r="E112" s="4">
        <v>3.6220270625858552E-3</v>
      </c>
      <c r="F112" s="4">
        <v>3.7479470286849851E-3</v>
      </c>
      <c r="G112" s="4">
        <v>3.7539476862416912E-3</v>
      </c>
      <c r="H112" s="4">
        <v>3.708866692675508E-3</v>
      </c>
      <c r="I112" s="4">
        <v>3.6333922237046113E-3</v>
      </c>
      <c r="J112" s="4">
        <v>3.545554898685359E-3</v>
      </c>
      <c r="K112" s="4">
        <v>3.4599734178782223E-3</v>
      </c>
      <c r="L112" s="4">
        <v>3.375170336679507E-3</v>
      </c>
      <c r="M112" s="14">
        <v>3.2928311997574137E-3</v>
      </c>
      <c r="O112" s="67"/>
      <c r="P112" s="2">
        <v>0.25</v>
      </c>
      <c r="Q112" s="4">
        <v>1.9354763030320051E-3</v>
      </c>
      <c r="R112" s="4">
        <v>3.3574706359384555E-3</v>
      </c>
      <c r="S112" s="4">
        <v>3.6220270625858552E-3</v>
      </c>
      <c r="T112" s="4">
        <v>3.7479470286849851E-3</v>
      </c>
      <c r="U112" s="4">
        <v>3.7539476862416912E-3</v>
      </c>
      <c r="V112" s="4">
        <v>3.708866692675508E-3</v>
      </c>
      <c r="W112" s="4">
        <v>3.6333922237046113E-3</v>
      </c>
      <c r="X112" s="4">
        <v>3.545554898685359E-3</v>
      </c>
      <c r="Y112" s="4">
        <v>3.4599734178782223E-3</v>
      </c>
      <c r="Z112" s="4">
        <v>3.375170336679507E-3</v>
      </c>
      <c r="AA112" s="14">
        <v>3.2928311997574137E-3</v>
      </c>
    </row>
    <row r="113" spans="1:27" x14ac:dyDescent="0.35">
      <c r="A113" s="67"/>
      <c r="B113" s="2">
        <v>0.3</v>
      </c>
      <c r="C113" s="4">
        <v>1.7241240164567928E-3</v>
      </c>
      <c r="D113" s="4">
        <v>3.2611226109702986E-3</v>
      </c>
      <c r="E113" s="4">
        <v>3.5652799530607321E-3</v>
      </c>
      <c r="F113" s="4">
        <v>3.6634850735414045E-3</v>
      </c>
      <c r="G113" s="4">
        <v>3.63650746849961E-3</v>
      </c>
      <c r="H113" s="4">
        <v>3.5573313208493874E-3</v>
      </c>
      <c r="I113" s="4">
        <v>3.463253628072485E-3</v>
      </c>
      <c r="J113" s="4">
        <v>3.3655065252971147E-3</v>
      </c>
      <c r="K113" s="4">
        <v>3.2704071007160955E-3</v>
      </c>
      <c r="L113" s="4">
        <v>3.1795447514994324E-3</v>
      </c>
      <c r="M113" s="14">
        <v>3.0931661025653703E-3</v>
      </c>
      <c r="O113" s="67"/>
      <c r="P113" s="2">
        <v>0.3</v>
      </c>
      <c r="Q113" s="4">
        <v>1.7241240164567928E-3</v>
      </c>
      <c r="R113" s="4">
        <v>3.2611226109702986E-3</v>
      </c>
      <c r="S113" s="4">
        <v>3.5652799530607321E-3</v>
      </c>
      <c r="T113" s="4">
        <v>3.6634850735414045E-3</v>
      </c>
      <c r="U113" s="4">
        <v>3.63650746849961E-3</v>
      </c>
      <c r="V113" s="4">
        <v>3.5573313208493874E-3</v>
      </c>
      <c r="W113" s="4">
        <v>3.463253628072485E-3</v>
      </c>
      <c r="X113" s="4">
        <v>3.3655065252971147E-3</v>
      </c>
      <c r="Y113" s="4">
        <v>3.2704071007160955E-3</v>
      </c>
      <c r="Z113" s="4">
        <v>3.1795447514994324E-3</v>
      </c>
      <c r="AA113" s="14">
        <v>3.0931661025653703E-3</v>
      </c>
    </row>
    <row r="114" spans="1:27" x14ac:dyDescent="0.35">
      <c r="A114" s="67"/>
      <c r="B114" s="2">
        <v>0.35</v>
      </c>
      <c r="C114" s="4">
        <v>1.5384329044518903E-3</v>
      </c>
      <c r="D114" s="4">
        <v>3.2002747447939677E-3</v>
      </c>
      <c r="E114" s="4">
        <v>3.5162746927714407E-3</v>
      </c>
      <c r="F114" s="4">
        <v>3.5754103432270238E-3</v>
      </c>
      <c r="G114" s="4">
        <v>3.5113774265378294E-3</v>
      </c>
      <c r="H114" s="4">
        <v>3.4136467873751618E-3</v>
      </c>
      <c r="I114" s="4">
        <v>3.3072895444301725E-3</v>
      </c>
      <c r="J114" s="4">
        <v>3.2016003948885361E-3</v>
      </c>
      <c r="K114" s="4">
        <v>3.1030534898082219E-3</v>
      </c>
      <c r="L114" s="4">
        <v>3.0107792211664475E-3</v>
      </c>
      <c r="M114" s="14">
        <v>2.9238282970549495E-3</v>
      </c>
      <c r="O114" s="67"/>
      <c r="P114" s="2">
        <v>0.35</v>
      </c>
      <c r="Q114" s="4">
        <v>1.5384329044518903E-3</v>
      </c>
      <c r="R114" s="4">
        <v>3.2002747447939677E-3</v>
      </c>
      <c r="S114" s="4">
        <v>3.5162746927714407E-3</v>
      </c>
      <c r="T114" s="4">
        <v>3.5754103432270238E-3</v>
      </c>
      <c r="U114" s="4">
        <v>3.5113774265378294E-3</v>
      </c>
      <c r="V114" s="4">
        <v>3.4136467873751618E-3</v>
      </c>
      <c r="W114" s="4">
        <v>3.3072895444301725E-3</v>
      </c>
      <c r="X114" s="4">
        <v>3.2016003948885361E-3</v>
      </c>
      <c r="Y114" s="4">
        <v>3.1030534898082219E-3</v>
      </c>
      <c r="Z114" s="4">
        <v>3.0107792211664475E-3</v>
      </c>
      <c r="AA114" s="14">
        <v>2.9238282970549495E-3</v>
      </c>
    </row>
    <row r="115" spans="1:27" x14ac:dyDescent="0.35">
      <c r="A115" s="67"/>
      <c r="B115" s="2">
        <v>0.4</v>
      </c>
      <c r="C115" s="4">
        <v>1.4095499819752285E-3</v>
      </c>
      <c r="D115" s="4">
        <v>3.1474163405884794E-3</v>
      </c>
      <c r="E115" s="4">
        <v>3.4702404560299251E-3</v>
      </c>
      <c r="F115" s="4">
        <v>3.4874989319506298E-3</v>
      </c>
      <c r="G115" s="4">
        <v>3.395986270032336E-3</v>
      </c>
      <c r="H115" s="4">
        <v>3.2765911629183057E-3</v>
      </c>
      <c r="I115" s="4">
        <v>3.1639379052047483E-3</v>
      </c>
      <c r="J115" s="4">
        <v>3.0549935701601528E-3</v>
      </c>
      <c r="K115" s="4">
        <v>2.9541443934799315E-3</v>
      </c>
      <c r="L115" s="4">
        <v>2.861166470031375E-3</v>
      </c>
      <c r="M115" s="14">
        <v>2.776443072718131E-3</v>
      </c>
      <c r="O115" s="67"/>
      <c r="P115" s="2">
        <v>0.4</v>
      </c>
      <c r="Q115" s="4">
        <v>1.4095499819752285E-3</v>
      </c>
      <c r="R115" s="4">
        <v>3.1474163405884794E-3</v>
      </c>
      <c r="S115" s="4">
        <v>3.4702404560299251E-3</v>
      </c>
      <c r="T115" s="4">
        <v>3.4874989319506298E-3</v>
      </c>
      <c r="U115" s="4">
        <v>3.395986270032336E-3</v>
      </c>
      <c r="V115" s="4">
        <v>3.2765911629183057E-3</v>
      </c>
      <c r="W115" s="4">
        <v>3.1639379052047483E-3</v>
      </c>
      <c r="X115" s="4">
        <v>3.0549935701601528E-3</v>
      </c>
      <c r="Y115" s="4">
        <v>2.9541443934799315E-3</v>
      </c>
      <c r="Z115" s="4">
        <v>2.861166470031375E-3</v>
      </c>
      <c r="AA115" s="14">
        <v>2.776443072718131E-3</v>
      </c>
    </row>
    <row r="116" spans="1:27" x14ac:dyDescent="0.35">
      <c r="A116" s="67"/>
      <c r="B116" s="2">
        <v>0.45</v>
      </c>
      <c r="C116" s="4">
        <v>1.3046147835771671E-3</v>
      </c>
      <c r="D116" s="4">
        <v>3.1186277381497597E-3</v>
      </c>
      <c r="E116" s="4">
        <v>3.4166596284991822E-3</v>
      </c>
      <c r="F116" s="4">
        <v>3.3914841305035114E-3</v>
      </c>
      <c r="G116" s="4">
        <v>3.2831397295056846E-3</v>
      </c>
      <c r="H116" s="4">
        <v>3.1554137050934217E-3</v>
      </c>
      <c r="I116" s="4">
        <v>3.033641252305575E-3</v>
      </c>
      <c r="J116" s="4">
        <v>2.9211308987502523E-3</v>
      </c>
      <c r="K116" s="4">
        <v>2.8229195220967574E-3</v>
      </c>
      <c r="L116" s="4">
        <v>2.7324934586166342E-3</v>
      </c>
      <c r="M116" s="14">
        <v>2.6464806311567572E-3</v>
      </c>
      <c r="O116" s="67"/>
      <c r="P116" s="2">
        <v>0.45</v>
      </c>
      <c r="Q116" s="4">
        <v>1.3046147835771671E-3</v>
      </c>
      <c r="R116" s="4">
        <v>3.1186277381497597E-3</v>
      </c>
      <c r="S116" s="4">
        <v>3.4166596284991822E-3</v>
      </c>
      <c r="T116" s="4">
        <v>3.3914841305035114E-3</v>
      </c>
      <c r="U116" s="4">
        <v>3.2831397295056846E-3</v>
      </c>
      <c r="V116" s="4">
        <v>3.1554137050934217E-3</v>
      </c>
      <c r="W116" s="4">
        <v>3.033641252305575E-3</v>
      </c>
      <c r="X116" s="4">
        <v>2.9211308987502523E-3</v>
      </c>
      <c r="Y116" s="4">
        <v>2.8229195220967574E-3</v>
      </c>
      <c r="Z116" s="4">
        <v>2.7324934586166342E-3</v>
      </c>
      <c r="AA116" s="14">
        <v>2.6464806311567572E-3</v>
      </c>
    </row>
    <row r="117" spans="1:27" x14ac:dyDescent="0.35">
      <c r="A117" s="67"/>
      <c r="B117" s="2">
        <v>0.5</v>
      </c>
      <c r="C117" s="4">
        <v>1.2106916018054647E-3</v>
      </c>
      <c r="D117" s="4">
        <v>3.0978740372529377E-3</v>
      </c>
      <c r="E117" s="4">
        <v>3.3636626006747655E-3</v>
      </c>
      <c r="F117" s="4">
        <v>3.3018937600040174E-3</v>
      </c>
      <c r="G117" s="4">
        <v>3.1757716207409447E-3</v>
      </c>
      <c r="H117" s="4">
        <v>3.0381855386829104E-3</v>
      </c>
      <c r="I117" s="4">
        <v>2.9194130854011784E-3</v>
      </c>
      <c r="J117" s="4">
        <v>2.8013600919944166E-3</v>
      </c>
      <c r="K117" s="4">
        <v>2.7082601731757585E-3</v>
      </c>
      <c r="L117" s="4">
        <v>2.6169202145546809E-3</v>
      </c>
      <c r="M117" s="14">
        <v>2.5335326747758773E-3</v>
      </c>
      <c r="O117" s="67"/>
      <c r="P117" s="2">
        <v>0.5</v>
      </c>
      <c r="Q117" s="4">
        <v>1.2106916018054647E-3</v>
      </c>
      <c r="R117" s="4">
        <v>3.0978740372529377E-3</v>
      </c>
      <c r="S117" s="4">
        <v>3.3636626006747655E-3</v>
      </c>
      <c r="T117" s="4">
        <v>3.3018937600040174E-3</v>
      </c>
      <c r="U117" s="4">
        <v>3.1757716207409447E-3</v>
      </c>
      <c r="V117" s="4">
        <v>3.0381855386829104E-3</v>
      </c>
      <c r="W117" s="4">
        <v>2.9194130854011784E-3</v>
      </c>
      <c r="X117" s="4">
        <v>2.8013600919944166E-3</v>
      </c>
      <c r="Y117" s="4">
        <v>2.7082601731757585E-3</v>
      </c>
      <c r="Z117" s="4">
        <v>2.6169202145546809E-3</v>
      </c>
      <c r="AA117" s="14">
        <v>2.5335326747758773E-3</v>
      </c>
    </row>
    <row r="118" spans="1:27" x14ac:dyDescent="0.35">
      <c r="A118" s="67"/>
      <c r="B118" s="2">
        <v>0.55000000000000004</v>
      </c>
      <c r="C118" s="4">
        <v>1.1399244912957034E-3</v>
      </c>
      <c r="D118" s="4">
        <v>3.0810607374196332E-3</v>
      </c>
      <c r="E118" s="4">
        <v>3.3066711711371793E-3</v>
      </c>
      <c r="F118" s="4">
        <v>3.2183277546635508E-3</v>
      </c>
      <c r="G118" s="4">
        <v>3.0728842488085203E-3</v>
      </c>
      <c r="H118" s="4">
        <v>2.9346702445621218E-3</v>
      </c>
      <c r="I118" s="4">
        <v>2.8110867943773243E-3</v>
      </c>
      <c r="J118" s="4">
        <v>2.6986110144086683E-3</v>
      </c>
      <c r="K118" s="4">
        <v>2.601363417642606E-3</v>
      </c>
      <c r="L118" s="4">
        <v>2.5129521710846557E-3</v>
      </c>
      <c r="M118" s="14">
        <v>2.4369299577192594E-3</v>
      </c>
      <c r="O118" s="67"/>
      <c r="P118" s="2">
        <v>0.55000000000000004</v>
      </c>
      <c r="Q118" s="4">
        <v>1.1399244912957034E-3</v>
      </c>
      <c r="R118" s="4">
        <v>3.0810607374196332E-3</v>
      </c>
      <c r="S118" s="4">
        <v>3.3066711711371793E-3</v>
      </c>
      <c r="T118" s="4">
        <v>3.2183277546635508E-3</v>
      </c>
      <c r="U118" s="4">
        <v>3.0728842488085203E-3</v>
      </c>
      <c r="V118" s="4">
        <v>2.9346702445621218E-3</v>
      </c>
      <c r="W118" s="4">
        <v>2.8110867943773243E-3</v>
      </c>
      <c r="X118" s="4">
        <v>2.6986110144086683E-3</v>
      </c>
      <c r="Y118" s="4">
        <v>2.601363417642606E-3</v>
      </c>
      <c r="Z118" s="4">
        <v>2.5129521710846557E-3</v>
      </c>
      <c r="AA118" s="14">
        <v>2.4369299577192594E-3</v>
      </c>
    </row>
    <row r="119" spans="1:27" x14ac:dyDescent="0.35">
      <c r="A119" s="67"/>
      <c r="B119" s="2">
        <v>0.6</v>
      </c>
      <c r="C119" s="4">
        <v>1.0819181623532518E-3</v>
      </c>
      <c r="D119" s="4">
        <v>3.067302425558856E-3</v>
      </c>
      <c r="E119" s="4">
        <v>3.2518934389631771E-3</v>
      </c>
      <c r="F119" s="4">
        <v>3.1336988584872E-3</v>
      </c>
      <c r="G119" s="4">
        <v>2.9814334900739739E-3</v>
      </c>
      <c r="H119" s="4">
        <v>2.839016984049886E-3</v>
      </c>
      <c r="I119" s="4">
        <v>2.7170326445665944E-3</v>
      </c>
      <c r="J119" s="4">
        <v>2.608332794170587E-3</v>
      </c>
      <c r="K119" s="4">
        <v>2.5086107164157814E-3</v>
      </c>
      <c r="L119" s="4">
        <v>2.4234890643113297E-3</v>
      </c>
      <c r="M119" s="14">
        <v>2.3480162417017156E-3</v>
      </c>
      <c r="O119" s="67"/>
      <c r="P119" s="2">
        <v>0.6</v>
      </c>
      <c r="Q119" s="4">
        <v>1.0819181623532518E-3</v>
      </c>
      <c r="R119" s="4">
        <v>3.067302425558856E-3</v>
      </c>
      <c r="S119" s="4">
        <v>3.2518934389631771E-3</v>
      </c>
      <c r="T119" s="4">
        <v>3.1336988584872E-3</v>
      </c>
      <c r="U119" s="4">
        <v>2.9814334900739739E-3</v>
      </c>
      <c r="V119" s="4">
        <v>2.839016984049886E-3</v>
      </c>
      <c r="W119" s="4">
        <v>2.7170326445665944E-3</v>
      </c>
      <c r="X119" s="4">
        <v>2.608332794170587E-3</v>
      </c>
      <c r="Y119" s="4">
        <v>2.5086107164157814E-3</v>
      </c>
      <c r="Z119" s="4">
        <v>2.4234890643113297E-3</v>
      </c>
      <c r="AA119" s="14">
        <v>2.3480162417017156E-3</v>
      </c>
    </row>
    <row r="120" spans="1:27" x14ac:dyDescent="0.35">
      <c r="A120" s="67"/>
      <c r="B120" s="2">
        <v>0.65</v>
      </c>
      <c r="C120" s="4">
        <v>1.0125488125616864E-3</v>
      </c>
      <c r="D120" s="4">
        <v>3.055871409989292E-3</v>
      </c>
      <c r="E120" s="4">
        <v>3.1933340149520838E-3</v>
      </c>
      <c r="F120" s="4">
        <v>3.0535655163945919E-3</v>
      </c>
      <c r="G120" s="4">
        <v>2.8954631387348635E-3</v>
      </c>
      <c r="H120" s="4">
        <v>2.752968265914325E-3</v>
      </c>
      <c r="I120" s="4">
        <v>2.6317960764455032E-3</v>
      </c>
      <c r="J120" s="4">
        <v>2.5241118663169317E-3</v>
      </c>
      <c r="K120" s="4">
        <v>2.4280501435736206E-3</v>
      </c>
      <c r="L120" s="4">
        <v>2.346912685742465E-3</v>
      </c>
      <c r="M120" s="14">
        <v>2.2692442757432387E-3</v>
      </c>
      <c r="O120" s="67"/>
      <c r="P120" s="2">
        <v>0.65</v>
      </c>
      <c r="Q120" s="4">
        <v>1.0125488125616864E-3</v>
      </c>
      <c r="R120" s="4">
        <v>3.055871409989292E-3</v>
      </c>
      <c r="S120" s="4">
        <v>3.1933340149520838E-3</v>
      </c>
      <c r="T120" s="4">
        <v>3.0535655163945919E-3</v>
      </c>
      <c r="U120" s="4">
        <v>2.8954631387348635E-3</v>
      </c>
      <c r="V120" s="4">
        <v>2.752968265914325E-3</v>
      </c>
      <c r="W120" s="4">
        <v>2.6317960764455032E-3</v>
      </c>
      <c r="X120" s="4">
        <v>2.5241118663169317E-3</v>
      </c>
      <c r="Y120" s="4">
        <v>2.4280501435736206E-3</v>
      </c>
      <c r="Z120" s="4">
        <v>2.346912685742465E-3</v>
      </c>
      <c r="AA120" s="14">
        <v>2.2692442757432387E-3</v>
      </c>
    </row>
    <row r="121" spans="1:27" x14ac:dyDescent="0.35">
      <c r="A121" s="67"/>
      <c r="B121" s="2">
        <v>0.7</v>
      </c>
      <c r="C121" s="4">
        <v>9.6843184583709834E-4</v>
      </c>
      <c r="D121" s="4">
        <v>3.0441661106321554E-3</v>
      </c>
      <c r="E121" s="4">
        <v>3.1356175279112059E-3</v>
      </c>
      <c r="F121" s="4">
        <v>2.9794074778951652E-3</v>
      </c>
      <c r="G121" s="4">
        <v>2.814880998560065E-3</v>
      </c>
      <c r="H121" s="4">
        <v>2.6716530010660153E-3</v>
      </c>
      <c r="I121" s="4">
        <v>2.5518495963570368E-3</v>
      </c>
      <c r="J121" s="4">
        <v>2.4458884679336014E-3</v>
      </c>
      <c r="K121" s="4">
        <v>2.3565085024044078E-3</v>
      </c>
      <c r="L121" s="4">
        <v>2.2721469752982988E-3</v>
      </c>
      <c r="M121" s="14">
        <v>2.1978715512403243E-3</v>
      </c>
      <c r="O121" s="67"/>
      <c r="P121" s="2">
        <v>0.7</v>
      </c>
      <c r="Q121" s="4">
        <v>9.6843184583709834E-4</v>
      </c>
      <c r="R121" s="4">
        <v>3.0441661106321554E-3</v>
      </c>
      <c r="S121" s="4">
        <v>3.1356175279112059E-3</v>
      </c>
      <c r="T121" s="4">
        <v>2.9794074778951652E-3</v>
      </c>
      <c r="U121" s="4">
        <v>2.814880998560065E-3</v>
      </c>
      <c r="V121" s="4">
        <v>2.6716530010660153E-3</v>
      </c>
      <c r="W121" s="4">
        <v>2.5518495963570368E-3</v>
      </c>
      <c r="X121" s="4">
        <v>2.4458884679336014E-3</v>
      </c>
      <c r="Y121" s="4">
        <v>2.3565085024044078E-3</v>
      </c>
      <c r="Z121" s="4">
        <v>2.2721469752982988E-3</v>
      </c>
      <c r="AA121" s="14">
        <v>2.1978715512403243E-3</v>
      </c>
    </row>
    <row r="122" spans="1:27" x14ac:dyDescent="0.35">
      <c r="A122" s="67"/>
      <c r="B122" s="2">
        <v>0.75</v>
      </c>
      <c r="C122" s="4">
        <v>9.3296741308483461E-4</v>
      </c>
      <c r="D122" s="4">
        <v>3.0277956819804658E-3</v>
      </c>
      <c r="E122" s="4">
        <v>3.0746343308384839E-3</v>
      </c>
      <c r="F122" s="4">
        <v>2.9068108484241665E-3</v>
      </c>
      <c r="G122" s="4">
        <v>2.7404246393985233E-3</v>
      </c>
      <c r="H122" s="4">
        <v>2.6022152449636819E-3</v>
      </c>
      <c r="I122" s="4">
        <v>2.4781362400366266E-3</v>
      </c>
      <c r="J122" s="4">
        <v>2.3751665500407015E-3</v>
      </c>
      <c r="K122" s="4">
        <v>2.2847492122753106E-3</v>
      </c>
      <c r="L122" s="4">
        <v>2.2056293701804884E-3</v>
      </c>
      <c r="M122" s="14">
        <v>2.1333959280056426E-3</v>
      </c>
      <c r="O122" s="67"/>
      <c r="P122" s="2">
        <v>0.75</v>
      </c>
      <c r="Q122" s="4">
        <v>9.3296741308483461E-4</v>
      </c>
      <c r="R122" s="4">
        <v>3.0277956819804658E-3</v>
      </c>
      <c r="S122" s="4">
        <v>3.0746343308384839E-3</v>
      </c>
      <c r="T122" s="4">
        <v>2.9068108484241665E-3</v>
      </c>
      <c r="U122" s="4">
        <v>2.7404246393985233E-3</v>
      </c>
      <c r="V122" s="4">
        <v>2.6022152449636819E-3</v>
      </c>
      <c r="W122" s="4">
        <v>2.4781362400366266E-3</v>
      </c>
      <c r="X122" s="4">
        <v>2.3751665500407015E-3</v>
      </c>
      <c r="Y122" s="4">
        <v>2.2847492122753106E-3</v>
      </c>
      <c r="Z122" s="4">
        <v>2.2056293701804884E-3</v>
      </c>
      <c r="AA122" s="14">
        <v>2.1333959280056426E-3</v>
      </c>
    </row>
    <row r="123" spans="1:27" x14ac:dyDescent="0.35">
      <c r="A123" s="67"/>
      <c r="B123" s="2">
        <v>0.8</v>
      </c>
      <c r="C123" s="4">
        <v>8.8981348538510541E-4</v>
      </c>
      <c r="D123" s="4">
        <v>3.0160449430522776E-3</v>
      </c>
      <c r="E123" s="4">
        <v>3.0226702300748384E-3</v>
      </c>
      <c r="F123" s="4">
        <v>2.8449277502812838E-3</v>
      </c>
      <c r="G123" s="4">
        <v>2.672018163995692E-3</v>
      </c>
      <c r="H123" s="4">
        <v>2.5315744926813905E-3</v>
      </c>
      <c r="I123" s="4">
        <v>2.4133688815849079E-3</v>
      </c>
      <c r="J123" s="4">
        <v>2.3120636628329088E-3</v>
      </c>
      <c r="K123" s="4">
        <v>2.2227001609164149E-3</v>
      </c>
      <c r="L123" s="4">
        <v>2.1459163408275349E-3</v>
      </c>
      <c r="M123" s="14">
        <v>2.0743977487161038E-3</v>
      </c>
      <c r="O123" s="67"/>
      <c r="P123" s="2">
        <v>0.8</v>
      </c>
      <c r="Q123" s="4">
        <v>8.8981348538510541E-4</v>
      </c>
      <c r="R123" s="4">
        <v>3.0160449430522776E-3</v>
      </c>
      <c r="S123" s="4">
        <v>3.0226702300748384E-3</v>
      </c>
      <c r="T123" s="4">
        <v>2.8449277502812838E-3</v>
      </c>
      <c r="U123" s="4">
        <v>2.672018163995692E-3</v>
      </c>
      <c r="V123" s="4">
        <v>2.5315744926813905E-3</v>
      </c>
      <c r="W123" s="4">
        <v>2.4133688815849079E-3</v>
      </c>
      <c r="X123" s="4">
        <v>2.3120636628329088E-3</v>
      </c>
      <c r="Y123" s="4">
        <v>2.2227001609164149E-3</v>
      </c>
      <c r="Z123" s="4">
        <v>2.1459163408275349E-3</v>
      </c>
      <c r="AA123" s="14">
        <v>2.0743977487161038E-3</v>
      </c>
    </row>
    <row r="124" spans="1:27" x14ac:dyDescent="0.35">
      <c r="A124" s="67"/>
      <c r="B124" s="2">
        <v>0.85</v>
      </c>
      <c r="C124" s="4">
        <v>8.6378862961026366E-4</v>
      </c>
      <c r="D124" s="4">
        <v>2.9977423448141684E-3</v>
      </c>
      <c r="E124" s="4">
        <v>2.9688398141755655E-3</v>
      </c>
      <c r="F124" s="4">
        <v>2.7758635535511038E-3</v>
      </c>
      <c r="G124" s="4">
        <v>2.6059954550756285E-3</v>
      </c>
      <c r="H124" s="4">
        <v>2.4713785855679593E-3</v>
      </c>
      <c r="I124" s="4">
        <v>2.3523736660749123E-3</v>
      </c>
      <c r="J124" s="4">
        <v>2.2537399977556717E-3</v>
      </c>
      <c r="K124" s="4">
        <v>2.1671214739845792E-3</v>
      </c>
      <c r="L124" s="4">
        <v>2.0850569501223112E-3</v>
      </c>
      <c r="M124" s="14">
        <v>2.0186247911544112E-3</v>
      </c>
      <c r="O124" s="67"/>
      <c r="P124" s="2">
        <v>0.85</v>
      </c>
      <c r="Q124" s="4">
        <v>8.6378862961026366E-4</v>
      </c>
      <c r="R124" s="4">
        <v>2.9977423448141684E-3</v>
      </c>
      <c r="S124" s="4">
        <v>2.9688398141755655E-3</v>
      </c>
      <c r="T124" s="4">
        <v>2.7758635535511038E-3</v>
      </c>
      <c r="U124" s="4">
        <v>2.6059954550756285E-3</v>
      </c>
      <c r="V124" s="4">
        <v>2.4713785855679593E-3</v>
      </c>
      <c r="W124" s="4">
        <v>2.3523736660749123E-3</v>
      </c>
      <c r="X124" s="4">
        <v>2.2537399977556717E-3</v>
      </c>
      <c r="Y124" s="4">
        <v>2.1671214739845792E-3</v>
      </c>
      <c r="Z124" s="4">
        <v>2.0850569501223112E-3</v>
      </c>
      <c r="AA124" s="14">
        <v>2.0186247911544112E-3</v>
      </c>
    </row>
    <row r="125" spans="1:27" x14ac:dyDescent="0.35">
      <c r="A125" s="67"/>
      <c r="B125" s="2">
        <v>0.9</v>
      </c>
      <c r="C125" s="4">
        <v>8.3807962824506311E-4</v>
      </c>
      <c r="D125" s="4">
        <v>2.9823485376678171E-3</v>
      </c>
      <c r="E125" s="4">
        <v>2.9186340272482352E-3</v>
      </c>
      <c r="F125" s="4">
        <v>2.7160714988571943E-3</v>
      </c>
      <c r="G125" s="4">
        <v>2.5460469960610745E-3</v>
      </c>
      <c r="H125" s="4">
        <v>2.4136923915744511E-3</v>
      </c>
      <c r="I125" s="4">
        <v>2.2935048907811949E-3</v>
      </c>
      <c r="J125" s="4">
        <v>2.198282812285558E-3</v>
      </c>
      <c r="K125" s="4">
        <v>2.1089838477308482E-3</v>
      </c>
      <c r="L125" s="4">
        <v>2.0353551143797144E-3</v>
      </c>
      <c r="M125" s="14">
        <v>1.9668732356307186E-3</v>
      </c>
      <c r="O125" s="67"/>
      <c r="P125" s="2">
        <v>0.9</v>
      </c>
      <c r="Q125" s="4">
        <v>8.3807962824506311E-4</v>
      </c>
      <c r="R125" s="4">
        <v>2.9823485376678171E-3</v>
      </c>
      <c r="S125" s="4">
        <v>2.9186340272482352E-3</v>
      </c>
      <c r="T125" s="4">
        <v>2.7160714988571943E-3</v>
      </c>
      <c r="U125" s="4">
        <v>2.5460469960610745E-3</v>
      </c>
      <c r="V125" s="4">
        <v>2.4136923915744511E-3</v>
      </c>
      <c r="W125" s="4">
        <v>2.2935048907811949E-3</v>
      </c>
      <c r="X125" s="4">
        <v>2.198282812285558E-3</v>
      </c>
      <c r="Y125" s="4">
        <v>2.1089838477308482E-3</v>
      </c>
      <c r="Z125" s="4">
        <v>2.0353551143797144E-3</v>
      </c>
      <c r="AA125" s="14">
        <v>1.9668732356307186E-3</v>
      </c>
    </row>
    <row r="126" spans="1:27" x14ac:dyDescent="0.35">
      <c r="A126" s="67"/>
      <c r="B126" s="2">
        <v>0.95</v>
      </c>
      <c r="C126" s="4">
        <v>8.0701912957186731E-4</v>
      </c>
      <c r="D126" s="4">
        <v>2.9584805797927467E-3</v>
      </c>
      <c r="E126" s="4">
        <v>2.8676633408748799E-3</v>
      </c>
      <c r="F126" s="4">
        <v>2.6606847776494357E-3</v>
      </c>
      <c r="G126" s="4">
        <v>2.4950260956689849E-3</v>
      </c>
      <c r="H126" s="4">
        <v>2.3587332303885008E-3</v>
      </c>
      <c r="I126" s="4">
        <v>2.244647309097827E-3</v>
      </c>
      <c r="J126" s="4">
        <v>2.1499028400066081E-3</v>
      </c>
      <c r="K126" s="4">
        <v>2.0634459889122235E-3</v>
      </c>
      <c r="L126" s="4">
        <v>1.9877724748638046E-3</v>
      </c>
      <c r="M126" s="14">
        <v>1.9197191439533777E-3</v>
      </c>
      <c r="O126" s="67"/>
      <c r="P126" s="2">
        <v>0.95</v>
      </c>
      <c r="Q126" s="4">
        <v>8.0701912957186731E-4</v>
      </c>
      <c r="R126" s="4">
        <v>2.9584805797927467E-3</v>
      </c>
      <c r="S126" s="4">
        <v>2.8676633408748799E-3</v>
      </c>
      <c r="T126" s="4">
        <v>2.6606847776494357E-3</v>
      </c>
      <c r="U126" s="4">
        <v>2.4950260956689849E-3</v>
      </c>
      <c r="V126" s="4">
        <v>2.3587332303885008E-3</v>
      </c>
      <c r="W126" s="4">
        <v>2.244647309097827E-3</v>
      </c>
      <c r="X126" s="4">
        <v>2.1499028400066081E-3</v>
      </c>
      <c r="Y126" s="4">
        <v>2.0634459889122235E-3</v>
      </c>
      <c r="Z126" s="4">
        <v>1.9877724748638046E-3</v>
      </c>
      <c r="AA126" s="14">
        <v>1.9197191439533777E-3</v>
      </c>
    </row>
    <row r="127" spans="1:27" x14ac:dyDescent="0.35">
      <c r="A127" s="67"/>
      <c r="B127" s="2">
        <v>1</v>
      </c>
      <c r="C127" s="4">
        <v>7.7872188365416949E-4</v>
      </c>
      <c r="D127" s="4">
        <v>2.9403590812943298E-3</v>
      </c>
      <c r="E127" s="4">
        <v>2.8145355919656288E-3</v>
      </c>
      <c r="F127" s="4">
        <v>2.6064770157470927E-3</v>
      </c>
      <c r="G127" s="4">
        <v>2.440316852123813E-3</v>
      </c>
      <c r="H127" s="4">
        <v>2.3108148978096465E-3</v>
      </c>
      <c r="I127" s="4">
        <v>2.1935006267047173E-3</v>
      </c>
      <c r="J127" s="4">
        <v>2.0998249753499502E-3</v>
      </c>
      <c r="K127" s="4">
        <v>2.01386005700303E-3</v>
      </c>
      <c r="L127" s="4">
        <v>1.9420536809416123E-3</v>
      </c>
      <c r="M127" s="14">
        <v>1.8802710108361978E-3</v>
      </c>
      <c r="O127" s="67"/>
      <c r="P127" s="2">
        <v>1</v>
      </c>
      <c r="Q127" s="4">
        <v>7.7872188365416949E-4</v>
      </c>
      <c r="R127" s="4">
        <v>2.9403590812943298E-3</v>
      </c>
      <c r="S127" s="4">
        <v>2.8145355919656288E-3</v>
      </c>
      <c r="T127" s="4">
        <v>2.6064770157470927E-3</v>
      </c>
      <c r="U127" s="4">
        <v>2.440316852123813E-3</v>
      </c>
      <c r="V127" s="4">
        <v>2.3108148978096465E-3</v>
      </c>
      <c r="W127" s="4">
        <v>2.1935006267047173E-3</v>
      </c>
      <c r="X127" s="4">
        <v>2.0998249753499502E-3</v>
      </c>
      <c r="Y127" s="4">
        <v>2.01386005700303E-3</v>
      </c>
      <c r="Z127" s="4">
        <v>1.9420536809416123E-3</v>
      </c>
      <c r="AA127" s="14">
        <v>1.8802710108361978E-3</v>
      </c>
    </row>
    <row r="128" spans="1:27" x14ac:dyDescent="0.35">
      <c r="A128" s="8"/>
      <c r="B128" s="9"/>
      <c r="C128" s="9"/>
      <c r="D128" s="9"/>
      <c r="E128" s="9"/>
      <c r="F128" s="9"/>
      <c r="G128" s="9"/>
      <c r="H128" s="9"/>
      <c r="I128" s="9"/>
      <c r="J128" s="9"/>
      <c r="K128" s="9"/>
      <c r="L128" s="9"/>
      <c r="M128" s="10"/>
      <c r="O128" s="8"/>
      <c r="P128" s="9"/>
      <c r="Q128" s="9"/>
      <c r="R128" s="9"/>
      <c r="S128" s="9"/>
      <c r="T128" s="9"/>
      <c r="U128" s="9"/>
      <c r="V128" s="9"/>
      <c r="W128" s="9"/>
      <c r="X128" s="9"/>
      <c r="Y128" s="9"/>
      <c r="Z128" s="9"/>
      <c r="AA128" s="10"/>
    </row>
    <row r="129" spans="1:27" x14ac:dyDescent="0.35">
      <c r="A129" s="8"/>
      <c r="B129" s="9"/>
      <c r="C129" s="9"/>
      <c r="D129" s="9"/>
      <c r="E129" s="9"/>
      <c r="F129" s="9"/>
      <c r="G129" s="9"/>
      <c r="H129" s="9"/>
      <c r="I129" s="9"/>
      <c r="J129" s="9"/>
      <c r="K129" s="9"/>
      <c r="L129" s="9"/>
      <c r="M129" s="10"/>
      <c r="O129" s="8"/>
      <c r="P129" s="9"/>
      <c r="Q129" s="9"/>
      <c r="R129" s="9"/>
      <c r="S129" s="9"/>
      <c r="T129" s="9"/>
      <c r="U129" s="9"/>
      <c r="V129" s="9"/>
      <c r="W129" s="9"/>
      <c r="X129" s="9"/>
      <c r="Y129" s="9"/>
      <c r="Z129" s="9"/>
      <c r="AA129" s="10"/>
    </row>
    <row r="130" spans="1:27" x14ac:dyDescent="0.35">
      <c r="A130" s="8"/>
      <c r="B130" s="9"/>
      <c r="C130" s="9"/>
      <c r="D130" s="9"/>
      <c r="E130" s="9"/>
      <c r="F130" s="9"/>
      <c r="G130" s="9"/>
      <c r="H130" s="9"/>
      <c r="I130" s="9"/>
      <c r="J130" s="9"/>
      <c r="K130" s="9"/>
      <c r="L130" s="9"/>
      <c r="M130" s="10"/>
      <c r="O130" s="8"/>
      <c r="P130" s="9"/>
      <c r="Q130" s="9"/>
      <c r="R130" s="9"/>
      <c r="S130" s="9"/>
      <c r="T130" s="9"/>
      <c r="U130" s="9"/>
      <c r="V130" s="9"/>
      <c r="W130" s="9"/>
      <c r="X130" s="9"/>
      <c r="Y130" s="9"/>
      <c r="Z130" s="9"/>
      <c r="AA130" s="10"/>
    </row>
    <row r="131" spans="1:27" x14ac:dyDescent="0.35">
      <c r="A131" s="8"/>
      <c r="B131" s="9"/>
      <c r="C131" s="9"/>
      <c r="D131" s="9"/>
      <c r="E131" s="9"/>
      <c r="F131" s="9"/>
      <c r="G131" s="9"/>
      <c r="H131" s="9"/>
      <c r="I131" s="9"/>
      <c r="J131" s="9"/>
      <c r="K131" s="9"/>
      <c r="L131" s="9"/>
      <c r="M131" s="10"/>
      <c r="O131" s="8"/>
      <c r="P131" s="9"/>
      <c r="Q131" s="9"/>
      <c r="R131" s="9"/>
      <c r="S131" s="9"/>
      <c r="T131" s="9"/>
      <c r="U131" s="9"/>
      <c r="V131" s="9"/>
      <c r="W131" s="9"/>
      <c r="X131" s="9"/>
      <c r="Y131" s="9"/>
      <c r="Z131" s="9"/>
      <c r="AA131" s="10"/>
    </row>
    <row r="132" spans="1:27" x14ac:dyDescent="0.35">
      <c r="A132" s="8"/>
      <c r="B132" s="9"/>
      <c r="C132" s="9"/>
      <c r="D132" s="9"/>
      <c r="E132" s="9"/>
      <c r="F132" s="9"/>
      <c r="G132" s="9"/>
      <c r="H132" s="9"/>
      <c r="I132" s="9"/>
      <c r="J132" s="9"/>
      <c r="K132" s="9"/>
      <c r="L132" s="9"/>
      <c r="M132" s="10"/>
      <c r="O132" s="8"/>
      <c r="P132" s="9"/>
      <c r="Q132" s="9"/>
      <c r="R132" s="9"/>
      <c r="S132" s="9"/>
      <c r="T132" s="9"/>
      <c r="U132" s="9"/>
      <c r="V132" s="9"/>
      <c r="W132" s="9"/>
      <c r="X132" s="9"/>
      <c r="Y132" s="9"/>
      <c r="Z132" s="9"/>
      <c r="AA132" s="10"/>
    </row>
    <row r="133" spans="1:27" x14ac:dyDescent="0.35">
      <c r="A133" s="8"/>
      <c r="B133" s="9"/>
      <c r="C133" s="9"/>
      <c r="D133" s="9"/>
      <c r="E133" s="9"/>
      <c r="F133" s="9"/>
      <c r="G133" s="9"/>
      <c r="H133" s="9"/>
      <c r="I133" s="9"/>
      <c r="J133" s="9"/>
      <c r="K133" s="9"/>
      <c r="L133" s="9"/>
      <c r="M133" s="10"/>
      <c r="O133" s="8"/>
      <c r="P133" s="9"/>
      <c r="Q133" s="9"/>
      <c r="R133" s="9"/>
      <c r="S133" s="9"/>
      <c r="T133" s="9"/>
      <c r="U133" s="9"/>
      <c r="V133" s="9"/>
      <c r="W133" s="9"/>
      <c r="X133" s="9"/>
      <c r="Y133" s="9"/>
      <c r="Z133" s="9"/>
      <c r="AA133" s="10"/>
    </row>
    <row r="134" spans="1:27" x14ac:dyDescent="0.35">
      <c r="A134" s="8"/>
      <c r="B134" s="9"/>
      <c r="C134" s="9"/>
      <c r="D134" s="9"/>
      <c r="E134" s="9"/>
      <c r="F134" s="9"/>
      <c r="G134" s="9"/>
      <c r="H134" s="9"/>
      <c r="I134" s="9"/>
      <c r="J134" s="9"/>
      <c r="K134" s="9"/>
      <c r="L134" s="9"/>
      <c r="M134" s="10"/>
      <c r="O134" s="8"/>
      <c r="P134" s="9"/>
      <c r="Q134" s="9"/>
      <c r="R134" s="9"/>
      <c r="S134" s="9"/>
      <c r="T134" s="9"/>
      <c r="U134" s="9"/>
      <c r="V134" s="9"/>
      <c r="W134" s="9"/>
      <c r="X134" s="9"/>
      <c r="Y134" s="9"/>
      <c r="Z134" s="9"/>
      <c r="AA134" s="10"/>
    </row>
    <row r="135" spans="1:27" x14ac:dyDescent="0.35">
      <c r="A135" s="8"/>
      <c r="B135" s="9"/>
      <c r="C135" s="9"/>
      <c r="D135" s="9"/>
      <c r="E135" s="9"/>
      <c r="F135" s="9"/>
      <c r="G135" s="9"/>
      <c r="H135" s="9"/>
      <c r="I135" s="9"/>
      <c r="J135" s="9"/>
      <c r="K135" s="9"/>
      <c r="L135" s="9"/>
      <c r="M135" s="10"/>
      <c r="O135" s="8"/>
      <c r="P135" s="9"/>
      <c r="Q135" s="9"/>
      <c r="R135" s="9"/>
      <c r="S135" s="9"/>
      <c r="T135" s="9"/>
      <c r="U135" s="9"/>
      <c r="V135" s="9"/>
      <c r="W135" s="9"/>
      <c r="X135" s="9"/>
      <c r="Y135" s="9"/>
      <c r="Z135" s="9"/>
      <c r="AA135" s="10"/>
    </row>
    <row r="136" spans="1:27" x14ac:dyDescent="0.35">
      <c r="A136" s="8"/>
      <c r="B136" s="9"/>
      <c r="C136" s="9"/>
      <c r="D136" s="9"/>
      <c r="E136" s="9"/>
      <c r="F136" s="9"/>
      <c r="G136" s="9"/>
      <c r="H136" s="9"/>
      <c r="I136" s="9"/>
      <c r="J136" s="9"/>
      <c r="K136" s="9"/>
      <c r="L136" s="9"/>
      <c r="M136" s="10"/>
      <c r="O136" s="8"/>
      <c r="P136" s="9"/>
      <c r="Q136" s="9"/>
      <c r="R136" s="9"/>
      <c r="S136" s="9"/>
      <c r="T136" s="9"/>
      <c r="U136" s="9"/>
      <c r="V136" s="9"/>
      <c r="W136" s="9"/>
      <c r="X136" s="9"/>
      <c r="Y136" s="9"/>
      <c r="Z136" s="9"/>
      <c r="AA136" s="10"/>
    </row>
    <row r="137" spans="1:27" x14ac:dyDescent="0.35">
      <c r="A137" s="8"/>
      <c r="B137" s="9"/>
      <c r="C137" s="9"/>
      <c r="D137" s="9"/>
      <c r="E137" s="9"/>
      <c r="F137" s="9"/>
      <c r="G137" s="9"/>
      <c r="H137" s="9"/>
      <c r="I137" s="9"/>
      <c r="J137" s="9"/>
      <c r="K137" s="9"/>
      <c r="L137" s="9"/>
      <c r="M137" s="10"/>
      <c r="O137" s="8"/>
      <c r="P137" s="9"/>
      <c r="Q137" s="9"/>
      <c r="R137" s="9"/>
      <c r="S137" s="9"/>
      <c r="T137" s="9"/>
      <c r="U137" s="9"/>
      <c r="V137" s="9"/>
      <c r="W137" s="9"/>
      <c r="X137" s="9"/>
      <c r="Y137" s="9"/>
      <c r="Z137" s="9"/>
      <c r="AA137" s="10"/>
    </row>
    <row r="138" spans="1:27" x14ac:dyDescent="0.35">
      <c r="A138" s="64" t="s">
        <v>1</v>
      </c>
      <c r="B138" s="65"/>
      <c r="C138" s="65"/>
      <c r="D138" s="65"/>
      <c r="E138" s="65"/>
      <c r="F138" s="65"/>
      <c r="G138" s="65"/>
      <c r="H138" s="65"/>
      <c r="I138" s="65"/>
      <c r="J138" s="65"/>
      <c r="K138" s="65"/>
      <c r="L138" s="65"/>
      <c r="M138" s="66"/>
      <c r="O138" s="64" t="s">
        <v>1</v>
      </c>
      <c r="P138" s="65"/>
      <c r="Q138" s="65"/>
      <c r="R138" s="65"/>
      <c r="S138" s="65"/>
      <c r="T138" s="65"/>
      <c r="U138" s="65"/>
      <c r="V138" s="65"/>
      <c r="W138" s="65"/>
      <c r="X138" s="65"/>
      <c r="Y138" s="65"/>
      <c r="Z138" s="65"/>
      <c r="AA138" s="66"/>
    </row>
    <row r="139" spans="1:27" x14ac:dyDescent="0.35">
      <c r="A139" s="67" t="s">
        <v>0</v>
      </c>
      <c r="B139" s="1"/>
      <c r="C139" s="1">
        <v>0</v>
      </c>
      <c r="D139" s="1">
        <v>0.1</v>
      </c>
      <c r="E139" s="1">
        <v>0.2</v>
      </c>
      <c r="F139" s="1">
        <v>0.3</v>
      </c>
      <c r="G139" s="1">
        <v>0.4</v>
      </c>
      <c r="H139" s="1">
        <v>0.5</v>
      </c>
      <c r="I139" s="1">
        <v>0.6</v>
      </c>
      <c r="J139" s="1">
        <v>0.7</v>
      </c>
      <c r="K139" s="1">
        <v>0.8</v>
      </c>
      <c r="L139" s="1">
        <v>0.9</v>
      </c>
      <c r="M139" s="11">
        <v>1</v>
      </c>
      <c r="O139" s="67" t="s">
        <v>0</v>
      </c>
      <c r="P139" s="1"/>
      <c r="Q139" s="1">
        <v>0</v>
      </c>
      <c r="R139" s="1">
        <v>0.1</v>
      </c>
      <c r="S139" s="1">
        <v>0.2</v>
      </c>
      <c r="T139" s="1">
        <v>0.3</v>
      </c>
      <c r="U139" s="1">
        <v>0.4</v>
      </c>
      <c r="V139" s="1">
        <v>0.5</v>
      </c>
      <c r="W139" s="1">
        <v>0.6</v>
      </c>
      <c r="X139" s="1">
        <v>0.7</v>
      </c>
      <c r="Y139" s="1">
        <v>0.8</v>
      </c>
      <c r="Z139" s="1">
        <v>0.9</v>
      </c>
      <c r="AA139" s="11">
        <v>1</v>
      </c>
    </row>
    <row r="140" spans="1:27" x14ac:dyDescent="0.35">
      <c r="A140" s="67"/>
      <c r="B140" s="2">
        <v>0</v>
      </c>
      <c r="C140" s="3">
        <v>1</v>
      </c>
      <c r="D140" s="3">
        <v>1</v>
      </c>
      <c r="E140" s="3">
        <v>1</v>
      </c>
      <c r="F140" s="3">
        <v>1</v>
      </c>
      <c r="G140" s="3">
        <v>1</v>
      </c>
      <c r="H140" s="3">
        <v>1</v>
      </c>
      <c r="I140" s="3">
        <v>1</v>
      </c>
      <c r="J140" s="3">
        <v>1</v>
      </c>
      <c r="K140" s="3">
        <v>1</v>
      </c>
      <c r="L140" s="3">
        <v>1</v>
      </c>
      <c r="M140" s="12">
        <v>1</v>
      </c>
      <c r="O140" s="67"/>
      <c r="P140" s="2">
        <v>0</v>
      </c>
      <c r="Q140" s="3">
        <v>1</v>
      </c>
      <c r="R140" s="3">
        <v>1</v>
      </c>
      <c r="S140" s="3">
        <v>1</v>
      </c>
      <c r="T140" s="3">
        <v>1</v>
      </c>
      <c r="U140" s="3">
        <v>1</v>
      </c>
      <c r="V140" s="3">
        <v>1</v>
      </c>
      <c r="W140" s="3">
        <v>1</v>
      </c>
      <c r="X140" s="3">
        <v>1</v>
      </c>
      <c r="Y140" s="3">
        <v>1</v>
      </c>
      <c r="Z140" s="3">
        <v>1</v>
      </c>
      <c r="AA140" s="12">
        <v>1</v>
      </c>
    </row>
    <row r="141" spans="1:27" x14ac:dyDescent="0.35">
      <c r="A141" s="67"/>
      <c r="B141" s="2">
        <v>0.05</v>
      </c>
      <c r="C141" s="3">
        <v>1.34857785701752</v>
      </c>
      <c r="D141" s="3">
        <v>1.7582496404647801</v>
      </c>
      <c r="E141" s="3">
        <v>2.0798414945602399</v>
      </c>
      <c r="F141" s="3">
        <v>2.3281179666519201</v>
      </c>
      <c r="G141" s="3">
        <v>2.5262156724929801</v>
      </c>
      <c r="H141" s="3">
        <v>2.6797357797622698</v>
      </c>
      <c r="I141" s="3">
        <v>2.8051127195358299</v>
      </c>
      <c r="J141" s="3">
        <v>2.9109340906143202</v>
      </c>
      <c r="K141" s="3">
        <v>2.9806176424026498</v>
      </c>
      <c r="L141" s="3">
        <v>3.0499025583267199</v>
      </c>
      <c r="M141" s="12">
        <v>3.1036530733108498</v>
      </c>
      <c r="O141" s="67"/>
      <c r="P141" s="2">
        <v>0.05</v>
      </c>
      <c r="Q141" s="3">
        <v>1.34857785701752</v>
      </c>
      <c r="R141" s="3">
        <v>1.7582496404647801</v>
      </c>
      <c r="S141" s="3">
        <v>2.0798414945602399</v>
      </c>
      <c r="T141" s="3">
        <v>2.3281179666519201</v>
      </c>
      <c r="U141" s="3">
        <v>2.5262156724929801</v>
      </c>
      <c r="V141" s="3">
        <v>2.6797357797622698</v>
      </c>
      <c r="W141" s="3">
        <v>2.8051127195358299</v>
      </c>
      <c r="X141" s="3">
        <v>2.9109340906143202</v>
      </c>
      <c r="Y141" s="3">
        <v>2.9806176424026498</v>
      </c>
      <c r="Z141" s="3">
        <v>3.0499025583267199</v>
      </c>
      <c r="AA141" s="12">
        <v>3.1036530733108498</v>
      </c>
    </row>
    <row r="142" spans="1:27" x14ac:dyDescent="0.35">
      <c r="A142" s="67"/>
      <c r="B142" s="2">
        <v>0.1</v>
      </c>
      <c r="C142" s="3">
        <v>1.2327018976211499</v>
      </c>
      <c r="D142" s="3">
        <v>2.1089888811111499</v>
      </c>
      <c r="E142" s="3">
        <v>2.7084196805954002</v>
      </c>
      <c r="F142" s="3">
        <v>3.1577202081680298</v>
      </c>
      <c r="G142" s="3">
        <v>3.4949637651443499</v>
      </c>
      <c r="H142" s="3">
        <v>3.7379785776138301</v>
      </c>
      <c r="I142" s="3">
        <v>3.9091125726699798</v>
      </c>
      <c r="J142" s="3">
        <v>4.0850893259048497</v>
      </c>
      <c r="K142" s="3">
        <v>4.22681725025177</v>
      </c>
      <c r="L142" s="3">
        <v>4.2742058038711601</v>
      </c>
      <c r="M142" s="12">
        <v>4.3457838296890303</v>
      </c>
      <c r="O142" s="67"/>
      <c r="P142" s="2">
        <v>0.1</v>
      </c>
      <c r="Q142" s="3">
        <v>1.2327018976211499</v>
      </c>
      <c r="R142" s="3">
        <v>2.1089888811111499</v>
      </c>
      <c r="S142" s="3">
        <v>2.7084196805954002</v>
      </c>
      <c r="T142" s="3">
        <v>3.1577202081680298</v>
      </c>
      <c r="U142" s="3">
        <v>3.4949637651443499</v>
      </c>
      <c r="V142" s="3">
        <v>3.7379785776138301</v>
      </c>
      <c r="W142" s="3">
        <v>3.9091125726699798</v>
      </c>
      <c r="X142" s="3">
        <v>4.0850893259048497</v>
      </c>
      <c r="Y142" s="3">
        <v>4.22681725025177</v>
      </c>
      <c r="Z142" s="3">
        <v>4.2742058038711601</v>
      </c>
      <c r="AA142" s="12">
        <v>4.3457838296890303</v>
      </c>
    </row>
    <row r="143" spans="1:27" x14ac:dyDescent="0.35">
      <c r="A143" s="67"/>
      <c r="B143" s="2">
        <v>0.15</v>
      </c>
      <c r="C143" s="3">
        <v>1.1206916570663501</v>
      </c>
      <c r="D143" s="3">
        <v>2.40889585018158</v>
      </c>
      <c r="E143" s="3">
        <v>3.24920570850372</v>
      </c>
      <c r="F143" s="3">
        <v>3.7122360467910802</v>
      </c>
      <c r="G143" s="3">
        <v>4.4172674417495701</v>
      </c>
      <c r="H143" s="3">
        <v>4.5317369699478203</v>
      </c>
      <c r="I143" s="3">
        <v>4.7552725076675397</v>
      </c>
      <c r="J143" s="3">
        <v>4.9507929086685198</v>
      </c>
      <c r="K143" s="3">
        <v>5.0726238489151001</v>
      </c>
      <c r="L143" s="3">
        <v>5.0753794908523604</v>
      </c>
      <c r="M143" s="12">
        <v>5.2976065874099696</v>
      </c>
      <c r="O143" s="67"/>
      <c r="P143" s="2">
        <v>0.15</v>
      </c>
      <c r="Q143" s="3">
        <v>1.1206916570663501</v>
      </c>
      <c r="R143" s="3">
        <v>2.40889585018158</v>
      </c>
      <c r="S143" s="3">
        <v>3.24920570850372</v>
      </c>
      <c r="T143" s="3">
        <v>3.7122360467910802</v>
      </c>
      <c r="U143" s="3">
        <v>4.4172674417495701</v>
      </c>
      <c r="V143" s="3">
        <v>4.5317369699478203</v>
      </c>
      <c r="W143" s="3">
        <v>4.7552725076675397</v>
      </c>
      <c r="X143" s="3">
        <v>4.9507929086685198</v>
      </c>
      <c r="Y143" s="3">
        <v>5.0726238489151001</v>
      </c>
      <c r="Z143" s="3">
        <v>5.0753794908523604</v>
      </c>
      <c r="AA143" s="12">
        <v>5.2976065874099696</v>
      </c>
    </row>
    <row r="144" spans="1:27" x14ac:dyDescent="0.35">
      <c r="A144" s="67"/>
      <c r="B144" s="2">
        <v>0.2</v>
      </c>
      <c r="C144" s="3">
        <v>1.0371457338333101</v>
      </c>
      <c r="D144" s="3">
        <v>2.6863981485366799</v>
      </c>
      <c r="E144" s="3">
        <v>3.66073453426361</v>
      </c>
      <c r="F144" s="3">
        <v>4.3910213708877599</v>
      </c>
      <c r="G144" s="3">
        <v>4.8915973901748702</v>
      </c>
      <c r="H144" s="3">
        <v>5.22671663761139</v>
      </c>
      <c r="I144" s="3">
        <v>5.5417619943618801</v>
      </c>
      <c r="J144" s="3">
        <v>5.75149786472321</v>
      </c>
      <c r="K144" s="3">
        <v>5.9030052423477199</v>
      </c>
      <c r="L144" s="3">
        <v>6.0265527963638297</v>
      </c>
      <c r="M144" s="12">
        <v>6.1206408739090001</v>
      </c>
      <c r="O144" s="67"/>
      <c r="P144" s="2">
        <v>0.2</v>
      </c>
      <c r="Q144" s="3">
        <v>1.0371457338333101</v>
      </c>
      <c r="R144" s="3">
        <v>2.6863981485366799</v>
      </c>
      <c r="S144" s="3">
        <v>3.66073453426361</v>
      </c>
      <c r="T144" s="3">
        <v>4.3910213708877599</v>
      </c>
      <c r="U144" s="3">
        <v>4.8915973901748702</v>
      </c>
      <c r="V144" s="3">
        <v>5.22671663761139</v>
      </c>
      <c r="W144" s="3">
        <v>5.5417619943618801</v>
      </c>
      <c r="X144" s="3">
        <v>5.75149786472321</v>
      </c>
      <c r="Y144" s="3">
        <v>5.9030052423477199</v>
      </c>
      <c r="Z144" s="3">
        <v>6.0265527963638297</v>
      </c>
      <c r="AA144" s="12">
        <v>6.1206408739090001</v>
      </c>
    </row>
    <row r="145" spans="1:27" x14ac:dyDescent="0.35">
      <c r="A145" s="67"/>
      <c r="B145" s="2">
        <v>0.25</v>
      </c>
      <c r="C145" s="3">
        <v>0.98631727695465099</v>
      </c>
      <c r="D145" s="3">
        <v>2.9789959192276001</v>
      </c>
      <c r="E145" s="3">
        <v>4.0960327386856097</v>
      </c>
      <c r="F145" s="3">
        <v>4.8995758295059204</v>
      </c>
      <c r="G145" s="3">
        <v>5.4722467660903904</v>
      </c>
      <c r="H145" s="3">
        <v>5.8719679117202803</v>
      </c>
      <c r="I145" s="3">
        <v>6.1739054918289202</v>
      </c>
      <c r="J145" s="3">
        <v>6.4030281305313101</v>
      </c>
      <c r="K145" s="3">
        <v>6.5759950876235997</v>
      </c>
      <c r="L145" s="3">
        <v>6.7191034555435198</v>
      </c>
      <c r="M145" s="12">
        <v>6.8153487443924003</v>
      </c>
      <c r="O145" s="67"/>
      <c r="P145" s="2">
        <v>0.25</v>
      </c>
      <c r="Q145" s="3">
        <v>0.98631727695465099</v>
      </c>
      <c r="R145" s="3">
        <v>2.9789959192276001</v>
      </c>
      <c r="S145" s="3">
        <v>4.0960327386856097</v>
      </c>
      <c r="T145" s="3">
        <v>4.8995758295059204</v>
      </c>
      <c r="U145" s="3">
        <v>5.4722467660903904</v>
      </c>
      <c r="V145" s="3">
        <v>5.8719679117202803</v>
      </c>
      <c r="W145" s="3">
        <v>6.1739054918289202</v>
      </c>
      <c r="X145" s="3">
        <v>6.4030281305313101</v>
      </c>
      <c r="Y145" s="3">
        <v>6.5759950876235997</v>
      </c>
      <c r="Z145" s="3">
        <v>6.7191034555435198</v>
      </c>
      <c r="AA145" s="12">
        <v>6.8153487443924003</v>
      </c>
    </row>
    <row r="146" spans="1:27" x14ac:dyDescent="0.35">
      <c r="A146" s="67"/>
      <c r="B146" s="2">
        <v>0.3</v>
      </c>
      <c r="C146" s="3">
        <v>0.89170944690704401</v>
      </c>
      <c r="D146" s="3">
        <v>3.1923664808273302</v>
      </c>
      <c r="E146" s="3">
        <v>4.46823275089264</v>
      </c>
      <c r="F146" s="3">
        <v>5.3651887178421003</v>
      </c>
      <c r="G146" s="3">
        <v>5.9726220369338998</v>
      </c>
      <c r="H146" s="3">
        <v>6.4150253534316999</v>
      </c>
      <c r="I146" s="3">
        <v>6.7467943429946899</v>
      </c>
      <c r="J146" s="3">
        <v>7.0045000314712498</v>
      </c>
      <c r="K146" s="3">
        <v>7.1904541254043597</v>
      </c>
      <c r="L146" s="3">
        <v>7.3421694040298497</v>
      </c>
      <c r="M146" s="12">
        <v>7.44161760807037</v>
      </c>
      <c r="O146" s="67"/>
      <c r="P146" s="2">
        <v>0.3</v>
      </c>
      <c r="Q146" s="3">
        <v>0.89170944690704401</v>
      </c>
      <c r="R146" s="3">
        <v>3.1923664808273302</v>
      </c>
      <c r="S146" s="3">
        <v>4.46823275089264</v>
      </c>
      <c r="T146" s="3">
        <v>5.3651887178421003</v>
      </c>
      <c r="U146" s="3">
        <v>5.9726220369338998</v>
      </c>
      <c r="V146" s="3">
        <v>6.4150253534316999</v>
      </c>
      <c r="W146" s="3">
        <v>6.7467943429946899</v>
      </c>
      <c r="X146" s="3">
        <v>7.0045000314712498</v>
      </c>
      <c r="Y146" s="3">
        <v>7.1904541254043597</v>
      </c>
      <c r="Z146" s="3">
        <v>7.3421694040298497</v>
      </c>
      <c r="AA146" s="12">
        <v>7.44161760807037</v>
      </c>
    </row>
    <row r="147" spans="1:27" x14ac:dyDescent="0.35">
      <c r="A147" s="67"/>
      <c r="B147" s="2">
        <v>0.35</v>
      </c>
      <c r="C147" s="3">
        <v>0.93617594242096003</v>
      </c>
      <c r="D147" s="3">
        <v>3.4057370424270599</v>
      </c>
      <c r="E147" s="3">
        <v>4.8565498590469396</v>
      </c>
      <c r="F147" s="3">
        <v>5.7776671648025504</v>
      </c>
      <c r="G147" s="3">
        <v>6.4234768152236903</v>
      </c>
      <c r="H147" s="3">
        <v>6.90857946872711</v>
      </c>
      <c r="I147" s="3">
        <v>7.2679849863052404</v>
      </c>
      <c r="J147" s="3">
        <v>7.5342980623245204</v>
      </c>
      <c r="K147" s="3">
        <v>7.7471147775649998</v>
      </c>
      <c r="L147" s="3">
        <v>7.8952728509902999</v>
      </c>
      <c r="M147" s="12">
        <v>8.0179077386856097</v>
      </c>
      <c r="O147" s="67"/>
      <c r="P147" s="2">
        <v>0.35</v>
      </c>
      <c r="Q147" s="3">
        <v>0.93617594242096003</v>
      </c>
      <c r="R147" s="3">
        <v>3.4057370424270599</v>
      </c>
      <c r="S147" s="3">
        <v>4.8565498590469396</v>
      </c>
      <c r="T147" s="3">
        <v>5.7776671648025504</v>
      </c>
      <c r="U147" s="3">
        <v>6.4234768152236903</v>
      </c>
      <c r="V147" s="3">
        <v>6.90857946872711</v>
      </c>
      <c r="W147" s="3">
        <v>7.2679849863052404</v>
      </c>
      <c r="X147" s="3">
        <v>7.5342980623245204</v>
      </c>
      <c r="Y147" s="3">
        <v>7.7471147775649998</v>
      </c>
      <c r="Z147" s="3">
        <v>7.8952728509902999</v>
      </c>
      <c r="AA147" s="12">
        <v>8.0179077386856097</v>
      </c>
    </row>
    <row r="148" spans="1:27" x14ac:dyDescent="0.35">
      <c r="A148" s="67"/>
      <c r="B148" s="2">
        <v>0.4</v>
      </c>
      <c r="C148" s="3">
        <v>0.89505612850189198</v>
      </c>
      <c r="D148" s="3">
        <v>3.6327096223831199</v>
      </c>
      <c r="E148" s="3">
        <v>5.17880070209503</v>
      </c>
      <c r="F148" s="3">
        <v>6.1606146097183201</v>
      </c>
      <c r="G148" s="3">
        <v>6.8555952310562098</v>
      </c>
      <c r="H148" s="3">
        <v>7.36790955066681</v>
      </c>
      <c r="I148" s="3">
        <v>7.74569857120514</v>
      </c>
      <c r="J148" s="3">
        <v>8.0365539789199794</v>
      </c>
      <c r="K148" s="3">
        <v>8.2556225061416608</v>
      </c>
      <c r="L148" s="3">
        <v>8.4194542169570905</v>
      </c>
      <c r="M148" s="12">
        <v>8.5446459054946899</v>
      </c>
      <c r="O148" s="67"/>
      <c r="P148" s="2">
        <v>0.4</v>
      </c>
      <c r="Q148" s="3">
        <v>0.89505612850189198</v>
      </c>
      <c r="R148" s="3">
        <v>3.6327096223831199</v>
      </c>
      <c r="S148" s="3">
        <v>5.17880070209503</v>
      </c>
      <c r="T148" s="3">
        <v>6.1606146097183201</v>
      </c>
      <c r="U148" s="3">
        <v>6.8555952310562098</v>
      </c>
      <c r="V148" s="3">
        <v>7.36790955066681</v>
      </c>
      <c r="W148" s="3">
        <v>7.74569857120514</v>
      </c>
      <c r="X148" s="3">
        <v>8.0365539789199794</v>
      </c>
      <c r="Y148" s="3">
        <v>8.2556225061416608</v>
      </c>
      <c r="Z148" s="3">
        <v>8.4194542169570905</v>
      </c>
      <c r="AA148" s="12">
        <v>8.5446459054946899</v>
      </c>
    </row>
    <row r="149" spans="1:27" x14ac:dyDescent="0.35">
      <c r="A149" s="67"/>
      <c r="B149" s="2">
        <v>0.45</v>
      </c>
      <c r="C149" s="3">
        <v>0.88473069667816195</v>
      </c>
      <c r="D149" s="3">
        <v>3.8457156419754002</v>
      </c>
      <c r="E149" s="3">
        <v>5.4770480394363403</v>
      </c>
      <c r="F149" s="3">
        <v>6.5109893083572397</v>
      </c>
      <c r="G149" s="3">
        <v>7.2499872446060198</v>
      </c>
      <c r="H149" s="3">
        <v>7.7884861230850202</v>
      </c>
      <c r="I149" s="3">
        <v>8.1912084817886406</v>
      </c>
      <c r="J149" s="3">
        <v>8.5012794733047503</v>
      </c>
      <c r="K149" s="3">
        <v>8.7409301996231097</v>
      </c>
      <c r="L149" s="3">
        <v>8.9130989313125593</v>
      </c>
      <c r="M149" s="12">
        <v>9.0482641458511406</v>
      </c>
      <c r="O149" s="67"/>
      <c r="P149" s="2">
        <v>0.45</v>
      </c>
      <c r="Q149" s="3">
        <v>0.88473069667816195</v>
      </c>
      <c r="R149" s="3">
        <v>3.8457156419754002</v>
      </c>
      <c r="S149" s="3">
        <v>5.4770480394363403</v>
      </c>
      <c r="T149" s="3">
        <v>6.5109893083572397</v>
      </c>
      <c r="U149" s="3">
        <v>7.2499872446060198</v>
      </c>
      <c r="V149" s="3">
        <v>7.7884861230850202</v>
      </c>
      <c r="W149" s="3">
        <v>8.1912084817886406</v>
      </c>
      <c r="X149" s="3">
        <v>8.5012794733047503</v>
      </c>
      <c r="Y149" s="3">
        <v>8.7409301996231097</v>
      </c>
      <c r="Z149" s="3">
        <v>8.9130989313125593</v>
      </c>
      <c r="AA149" s="12">
        <v>9.0482641458511406</v>
      </c>
    </row>
    <row r="150" spans="1:27" x14ac:dyDescent="0.35">
      <c r="A150" s="67"/>
      <c r="B150" s="2">
        <v>0.5</v>
      </c>
      <c r="C150" s="3">
        <v>0.86821186542510997</v>
      </c>
      <c r="D150" s="3">
        <v>4.0486665964126596</v>
      </c>
      <c r="E150" s="3">
        <v>5.7584782838821402</v>
      </c>
      <c r="F150" s="3">
        <v>6.8538385629653904</v>
      </c>
      <c r="G150" s="3">
        <v>7.6188598871231097</v>
      </c>
      <c r="H150" s="3">
        <v>8.1866289377212507</v>
      </c>
      <c r="I150" s="3">
        <v>8.61622107028961</v>
      </c>
      <c r="J150" s="3">
        <v>8.9427725076675397</v>
      </c>
      <c r="K150" s="3">
        <v>9.1915966272354108</v>
      </c>
      <c r="L150" s="3">
        <v>9.3743883371353203</v>
      </c>
      <c r="M150" s="12">
        <v>9.5284601449966395</v>
      </c>
      <c r="O150" s="67"/>
      <c r="P150" s="2">
        <v>0.5</v>
      </c>
      <c r="Q150" s="3">
        <v>0.86821186542510997</v>
      </c>
      <c r="R150" s="3">
        <v>4.0486665964126596</v>
      </c>
      <c r="S150" s="3">
        <v>5.7584782838821402</v>
      </c>
      <c r="T150" s="3">
        <v>6.8538385629653904</v>
      </c>
      <c r="U150" s="3">
        <v>7.6188598871231097</v>
      </c>
      <c r="V150" s="3">
        <v>8.1866289377212507</v>
      </c>
      <c r="W150" s="3">
        <v>8.61622107028961</v>
      </c>
      <c r="X150" s="3">
        <v>8.9427725076675397</v>
      </c>
      <c r="Y150" s="3">
        <v>9.1915966272354108</v>
      </c>
      <c r="Z150" s="3">
        <v>9.3743883371353203</v>
      </c>
      <c r="AA150" s="12">
        <v>9.5284601449966395</v>
      </c>
    </row>
    <row r="151" spans="1:27" x14ac:dyDescent="0.35">
      <c r="A151" s="67"/>
      <c r="B151" s="2">
        <v>0.55000000000000004</v>
      </c>
      <c r="C151" s="3">
        <v>0.86299955844879195</v>
      </c>
      <c r="D151" s="3">
        <v>4.2321907281875601</v>
      </c>
      <c r="E151" s="3">
        <v>6.0239483118057304</v>
      </c>
      <c r="F151" s="3">
        <v>7.1582046747207597</v>
      </c>
      <c r="G151" s="3">
        <v>7.9676986932754499</v>
      </c>
      <c r="H151" s="3">
        <v>8.56116926670075</v>
      </c>
      <c r="I151" s="3">
        <v>9.0173765420913696</v>
      </c>
      <c r="J151" s="3">
        <v>9.3652321100235003</v>
      </c>
      <c r="K151" s="3">
        <v>9.6279608011245692</v>
      </c>
      <c r="L151" s="3">
        <v>9.8200212717056292</v>
      </c>
      <c r="M151" s="12">
        <v>9.9689813852310198</v>
      </c>
      <c r="O151" s="67"/>
      <c r="P151" s="2">
        <v>0.55000000000000004</v>
      </c>
      <c r="Q151" s="3">
        <v>0.86299955844879195</v>
      </c>
      <c r="R151" s="3">
        <v>4.2321907281875601</v>
      </c>
      <c r="S151" s="3">
        <v>6.0239483118057304</v>
      </c>
      <c r="T151" s="3">
        <v>7.1582046747207597</v>
      </c>
      <c r="U151" s="3">
        <v>7.9676986932754499</v>
      </c>
      <c r="V151" s="3">
        <v>8.56116926670075</v>
      </c>
      <c r="W151" s="3">
        <v>9.0173765420913696</v>
      </c>
      <c r="X151" s="3">
        <v>9.3652321100235003</v>
      </c>
      <c r="Y151" s="3">
        <v>9.6279608011245692</v>
      </c>
      <c r="Z151" s="3">
        <v>9.8200212717056292</v>
      </c>
      <c r="AA151" s="12">
        <v>9.9689813852310198</v>
      </c>
    </row>
    <row r="152" spans="1:27" x14ac:dyDescent="0.35">
      <c r="A152" s="67"/>
      <c r="B152" s="2">
        <v>0.6</v>
      </c>
      <c r="C152" s="3">
        <v>0.85095036029815696</v>
      </c>
      <c r="D152" s="3">
        <v>4.4349819421768197</v>
      </c>
      <c r="E152" s="3">
        <v>6.2707940340042096</v>
      </c>
      <c r="F152" s="3">
        <v>7.4538341760635403</v>
      </c>
      <c r="G152" s="3">
        <v>8.2930494546890294</v>
      </c>
      <c r="H152" s="3">
        <v>8.9233194589614904</v>
      </c>
      <c r="I152" s="3">
        <v>9.4051996469497698</v>
      </c>
      <c r="J152" s="3">
        <v>9.7643610239028895</v>
      </c>
      <c r="K152" s="3">
        <v>10.040278077125601</v>
      </c>
      <c r="L152" s="3">
        <v>10.2544075250626</v>
      </c>
      <c r="M152" s="12">
        <v>10.413781762123101</v>
      </c>
      <c r="O152" s="67"/>
      <c r="P152" s="2">
        <v>0.6</v>
      </c>
      <c r="Q152" s="3">
        <v>0.85095036029815696</v>
      </c>
      <c r="R152" s="3">
        <v>4.4349819421768197</v>
      </c>
      <c r="S152" s="3">
        <v>6.2707940340042096</v>
      </c>
      <c r="T152" s="3">
        <v>7.4538341760635403</v>
      </c>
      <c r="U152" s="3">
        <v>8.2930494546890294</v>
      </c>
      <c r="V152" s="3">
        <v>8.9233194589614904</v>
      </c>
      <c r="W152" s="3">
        <v>9.4051996469497698</v>
      </c>
      <c r="X152" s="3">
        <v>9.7643610239028895</v>
      </c>
      <c r="Y152" s="3">
        <v>10.040278077125601</v>
      </c>
      <c r="Z152" s="3">
        <v>10.2544075250626</v>
      </c>
      <c r="AA152" s="12">
        <v>10.413781762123101</v>
      </c>
    </row>
    <row r="153" spans="1:27" x14ac:dyDescent="0.35">
      <c r="A153" s="67"/>
      <c r="B153" s="2">
        <v>0.65</v>
      </c>
      <c r="C153" s="3">
        <v>0.85074245929717995</v>
      </c>
      <c r="D153" s="3">
        <v>4.6036721467971802</v>
      </c>
      <c r="E153" s="3">
        <v>6.5070277452468899</v>
      </c>
      <c r="F153" s="3">
        <v>7.7319113016128496</v>
      </c>
      <c r="G153" s="3">
        <v>8.6090732812881505</v>
      </c>
      <c r="H153" s="3">
        <v>9.2793880701065099</v>
      </c>
      <c r="I153" s="3">
        <v>9.7695051431655902</v>
      </c>
      <c r="J153" s="3">
        <v>10.1490207910538</v>
      </c>
      <c r="K153" s="3">
        <v>10.437335610389701</v>
      </c>
      <c r="L153" s="3">
        <v>10.6640592813492</v>
      </c>
      <c r="M153" s="12">
        <v>10.8199516534805</v>
      </c>
      <c r="O153" s="67"/>
      <c r="P153" s="2">
        <v>0.65</v>
      </c>
      <c r="Q153" s="3">
        <v>0.85074245929717995</v>
      </c>
      <c r="R153" s="3">
        <v>4.6036721467971802</v>
      </c>
      <c r="S153" s="3">
        <v>6.5070277452468899</v>
      </c>
      <c r="T153" s="3">
        <v>7.7319113016128496</v>
      </c>
      <c r="U153" s="3">
        <v>8.6090732812881505</v>
      </c>
      <c r="V153" s="3">
        <v>9.2793880701065099</v>
      </c>
      <c r="W153" s="3">
        <v>9.7695051431655902</v>
      </c>
      <c r="X153" s="3">
        <v>10.1490207910538</v>
      </c>
      <c r="Y153" s="3">
        <v>10.437335610389701</v>
      </c>
      <c r="Z153" s="3">
        <v>10.6640592813492</v>
      </c>
      <c r="AA153" s="12">
        <v>10.8199516534805</v>
      </c>
    </row>
    <row r="154" spans="1:27" x14ac:dyDescent="0.35">
      <c r="A154" s="67"/>
      <c r="B154" s="2">
        <v>0.7</v>
      </c>
      <c r="C154" s="3">
        <v>0.84086894989013705</v>
      </c>
      <c r="D154" s="3">
        <v>4.7782541513443002</v>
      </c>
      <c r="E154" s="3">
        <v>6.7378522157669103</v>
      </c>
      <c r="F154" s="3">
        <v>8.0002323389053291</v>
      </c>
      <c r="G154" s="3">
        <v>8.9160782098770106</v>
      </c>
      <c r="H154" s="3">
        <v>9.6038233041763306</v>
      </c>
      <c r="I154" s="3">
        <v>10.1291509866714</v>
      </c>
      <c r="J154" s="3">
        <v>10.5244318246841</v>
      </c>
      <c r="K154" s="3">
        <v>10.8203455209732</v>
      </c>
      <c r="L154" s="3">
        <v>11.044788956642201</v>
      </c>
      <c r="M154" s="12">
        <v>11.225031495094299</v>
      </c>
      <c r="O154" s="67"/>
      <c r="P154" s="2">
        <v>0.7</v>
      </c>
      <c r="Q154" s="3">
        <v>0.84086894989013705</v>
      </c>
      <c r="R154" s="3">
        <v>4.7782541513443002</v>
      </c>
      <c r="S154" s="3">
        <v>6.7378522157669103</v>
      </c>
      <c r="T154" s="3">
        <v>8.0002323389053291</v>
      </c>
      <c r="U154" s="3">
        <v>8.9160782098770106</v>
      </c>
      <c r="V154" s="3">
        <v>9.6038233041763306</v>
      </c>
      <c r="W154" s="3">
        <v>10.1291509866714</v>
      </c>
      <c r="X154" s="3">
        <v>10.5244318246841</v>
      </c>
      <c r="Y154" s="3">
        <v>10.8203455209732</v>
      </c>
      <c r="Z154" s="3">
        <v>11.044788956642201</v>
      </c>
      <c r="AA154" s="12">
        <v>11.225031495094299</v>
      </c>
    </row>
    <row r="155" spans="1:27" x14ac:dyDescent="0.35">
      <c r="A155" s="67"/>
      <c r="B155" s="2">
        <v>0.75</v>
      </c>
      <c r="C155" s="3">
        <v>0.83917617797851596</v>
      </c>
      <c r="D155" s="3">
        <v>4.9387780427932704</v>
      </c>
      <c r="E155" s="3">
        <v>6.95151007175446</v>
      </c>
      <c r="F155" s="3">
        <v>8.2707258462905902</v>
      </c>
      <c r="G155" s="3">
        <v>9.2131725549697894</v>
      </c>
      <c r="H155" s="3">
        <v>9.9286037683486903</v>
      </c>
      <c r="I155" s="3">
        <v>10.4742485284805</v>
      </c>
      <c r="J155" s="3">
        <v>10.883875489234899</v>
      </c>
      <c r="K155" s="3">
        <v>11.1892763376236</v>
      </c>
      <c r="L155" s="3">
        <v>11.4329429864883</v>
      </c>
      <c r="M155" s="12">
        <v>11.615377068519599</v>
      </c>
      <c r="O155" s="67"/>
      <c r="P155" s="2">
        <v>0.75</v>
      </c>
      <c r="Q155" s="3">
        <v>0.83917617797851596</v>
      </c>
      <c r="R155" s="3">
        <v>4.9387780427932704</v>
      </c>
      <c r="S155" s="3">
        <v>6.95151007175446</v>
      </c>
      <c r="T155" s="3">
        <v>8.2707258462905902</v>
      </c>
      <c r="U155" s="3">
        <v>9.2131725549697894</v>
      </c>
      <c r="V155" s="3">
        <v>9.9286037683486903</v>
      </c>
      <c r="W155" s="3">
        <v>10.4742485284805</v>
      </c>
      <c r="X155" s="3">
        <v>10.883875489234899</v>
      </c>
      <c r="Y155" s="3">
        <v>11.1892763376236</v>
      </c>
      <c r="Z155" s="3">
        <v>11.4329429864883</v>
      </c>
      <c r="AA155" s="12">
        <v>11.615377068519599</v>
      </c>
    </row>
    <row r="156" spans="1:27" x14ac:dyDescent="0.35">
      <c r="A156" s="67"/>
      <c r="B156" s="2">
        <v>0.8</v>
      </c>
      <c r="C156" s="3">
        <v>0.82983136177062999</v>
      </c>
      <c r="D156" s="3">
        <v>5.1070743799209604</v>
      </c>
      <c r="E156" s="3">
        <v>7.1524802446365401</v>
      </c>
      <c r="F156" s="3">
        <v>8.5135513544082606</v>
      </c>
      <c r="G156" s="3">
        <v>9.5085951089859009</v>
      </c>
      <c r="H156" s="3">
        <v>10.2405601739883</v>
      </c>
      <c r="I156" s="3">
        <v>10.809126496315001</v>
      </c>
      <c r="J156" s="3">
        <v>11.224939942359899</v>
      </c>
      <c r="K156" s="3">
        <v>11.5517746210098</v>
      </c>
      <c r="L156" s="3">
        <v>11.7995277643204</v>
      </c>
      <c r="M156" s="12">
        <v>11.979230523109401</v>
      </c>
      <c r="O156" s="67"/>
      <c r="P156" s="2">
        <v>0.8</v>
      </c>
      <c r="Q156" s="3">
        <v>0.82983136177062999</v>
      </c>
      <c r="R156" s="3">
        <v>5.1070743799209604</v>
      </c>
      <c r="S156" s="3">
        <v>7.1524802446365401</v>
      </c>
      <c r="T156" s="3">
        <v>8.5135513544082606</v>
      </c>
      <c r="U156" s="3">
        <v>9.5085951089859009</v>
      </c>
      <c r="V156" s="3">
        <v>10.2405601739883</v>
      </c>
      <c r="W156" s="3">
        <v>10.809126496315001</v>
      </c>
      <c r="X156" s="3">
        <v>11.224939942359899</v>
      </c>
      <c r="Y156" s="3">
        <v>11.5517746210098</v>
      </c>
      <c r="Z156" s="3">
        <v>11.7995277643204</v>
      </c>
      <c r="AA156" s="12">
        <v>11.979230523109401</v>
      </c>
    </row>
    <row r="157" spans="1:27" x14ac:dyDescent="0.35">
      <c r="A157" s="67"/>
      <c r="B157" s="2">
        <v>0.85</v>
      </c>
      <c r="C157" s="3">
        <v>0.82458901405334495</v>
      </c>
      <c r="D157" s="3">
        <v>5.2633296251296997</v>
      </c>
      <c r="E157" s="3">
        <v>7.3610264062881496</v>
      </c>
      <c r="F157" s="3">
        <v>8.7561708688735997</v>
      </c>
      <c r="G157" s="3">
        <v>9.7822252511978203</v>
      </c>
      <c r="H157" s="3">
        <v>10.544632554054299</v>
      </c>
      <c r="I157" s="3">
        <v>11.1223932504654</v>
      </c>
      <c r="J157" s="3">
        <v>11.561772942543</v>
      </c>
      <c r="K157" s="3">
        <v>11.8950983285904</v>
      </c>
      <c r="L157" s="3">
        <v>12.145389199256901</v>
      </c>
      <c r="M157" s="12">
        <v>12.339105248451199</v>
      </c>
      <c r="O157" s="67"/>
      <c r="P157" s="2">
        <v>0.85</v>
      </c>
      <c r="Q157" s="3">
        <v>0.82458901405334495</v>
      </c>
      <c r="R157" s="3">
        <v>5.2633296251296997</v>
      </c>
      <c r="S157" s="3">
        <v>7.3610264062881496</v>
      </c>
      <c r="T157" s="3">
        <v>8.7561708688735997</v>
      </c>
      <c r="U157" s="3">
        <v>9.7822252511978203</v>
      </c>
      <c r="V157" s="3">
        <v>10.544632554054299</v>
      </c>
      <c r="W157" s="3">
        <v>11.1223932504654</v>
      </c>
      <c r="X157" s="3">
        <v>11.561772942543</v>
      </c>
      <c r="Y157" s="3">
        <v>11.8950983285904</v>
      </c>
      <c r="Z157" s="3">
        <v>12.145389199256901</v>
      </c>
      <c r="AA157" s="12">
        <v>12.339105248451199</v>
      </c>
    </row>
    <row r="158" spans="1:27" x14ac:dyDescent="0.35">
      <c r="A158" s="67"/>
      <c r="B158" s="2">
        <v>0.9</v>
      </c>
      <c r="C158" s="3">
        <v>0.82416272163391102</v>
      </c>
      <c r="D158" s="3">
        <v>5.4005538225174003</v>
      </c>
      <c r="E158" s="3">
        <v>7.5517736673355103</v>
      </c>
      <c r="F158" s="3">
        <v>8.9929386377334595</v>
      </c>
      <c r="G158" s="3">
        <v>10.052423119545001</v>
      </c>
      <c r="H158" s="3">
        <v>10.8396917581558</v>
      </c>
      <c r="I158" s="3">
        <v>11.4416662454605</v>
      </c>
      <c r="J158" s="3">
        <v>11.8857856988907</v>
      </c>
      <c r="K158" s="3">
        <v>12.236791253089899</v>
      </c>
      <c r="L158" s="3">
        <v>12.493702530860901</v>
      </c>
      <c r="M158" s="12">
        <v>12.693151116371199</v>
      </c>
      <c r="O158" s="67"/>
      <c r="P158" s="2">
        <v>0.9</v>
      </c>
      <c r="Q158" s="3">
        <v>0.82416272163391102</v>
      </c>
      <c r="R158" s="3">
        <v>5.4005538225174003</v>
      </c>
      <c r="S158" s="3">
        <v>7.5517736673355103</v>
      </c>
      <c r="T158" s="3">
        <v>8.9929386377334595</v>
      </c>
      <c r="U158" s="3">
        <v>10.052423119545001</v>
      </c>
      <c r="V158" s="3">
        <v>10.8396917581558</v>
      </c>
      <c r="W158" s="3">
        <v>11.4416662454605</v>
      </c>
      <c r="X158" s="3">
        <v>11.8857856988907</v>
      </c>
      <c r="Y158" s="3">
        <v>12.236791253089899</v>
      </c>
      <c r="Z158" s="3">
        <v>12.493702530860901</v>
      </c>
      <c r="AA158" s="12">
        <v>12.693151116371199</v>
      </c>
    </row>
    <row r="159" spans="1:27" x14ac:dyDescent="0.35">
      <c r="A159" s="67"/>
      <c r="B159" s="2">
        <v>0.95</v>
      </c>
      <c r="C159" s="3">
        <v>0.81627094745635997</v>
      </c>
      <c r="D159" s="3">
        <v>5.5543156862258902</v>
      </c>
      <c r="E159" s="3">
        <v>7.741161942482</v>
      </c>
      <c r="F159" s="3">
        <v>9.2268940210342407</v>
      </c>
      <c r="G159" s="3">
        <v>10.3147131204605</v>
      </c>
      <c r="H159" s="3">
        <v>11.122722268104599</v>
      </c>
      <c r="I159" s="3">
        <v>11.742385506629899</v>
      </c>
      <c r="J159" s="3">
        <v>12.209660172462501</v>
      </c>
      <c r="K159" s="3">
        <v>12.562016129493699</v>
      </c>
      <c r="L159" s="3">
        <v>12.8224149942398</v>
      </c>
      <c r="M159" s="12">
        <v>13.0307031869888</v>
      </c>
      <c r="O159" s="67"/>
      <c r="P159" s="2">
        <v>0.95</v>
      </c>
      <c r="Q159" s="3">
        <v>0.81627094745635997</v>
      </c>
      <c r="R159" s="3">
        <v>5.5543156862258902</v>
      </c>
      <c r="S159" s="3">
        <v>7.741161942482</v>
      </c>
      <c r="T159" s="3">
        <v>9.2268940210342407</v>
      </c>
      <c r="U159" s="3">
        <v>10.3147131204605</v>
      </c>
      <c r="V159" s="3">
        <v>11.122722268104599</v>
      </c>
      <c r="W159" s="3">
        <v>11.742385506629899</v>
      </c>
      <c r="X159" s="3">
        <v>12.209660172462501</v>
      </c>
      <c r="Y159" s="3">
        <v>12.562016129493699</v>
      </c>
      <c r="Z159" s="3">
        <v>12.8224149942398</v>
      </c>
      <c r="AA159" s="12">
        <v>13.0307031869888</v>
      </c>
    </row>
    <row r="160" spans="1:27" x14ac:dyDescent="0.35">
      <c r="A160" s="67"/>
      <c r="B160" s="2">
        <v>1</v>
      </c>
      <c r="C160" s="3">
        <v>0.819297194480896</v>
      </c>
      <c r="D160" s="3">
        <v>5.6889034509658796</v>
      </c>
      <c r="E160" s="3">
        <v>7.9276396036148098</v>
      </c>
      <c r="F160" s="3">
        <v>9.4463154077529907</v>
      </c>
      <c r="G160" s="3">
        <v>10.5746675729752</v>
      </c>
      <c r="H160" s="3">
        <v>11.3969122171402</v>
      </c>
      <c r="I160" s="3">
        <v>12.0303579568863</v>
      </c>
      <c r="J160" s="3">
        <v>12.5104690790176</v>
      </c>
      <c r="K160" s="3">
        <v>12.871518731117201</v>
      </c>
      <c r="L160" s="3">
        <v>13.1444269418716</v>
      </c>
      <c r="M160" s="12">
        <v>13.3615728616714</v>
      </c>
      <c r="O160" s="67"/>
      <c r="P160" s="2">
        <v>1</v>
      </c>
      <c r="Q160" s="3">
        <v>0.819297194480896</v>
      </c>
      <c r="R160" s="3">
        <v>5.6889034509658796</v>
      </c>
      <c r="S160" s="3">
        <v>7.9276396036148098</v>
      </c>
      <c r="T160" s="3">
        <v>9.4463154077529907</v>
      </c>
      <c r="U160" s="3">
        <v>10.5746675729752</v>
      </c>
      <c r="V160" s="3">
        <v>11.3969122171402</v>
      </c>
      <c r="W160" s="3">
        <v>12.0303579568863</v>
      </c>
      <c r="X160" s="3">
        <v>12.5104690790176</v>
      </c>
      <c r="Y160" s="3">
        <v>12.871518731117201</v>
      </c>
      <c r="Z160" s="3">
        <v>13.1444269418716</v>
      </c>
      <c r="AA160" s="12">
        <v>13.3615728616714</v>
      </c>
    </row>
    <row r="161" spans="1:27" x14ac:dyDescent="0.35">
      <c r="A161" s="8"/>
      <c r="B161" s="9"/>
      <c r="C161" s="9"/>
      <c r="D161" s="9"/>
      <c r="E161" s="9"/>
      <c r="F161" s="9"/>
      <c r="G161" s="9"/>
      <c r="H161" s="9"/>
      <c r="I161" s="9"/>
      <c r="J161" s="9"/>
      <c r="K161" s="9"/>
      <c r="L161" s="9"/>
      <c r="M161" s="10"/>
      <c r="O161" s="8"/>
      <c r="P161" s="9"/>
      <c r="Q161" s="9"/>
      <c r="R161" s="9"/>
      <c r="S161" s="9"/>
      <c r="T161" s="9"/>
      <c r="U161" s="9"/>
      <c r="V161" s="9"/>
      <c r="W161" s="9"/>
      <c r="X161" s="9"/>
      <c r="Y161" s="9"/>
      <c r="Z161" s="9"/>
      <c r="AA161" s="10"/>
    </row>
    <row r="162" spans="1:27" x14ac:dyDescent="0.35">
      <c r="A162" s="8"/>
      <c r="B162" s="9"/>
      <c r="C162" s="9"/>
      <c r="D162" s="9"/>
      <c r="E162" s="9"/>
      <c r="F162" s="9"/>
      <c r="G162" s="9"/>
      <c r="H162" s="9"/>
      <c r="I162" s="9"/>
      <c r="J162" s="9"/>
      <c r="K162" s="9"/>
      <c r="L162" s="9"/>
      <c r="M162" s="10"/>
      <c r="O162" s="8"/>
      <c r="P162" s="9"/>
      <c r="Q162" s="9"/>
      <c r="R162" s="9"/>
      <c r="S162" s="9"/>
      <c r="T162" s="9"/>
      <c r="U162" s="9"/>
      <c r="V162" s="9"/>
      <c r="W162" s="9"/>
      <c r="X162" s="9"/>
      <c r="Y162" s="9"/>
      <c r="Z162" s="9"/>
      <c r="AA162" s="10"/>
    </row>
    <row r="163" spans="1:27" x14ac:dyDescent="0.35">
      <c r="A163" s="8"/>
      <c r="B163" s="9"/>
      <c r="C163" s="9"/>
      <c r="D163" s="9"/>
      <c r="E163" s="9"/>
      <c r="F163" s="9"/>
      <c r="G163" s="9"/>
      <c r="H163" s="9"/>
      <c r="I163" s="9"/>
      <c r="J163" s="9"/>
      <c r="K163" s="9"/>
      <c r="L163" s="9"/>
      <c r="M163" s="10"/>
      <c r="O163" s="8"/>
      <c r="P163" s="9"/>
      <c r="Q163" s="9"/>
      <c r="R163" s="9"/>
      <c r="S163" s="9"/>
      <c r="T163" s="9"/>
      <c r="U163" s="9"/>
      <c r="V163" s="9"/>
      <c r="W163" s="9"/>
      <c r="X163" s="9"/>
      <c r="Y163" s="9"/>
      <c r="Z163" s="9"/>
      <c r="AA163" s="10"/>
    </row>
    <row r="164" spans="1:27" x14ac:dyDescent="0.35">
      <c r="A164" s="8"/>
      <c r="B164" s="9"/>
      <c r="C164" s="9"/>
      <c r="D164" s="9"/>
      <c r="E164" s="9"/>
      <c r="F164" s="9"/>
      <c r="G164" s="9"/>
      <c r="H164" s="9"/>
      <c r="I164" s="9"/>
      <c r="J164" s="9"/>
      <c r="K164" s="9"/>
      <c r="L164" s="9"/>
      <c r="M164" s="10"/>
      <c r="O164" s="8"/>
      <c r="P164" s="9"/>
      <c r="Q164" s="9"/>
      <c r="R164" s="9"/>
      <c r="S164" s="9"/>
      <c r="T164" s="9"/>
      <c r="U164" s="9"/>
      <c r="V164" s="9"/>
      <c r="W164" s="9"/>
      <c r="X164" s="9"/>
      <c r="Y164" s="9"/>
      <c r="Z164" s="9"/>
      <c r="AA164" s="10"/>
    </row>
    <row r="165" spans="1:27" x14ac:dyDescent="0.35">
      <c r="A165" s="8"/>
      <c r="B165" s="9"/>
      <c r="C165" s="9"/>
      <c r="D165" s="9"/>
      <c r="E165" s="9"/>
      <c r="F165" s="9"/>
      <c r="G165" s="9"/>
      <c r="H165" s="9"/>
      <c r="I165" s="9"/>
      <c r="J165" s="9"/>
      <c r="K165" s="9"/>
      <c r="L165" s="9"/>
      <c r="M165" s="10"/>
      <c r="O165" s="8"/>
      <c r="P165" s="9"/>
      <c r="Q165" s="9"/>
      <c r="R165" s="9"/>
      <c r="S165" s="9"/>
      <c r="T165" s="9"/>
      <c r="U165" s="9"/>
      <c r="V165" s="9"/>
      <c r="W165" s="9"/>
      <c r="X165" s="9"/>
      <c r="Y165" s="9"/>
      <c r="Z165" s="9"/>
      <c r="AA165" s="10"/>
    </row>
    <row r="166" spans="1:27" x14ac:dyDescent="0.35">
      <c r="A166" s="8"/>
      <c r="B166" s="9"/>
      <c r="C166" s="9"/>
      <c r="D166" s="9"/>
      <c r="E166" s="9"/>
      <c r="F166" s="9"/>
      <c r="G166" s="9"/>
      <c r="H166" s="9"/>
      <c r="I166" s="9"/>
      <c r="J166" s="9"/>
      <c r="K166" s="9"/>
      <c r="L166" s="9"/>
      <c r="M166" s="10"/>
      <c r="O166" s="8"/>
      <c r="P166" s="9"/>
      <c r="Q166" s="9"/>
      <c r="R166" s="9"/>
      <c r="S166" s="9"/>
      <c r="T166" s="9"/>
      <c r="U166" s="9"/>
      <c r="V166" s="9"/>
      <c r="W166" s="9"/>
      <c r="X166" s="9"/>
      <c r="Y166" s="9"/>
      <c r="Z166" s="9"/>
      <c r="AA166" s="10"/>
    </row>
    <row r="167" spans="1:27" x14ac:dyDescent="0.35">
      <c r="A167" s="8"/>
      <c r="B167" s="9"/>
      <c r="C167" s="9"/>
      <c r="D167" s="9"/>
      <c r="E167" s="9"/>
      <c r="F167" s="9"/>
      <c r="G167" s="9"/>
      <c r="H167" s="9"/>
      <c r="I167" s="9"/>
      <c r="J167" s="9"/>
      <c r="K167" s="9"/>
      <c r="L167" s="9"/>
      <c r="M167" s="10"/>
      <c r="O167" s="8"/>
      <c r="P167" s="9"/>
      <c r="Q167" s="9"/>
      <c r="R167" s="9"/>
      <c r="S167" s="9"/>
      <c r="T167" s="9"/>
      <c r="U167" s="9"/>
      <c r="V167" s="9"/>
      <c r="W167" s="9"/>
      <c r="X167" s="9"/>
      <c r="Y167" s="9"/>
      <c r="Z167" s="9"/>
      <c r="AA167" s="10"/>
    </row>
    <row r="168" spans="1:27" x14ac:dyDescent="0.35">
      <c r="A168" s="8"/>
      <c r="B168" s="9"/>
      <c r="C168" s="9"/>
      <c r="D168" s="9"/>
      <c r="E168" s="9"/>
      <c r="F168" s="9"/>
      <c r="G168" s="9"/>
      <c r="H168" s="9"/>
      <c r="I168" s="9"/>
      <c r="J168" s="9"/>
      <c r="K168" s="9"/>
      <c r="L168" s="9"/>
      <c r="M168" s="10"/>
      <c r="O168" s="8"/>
      <c r="P168" s="9"/>
      <c r="Q168" s="9"/>
      <c r="R168" s="9"/>
      <c r="S168" s="9"/>
      <c r="T168" s="9"/>
      <c r="U168" s="9"/>
      <c r="V168" s="9"/>
      <c r="W168" s="9"/>
      <c r="X168" s="9"/>
      <c r="Y168" s="9"/>
      <c r="Z168" s="9"/>
      <c r="AA168" s="10"/>
    </row>
    <row r="169" spans="1:27" x14ac:dyDescent="0.35">
      <c r="A169" s="8"/>
      <c r="B169" s="9"/>
      <c r="C169" s="9"/>
      <c r="D169" s="9"/>
      <c r="E169" s="9"/>
      <c r="F169" s="9"/>
      <c r="G169" s="9"/>
      <c r="H169" s="9"/>
      <c r="I169" s="9"/>
      <c r="J169" s="9"/>
      <c r="K169" s="9"/>
      <c r="L169" s="9"/>
      <c r="M169" s="10"/>
      <c r="O169" s="8"/>
      <c r="P169" s="9"/>
      <c r="Q169" s="9"/>
      <c r="R169" s="9"/>
      <c r="S169" s="9"/>
      <c r="T169" s="9"/>
      <c r="U169" s="9"/>
      <c r="V169" s="9"/>
      <c r="W169" s="9"/>
      <c r="X169" s="9"/>
      <c r="Y169" s="9"/>
      <c r="Z169" s="9"/>
      <c r="AA169" s="10"/>
    </row>
    <row r="170" spans="1:27" x14ac:dyDescent="0.35">
      <c r="A170" s="8"/>
      <c r="B170" s="9"/>
      <c r="C170" s="9"/>
      <c r="D170" s="9"/>
      <c r="E170" s="9"/>
      <c r="F170" s="9"/>
      <c r="G170" s="9"/>
      <c r="H170" s="9"/>
      <c r="I170" s="9"/>
      <c r="J170" s="9"/>
      <c r="K170" s="9"/>
      <c r="L170" s="9"/>
      <c r="M170" s="10"/>
      <c r="O170" s="8"/>
      <c r="P170" s="9"/>
      <c r="Q170" s="9"/>
      <c r="R170" s="9"/>
      <c r="S170" s="9"/>
      <c r="T170" s="9"/>
      <c r="U170" s="9"/>
      <c r="V170" s="9"/>
      <c r="W170" s="9"/>
      <c r="X170" s="9"/>
      <c r="Y170" s="9"/>
      <c r="Z170" s="9"/>
      <c r="AA170" s="10"/>
    </row>
    <row r="171" spans="1:27" x14ac:dyDescent="0.35">
      <c r="A171" s="64" t="s">
        <v>1</v>
      </c>
      <c r="B171" s="65"/>
      <c r="C171" s="65"/>
      <c r="D171" s="65"/>
      <c r="E171" s="65"/>
      <c r="F171" s="65"/>
      <c r="G171" s="65"/>
      <c r="H171" s="65"/>
      <c r="I171" s="65"/>
      <c r="J171" s="65"/>
      <c r="K171" s="65"/>
      <c r="L171" s="65"/>
      <c r="M171" s="66"/>
      <c r="O171" s="64" t="s">
        <v>1</v>
      </c>
      <c r="P171" s="65"/>
      <c r="Q171" s="65"/>
      <c r="R171" s="65"/>
      <c r="S171" s="65"/>
      <c r="T171" s="65"/>
      <c r="U171" s="65"/>
      <c r="V171" s="65"/>
      <c r="W171" s="65"/>
      <c r="X171" s="65"/>
      <c r="Y171" s="65"/>
      <c r="Z171" s="65"/>
      <c r="AA171" s="66"/>
    </row>
    <row r="172" spans="1:27" x14ac:dyDescent="0.35">
      <c r="A172" s="67" t="s">
        <v>0</v>
      </c>
      <c r="B172" s="1"/>
      <c r="C172" s="1">
        <v>0</v>
      </c>
      <c r="D172" s="1">
        <v>0.1</v>
      </c>
      <c r="E172" s="1">
        <v>0.2</v>
      </c>
      <c r="F172" s="1">
        <v>0.3</v>
      </c>
      <c r="G172" s="1">
        <v>0.4</v>
      </c>
      <c r="H172" s="1">
        <v>0.5</v>
      </c>
      <c r="I172" s="1">
        <v>0.6</v>
      </c>
      <c r="J172" s="1">
        <v>0.7</v>
      </c>
      <c r="K172" s="1">
        <v>0.8</v>
      </c>
      <c r="L172" s="1">
        <v>0.9</v>
      </c>
      <c r="M172" s="11">
        <v>1</v>
      </c>
      <c r="O172" s="67" t="s">
        <v>0</v>
      </c>
      <c r="P172" s="1"/>
      <c r="Q172" s="1">
        <v>0</v>
      </c>
      <c r="R172" s="1">
        <v>0.1</v>
      </c>
      <c r="S172" s="1">
        <v>0.2</v>
      </c>
      <c r="T172" s="1">
        <v>0.3</v>
      </c>
      <c r="U172" s="1">
        <v>0.4</v>
      </c>
      <c r="V172" s="1">
        <v>0.5</v>
      </c>
      <c r="W172" s="1">
        <v>0.6</v>
      </c>
      <c r="X172" s="1">
        <v>0.7</v>
      </c>
      <c r="Y172" s="1">
        <v>0.8</v>
      </c>
      <c r="Z172" s="1">
        <v>0.9</v>
      </c>
      <c r="AA172" s="11">
        <v>1</v>
      </c>
    </row>
    <row r="173" spans="1:27" x14ac:dyDescent="0.35">
      <c r="A173" s="67"/>
      <c r="B173" s="2">
        <v>0</v>
      </c>
      <c r="C173" s="4">
        <v>0</v>
      </c>
      <c r="D173" s="4">
        <v>0</v>
      </c>
      <c r="E173" s="4">
        <v>0</v>
      </c>
      <c r="F173" s="4">
        <v>0</v>
      </c>
      <c r="G173" s="4">
        <v>0</v>
      </c>
      <c r="H173" s="4">
        <v>0</v>
      </c>
      <c r="I173" s="4">
        <v>0</v>
      </c>
      <c r="J173" s="4">
        <v>0</v>
      </c>
      <c r="K173" s="4">
        <v>0</v>
      </c>
      <c r="L173" s="4">
        <v>0</v>
      </c>
      <c r="M173" s="14">
        <v>0</v>
      </c>
      <c r="O173" s="67"/>
      <c r="P173" s="2">
        <v>0</v>
      </c>
      <c r="Q173" s="4">
        <v>0</v>
      </c>
      <c r="R173" s="4">
        <v>0</v>
      </c>
      <c r="S173" s="4">
        <v>0</v>
      </c>
      <c r="T173" s="4">
        <v>0</v>
      </c>
      <c r="U173" s="4">
        <v>0</v>
      </c>
      <c r="V173" s="4">
        <v>0</v>
      </c>
      <c r="W173" s="4">
        <v>0</v>
      </c>
      <c r="X173" s="4">
        <v>0</v>
      </c>
      <c r="Y173" s="4">
        <v>0</v>
      </c>
      <c r="Z173" s="4">
        <v>0</v>
      </c>
      <c r="AA173" s="14">
        <v>0</v>
      </c>
    </row>
    <row r="174" spans="1:27" x14ac:dyDescent="0.35">
      <c r="A174" s="67"/>
      <c r="B174" s="2">
        <v>0.05</v>
      </c>
      <c r="C174" s="4">
        <v>1.6633503139018999E-2</v>
      </c>
      <c r="D174" s="4">
        <v>2.0504910498857502E-2</v>
      </c>
      <c r="E174" s="4">
        <v>2.51558795571327E-2</v>
      </c>
      <c r="F174" s="4">
        <v>3.0726533383130999E-2</v>
      </c>
      <c r="G174" s="4">
        <v>3.5003125667572001E-2</v>
      </c>
      <c r="H174" s="4">
        <v>3.9265532046556501E-2</v>
      </c>
      <c r="I174" s="4">
        <v>4.3412614613771397E-2</v>
      </c>
      <c r="J174" s="4">
        <v>4.7055665403604501E-2</v>
      </c>
      <c r="K174" s="4">
        <v>5.0535872578620897E-2</v>
      </c>
      <c r="L174" s="4">
        <v>5.3874827921390499E-2</v>
      </c>
      <c r="M174" s="14">
        <v>5.9238631278276402E-2</v>
      </c>
      <c r="O174" s="67"/>
      <c r="P174" s="2">
        <v>0.05</v>
      </c>
      <c r="Q174" s="4">
        <v>1.6633503139018999E-2</v>
      </c>
      <c r="R174" s="4">
        <v>2.0504910498857502E-2</v>
      </c>
      <c r="S174" s="4">
        <v>2.51558795571327E-2</v>
      </c>
      <c r="T174" s="4">
        <v>3.0726533383130999E-2</v>
      </c>
      <c r="U174" s="4">
        <v>3.5003125667572001E-2</v>
      </c>
      <c r="V174" s="4">
        <v>3.9265532046556501E-2</v>
      </c>
      <c r="W174" s="4">
        <v>4.3412614613771397E-2</v>
      </c>
      <c r="X174" s="4">
        <v>4.7055665403604501E-2</v>
      </c>
      <c r="Y174" s="4">
        <v>5.0535872578620897E-2</v>
      </c>
      <c r="Z174" s="4">
        <v>5.3874827921390499E-2</v>
      </c>
      <c r="AA174" s="14">
        <v>5.9238631278276402E-2</v>
      </c>
    </row>
    <row r="175" spans="1:27" x14ac:dyDescent="0.35">
      <c r="A175" s="67"/>
      <c r="B175" s="2">
        <v>0.1</v>
      </c>
      <c r="C175" s="4">
        <v>1.50039196014404E-2</v>
      </c>
      <c r="D175" s="4">
        <v>3.0043212696909901E-2</v>
      </c>
      <c r="E175" s="4">
        <v>4.7295894473791102E-2</v>
      </c>
      <c r="F175" s="4">
        <v>6.0312353074550601E-2</v>
      </c>
      <c r="G175" s="4">
        <v>7.0346660912036896E-2</v>
      </c>
      <c r="H175" s="4">
        <v>7.4086098000407205E-2</v>
      </c>
      <c r="I175" s="4">
        <v>7.9917624592781095E-2</v>
      </c>
      <c r="J175" s="4">
        <v>8.4217342237631498E-2</v>
      </c>
      <c r="K175" s="4">
        <v>9.0582296252250699E-2</v>
      </c>
      <c r="L175" s="4">
        <v>9.4002079218625995E-2</v>
      </c>
      <c r="M175" s="14">
        <v>0.100117308398088</v>
      </c>
      <c r="O175" s="67"/>
      <c r="P175" s="2">
        <v>0.1</v>
      </c>
      <c r="Q175" s="4">
        <v>1.50039196014404E-2</v>
      </c>
      <c r="R175" s="4">
        <v>3.0043212696909901E-2</v>
      </c>
      <c r="S175" s="4">
        <v>4.7295894473791102E-2</v>
      </c>
      <c r="T175" s="4">
        <v>6.0312353074550601E-2</v>
      </c>
      <c r="U175" s="4">
        <v>7.0346660912036896E-2</v>
      </c>
      <c r="V175" s="4">
        <v>7.4086098000407205E-2</v>
      </c>
      <c r="W175" s="4">
        <v>7.9917624592781095E-2</v>
      </c>
      <c r="X175" s="4">
        <v>8.4217342237631498E-2</v>
      </c>
      <c r="Y175" s="4">
        <v>9.0582296252250699E-2</v>
      </c>
      <c r="Z175" s="4">
        <v>9.4002079218625995E-2</v>
      </c>
      <c r="AA175" s="14">
        <v>0.100117308398088</v>
      </c>
    </row>
    <row r="176" spans="1:27" x14ac:dyDescent="0.35">
      <c r="A176" s="67"/>
      <c r="B176" s="2">
        <v>0.15</v>
      </c>
      <c r="C176" s="4">
        <v>6.5986658446490799E-3</v>
      </c>
      <c r="D176" s="4">
        <v>3.8137603551149403E-2</v>
      </c>
      <c r="E176" s="4">
        <v>6.3181522302329499E-2</v>
      </c>
      <c r="F176" s="4">
        <v>8.0852461978793103E-2</v>
      </c>
      <c r="G176" s="4">
        <v>9.4705981016159096E-2</v>
      </c>
      <c r="H176" s="4">
        <v>0.10890666395425801</v>
      </c>
      <c r="I176" s="4">
        <v>0.109987370669842</v>
      </c>
      <c r="J176" s="4">
        <v>0.121379019071658</v>
      </c>
      <c r="K176" s="4">
        <v>0.13062871992587999</v>
      </c>
      <c r="L176" s="4">
        <v>0.13412933051586201</v>
      </c>
      <c r="M176" s="14">
        <v>0.14099598551789899</v>
      </c>
      <c r="O176" s="67"/>
      <c r="P176" s="2">
        <v>0.15</v>
      </c>
      <c r="Q176" s="4">
        <v>6.5986658446490799E-3</v>
      </c>
      <c r="R176" s="4">
        <v>3.8137603551149403E-2</v>
      </c>
      <c r="S176" s="4">
        <v>6.3181522302329499E-2</v>
      </c>
      <c r="T176" s="4">
        <v>8.0852461978793103E-2</v>
      </c>
      <c r="U176" s="4">
        <v>9.4705981016159096E-2</v>
      </c>
      <c r="V176" s="4">
        <v>0.10890666395425801</v>
      </c>
      <c r="W176" s="4">
        <v>0.109987370669842</v>
      </c>
      <c r="X176" s="4">
        <v>0.121379019071658</v>
      </c>
      <c r="Y176" s="4">
        <v>0.13062871992587999</v>
      </c>
      <c r="Z176" s="4">
        <v>0.13412933051586201</v>
      </c>
      <c r="AA176" s="14">
        <v>0.14099598551789899</v>
      </c>
    </row>
    <row r="177" spans="1:27" x14ac:dyDescent="0.35">
      <c r="A177" s="67"/>
      <c r="B177" s="2">
        <v>0.2</v>
      </c>
      <c r="C177" s="4">
        <v>2.9240360017865901E-3</v>
      </c>
      <c r="D177" s="4">
        <v>4.88163977861404E-2</v>
      </c>
      <c r="E177" s="4">
        <v>7.9067150130868E-2</v>
      </c>
      <c r="F177" s="4">
        <v>0.10139257088303601</v>
      </c>
      <c r="G177" s="4">
        <v>0.11906530112028101</v>
      </c>
      <c r="H177" s="4">
        <v>0.135867044329643</v>
      </c>
      <c r="I177" s="4">
        <v>0.14855246245861101</v>
      </c>
      <c r="J177" s="4">
        <v>0.15854069590568501</v>
      </c>
      <c r="K177" s="4">
        <v>0.166042774915695</v>
      </c>
      <c r="L177" s="4">
        <v>0.17037950456142401</v>
      </c>
      <c r="M177" s="14">
        <v>0.18187466263771099</v>
      </c>
      <c r="O177" s="67"/>
      <c r="P177" s="2">
        <v>0.2</v>
      </c>
      <c r="Q177" s="4">
        <v>2.9240360017865901E-3</v>
      </c>
      <c r="R177" s="4">
        <v>4.88163977861404E-2</v>
      </c>
      <c r="S177" s="4">
        <v>7.9067150130868E-2</v>
      </c>
      <c r="T177" s="4">
        <v>0.10139257088303601</v>
      </c>
      <c r="U177" s="4">
        <v>0.11906530112028101</v>
      </c>
      <c r="V177" s="4">
        <v>0.135867044329643</v>
      </c>
      <c r="W177" s="4">
        <v>0.14855246245861101</v>
      </c>
      <c r="X177" s="4">
        <v>0.15854069590568501</v>
      </c>
      <c r="Y177" s="4">
        <v>0.166042774915695</v>
      </c>
      <c r="Z177" s="4">
        <v>0.17037950456142401</v>
      </c>
      <c r="AA177" s="14">
        <v>0.18187466263771099</v>
      </c>
    </row>
    <row r="178" spans="1:27" x14ac:dyDescent="0.35">
      <c r="A178" s="67"/>
      <c r="B178" s="2">
        <v>0.25</v>
      </c>
      <c r="C178" s="4">
        <v>-4.1601739940233502E-4</v>
      </c>
      <c r="D178" s="4">
        <v>5.5883801231781598E-2</v>
      </c>
      <c r="E178" s="4">
        <v>9.4952777959406404E-2</v>
      </c>
      <c r="F178" s="4">
        <v>0.12193267978727799</v>
      </c>
      <c r="G178" s="4">
        <v>0.143424621224403</v>
      </c>
      <c r="H178" s="4">
        <v>0.16282742470502901</v>
      </c>
      <c r="I178" s="4">
        <v>0.18080285191536</v>
      </c>
      <c r="J178" s="4">
        <v>0.186814665794373</v>
      </c>
      <c r="K178" s="4">
        <v>0.19220975041389499</v>
      </c>
      <c r="L178" s="4">
        <v>0.20075161755085</v>
      </c>
      <c r="M178" s="14">
        <v>0.20220834016799899</v>
      </c>
      <c r="O178" s="67"/>
      <c r="P178" s="2">
        <v>0.25</v>
      </c>
      <c r="Q178" s="4">
        <v>-4.1601739940233502E-4</v>
      </c>
      <c r="R178" s="4">
        <v>5.5883801231781598E-2</v>
      </c>
      <c r="S178" s="4">
        <v>9.4952777959406404E-2</v>
      </c>
      <c r="T178" s="4">
        <v>0.12193267978727799</v>
      </c>
      <c r="U178" s="4">
        <v>0.143424621224403</v>
      </c>
      <c r="V178" s="4">
        <v>0.16282742470502901</v>
      </c>
      <c r="W178" s="4">
        <v>0.18080285191536</v>
      </c>
      <c r="X178" s="4">
        <v>0.186814665794373</v>
      </c>
      <c r="Y178" s="4">
        <v>0.19220975041389499</v>
      </c>
      <c r="Z178" s="4">
        <v>0.20075161755085</v>
      </c>
      <c r="AA178" s="14">
        <v>0.20220834016799899</v>
      </c>
    </row>
    <row r="179" spans="1:27" x14ac:dyDescent="0.35">
      <c r="A179" s="67"/>
      <c r="B179" s="2">
        <v>0.3</v>
      </c>
      <c r="C179" s="4">
        <v>-3.2475437037646801E-3</v>
      </c>
      <c r="D179" s="4">
        <v>6.2951204677422795E-2</v>
      </c>
      <c r="E179" s="4">
        <v>0.110838405787945</v>
      </c>
      <c r="F179" s="4">
        <v>0.142472788691521</v>
      </c>
      <c r="G179" s="4">
        <v>0.167783941328526</v>
      </c>
      <c r="H179" s="4">
        <v>0.18978780508041401</v>
      </c>
      <c r="I179" s="4">
        <v>0.20125530660152399</v>
      </c>
      <c r="J179" s="4">
        <v>0.20982669293880499</v>
      </c>
      <c r="K179" s="4">
        <v>0.22072534263134</v>
      </c>
      <c r="L179" s="4">
        <v>0.221522852778435</v>
      </c>
      <c r="M179" s="14">
        <v>0.22628054022788999</v>
      </c>
      <c r="O179" s="67"/>
      <c r="P179" s="2">
        <v>0.3</v>
      </c>
      <c r="Q179" s="4">
        <v>-3.2475437037646801E-3</v>
      </c>
      <c r="R179" s="4">
        <v>6.2951204677422795E-2</v>
      </c>
      <c r="S179" s="4">
        <v>0.110838405787945</v>
      </c>
      <c r="T179" s="4">
        <v>0.142472788691521</v>
      </c>
      <c r="U179" s="4">
        <v>0.167783941328526</v>
      </c>
      <c r="V179" s="4">
        <v>0.18978780508041401</v>
      </c>
      <c r="W179" s="4">
        <v>0.20125530660152399</v>
      </c>
      <c r="X179" s="4">
        <v>0.20982669293880499</v>
      </c>
      <c r="Y179" s="4">
        <v>0.22072534263134</v>
      </c>
      <c r="Z179" s="4">
        <v>0.221522852778435</v>
      </c>
      <c r="AA179" s="14">
        <v>0.22628054022788999</v>
      </c>
    </row>
    <row r="180" spans="1:27" x14ac:dyDescent="0.35">
      <c r="A180" s="67"/>
      <c r="B180" s="2">
        <v>0.35</v>
      </c>
      <c r="C180" s="4">
        <v>-4.7683008015155801E-3</v>
      </c>
      <c r="D180" s="4">
        <v>7.0018608123064E-2</v>
      </c>
      <c r="E180" s="4">
        <v>0.12614943087100999</v>
      </c>
      <c r="F180" s="4">
        <v>0.15733373165130601</v>
      </c>
      <c r="G180" s="4">
        <v>0.19214326143264801</v>
      </c>
      <c r="H180" s="4">
        <v>0.21333016455173501</v>
      </c>
      <c r="I180" s="4">
        <v>0.22296194732189201</v>
      </c>
      <c r="J180" s="4">
        <v>0.230259925127029</v>
      </c>
      <c r="K180" s="4">
        <v>0.23987808823585499</v>
      </c>
      <c r="L180" s="4">
        <v>0.24302521347999601</v>
      </c>
      <c r="M180" s="14">
        <v>0.24691599607467701</v>
      </c>
      <c r="O180" s="67"/>
      <c r="P180" s="2">
        <v>0.35</v>
      </c>
      <c r="Q180" s="4">
        <v>-4.7683008015155801E-3</v>
      </c>
      <c r="R180" s="4">
        <v>7.0018608123064E-2</v>
      </c>
      <c r="S180" s="4">
        <v>0.12614943087100999</v>
      </c>
      <c r="T180" s="4">
        <v>0.15733373165130601</v>
      </c>
      <c r="U180" s="4">
        <v>0.19214326143264801</v>
      </c>
      <c r="V180" s="4">
        <v>0.21333016455173501</v>
      </c>
      <c r="W180" s="4">
        <v>0.22296194732189201</v>
      </c>
      <c r="X180" s="4">
        <v>0.230259925127029</v>
      </c>
      <c r="Y180" s="4">
        <v>0.23987808823585499</v>
      </c>
      <c r="Z180" s="4">
        <v>0.24302521347999601</v>
      </c>
      <c r="AA180" s="14">
        <v>0.24691599607467701</v>
      </c>
    </row>
    <row r="181" spans="1:27" x14ac:dyDescent="0.35">
      <c r="A181" s="67"/>
      <c r="B181" s="2">
        <v>0.4</v>
      </c>
      <c r="C181" s="4">
        <v>-6.4421403221785996E-3</v>
      </c>
      <c r="D181" s="4">
        <v>7.7086011568705301E-2</v>
      </c>
      <c r="E181" s="4">
        <v>0.13886106014251701</v>
      </c>
      <c r="F181" s="4">
        <v>0.18599656224250799</v>
      </c>
      <c r="G181" s="4">
        <v>0.20846958458423601</v>
      </c>
      <c r="H181" s="4">
        <v>0.22883228957653001</v>
      </c>
      <c r="I181" s="4">
        <v>0.239662125706673</v>
      </c>
      <c r="J181" s="4">
        <v>0.24753974378109</v>
      </c>
      <c r="K181" s="4">
        <v>0.25678399205207803</v>
      </c>
      <c r="L181" s="4">
        <v>0.26219958066940302</v>
      </c>
      <c r="M181" s="14">
        <v>0.26805073022842402</v>
      </c>
      <c r="O181" s="67"/>
      <c r="P181" s="2">
        <v>0.4</v>
      </c>
      <c r="Q181" s="4">
        <v>-6.4421403221785996E-3</v>
      </c>
      <c r="R181" s="4">
        <v>7.7086011568705301E-2</v>
      </c>
      <c r="S181" s="4">
        <v>0.13886106014251701</v>
      </c>
      <c r="T181" s="4">
        <v>0.18599656224250799</v>
      </c>
      <c r="U181" s="4">
        <v>0.20846958458423601</v>
      </c>
      <c r="V181" s="4">
        <v>0.22883228957653001</v>
      </c>
      <c r="W181" s="4">
        <v>0.239662125706673</v>
      </c>
      <c r="X181" s="4">
        <v>0.24753974378109</v>
      </c>
      <c r="Y181" s="4">
        <v>0.25678399205207803</v>
      </c>
      <c r="Z181" s="4">
        <v>0.26219958066940302</v>
      </c>
      <c r="AA181" s="14">
        <v>0.26805073022842402</v>
      </c>
    </row>
    <row r="182" spans="1:27" x14ac:dyDescent="0.35">
      <c r="A182" s="67"/>
      <c r="B182" s="2">
        <v>0.45</v>
      </c>
      <c r="C182" s="4">
        <v>-8.5543403401970898E-3</v>
      </c>
      <c r="D182" s="4">
        <v>8.4153415014346505E-2</v>
      </c>
      <c r="E182" s="4">
        <v>0.16313254833221399</v>
      </c>
      <c r="F182" s="4">
        <v>0.19764062762260401</v>
      </c>
      <c r="G182" s="4">
        <v>0.22584085166454301</v>
      </c>
      <c r="H182" s="4">
        <v>0.24305430054664601</v>
      </c>
      <c r="I182" s="4">
        <v>0.25706025958061202</v>
      </c>
      <c r="J182" s="4">
        <v>0.266858220100403</v>
      </c>
      <c r="K182" s="4">
        <v>0.27576273679733299</v>
      </c>
      <c r="L182" s="4">
        <v>0.28120732307434099</v>
      </c>
      <c r="M182" s="14">
        <v>0.28566610813140902</v>
      </c>
      <c r="O182" s="67"/>
      <c r="P182" s="2">
        <v>0.45</v>
      </c>
      <c r="Q182" s="4">
        <v>-8.5543403401970898E-3</v>
      </c>
      <c r="R182" s="4">
        <v>8.4153415014346505E-2</v>
      </c>
      <c r="S182" s="4">
        <v>0.16313254833221399</v>
      </c>
      <c r="T182" s="4">
        <v>0.19764062762260401</v>
      </c>
      <c r="U182" s="4">
        <v>0.22584085166454301</v>
      </c>
      <c r="V182" s="4">
        <v>0.24305430054664601</v>
      </c>
      <c r="W182" s="4">
        <v>0.25706025958061202</v>
      </c>
      <c r="X182" s="4">
        <v>0.266858220100403</v>
      </c>
      <c r="Y182" s="4">
        <v>0.27576273679733299</v>
      </c>
      <c r="Z182" s="4">
        <v>0.28120732307434099</v>
      </c>
      <c r="AA182" s="14">
        <v>0.28566610813140902</v>
      </c>
    </row>
    <row r="183" spans="1:27" x14ac:dyDescent="0.35">
      <c r="A183" s="67"/>
      <c r="B183" s="2">
        <v>0.5</v>
      </c>
      <c r="C183" s="4">
        <v>-7.3514669202268098E-3</v>
      </c>
      <c r="D183" s="4">
        <v>9.1220818459987599E-2</v>
      </c>
      <c r="E183" s="4">
        <v>0.172730162739754</v>
      </c>
      <c r="F183" s="4">
        <v>0.21156573295593301</v>
      </c>
      <c r="G183" s="4">
        <v>0.23810453712940199</v>
      </c>
      <c r="H183" s="4">
        <v>0.25810632109642001</v>
      </c>
      <c r="I183" s="4">
        <v>0.27422571182250999</v>
      </c>
      <c r="J183" s="4">
        <v>0.28491693735122697</v>
      </c>
      <c r="K183" s="4">
        <v>0.29116439819335899</v>
      </c>
      <c r="L183" s="4">
        <v>0.29788592457771301</v>
      </c>
      <c r="M183" s="14">
        <v>0.30437079071998602</v>
      </c>
      <c r="O183" s="67"/>
      <c r="P183" s="2">
        <v>0.5</v>
      </c>
      <c r="Q183" s="4">
        <v>-7.3514669202268098E-3</v>
      </c>
      <c r="R183" s="4">
        <v>9.1220818459987599E-2</v>
      </c>
      <c r="S183" s="4">
        <v>0.172730162739754</v>
      </c>
      <c r="T183" s="4">
        <v>0.21156573295593301</v>
      </c>
      <c r="U183" s="4">
        <v>0.23810453712940199</v>
      </c>
      <c r="V183" s="4">
        <v>0.25810632109642001</v>
      </c>
      <c r="W183" s="4">
        <v>0.27422571182250999</v>
      </c>
      <c r="X183" s="4">
        <v>0.28491693735122697</v>
      </c>
      <c r="Y183" s="4">
        <v>0.29116439819335899</v>
      </c>
      <c r="Z183" s="4">
        <v>0.29788592457771301</v>
      </c>
      <c r="AA183" s="14">
        <v>0.30437079071998602</v>
      </c>
    </row>
    <row r="184" spans="1:27" x14ac:dyDescent="0.35">
      <c r="A184" s="67"/>
      <c r="B184" s="2">
        <v>0.55000000000000004</v>
      </c>
      <c r="C184" s="4">
        <v>-9.0714199468493496E-3</v>
      </c>
      <c r="D184" s="4">
        <v>9.8288221905628803E-2</v>
      </c>
      <c r="E184" s="4">
        <v>0.17882424592971799</v>
      </c>
      <c r="F184" s="4">
        <v>0.22654603421688099</v>
      </c>
      <c r="G184" s="4">
        <v>0.25166350603103599</v>
      </c>
      <c r="H184" s="4">
        <v>0.27339327335357699</v>
      </c>
      <c r="I184" s="4">
        <v>0.28963965177536</v>
      </c>
      <c r="J184" s="4">
        <v>0.30026835203170799</v>
      </c>
      <c r="K184" s="4">
        <v>0.30672708153724698</v>
      </c>
      <c r="L184" s="4">
        <v>0.315146744251251</v>
      </c>
      <c r="M184" s="14">
        <v>0.321076810359955</v>
      </c>
      <c r="O184" s="67"/>
      <c r="P184" s="2">
        <v>0.55000000000000004</v>
      </c>
      <c r="Q184" s="4">
        <v>-9.0714199468493496E-3</v>
      </c>
      <c r="R184" s="4">
        <v>9.8288221905628803E-2</v>
      </c>
      <c r="S184" s="4">
        <v>0.17882424592971799</v>
      </c>
      <c r="T184" s="4">
        <v>0.22654603421688099</v>
      </c>
      <c r="U184" s="4">
        <v>0.25166350603103599</v>
      </c>
      <c r="V184" s="4">
        <v>0.27339327335357699</v>
      </c>
      <c r="W184" s="4">
        <v>0.28963965177536</v>
      </c>
      <c r="X184" s="4">
        <v>0.30026835203170799</v>
      </c>
      <c r="Y184" s="4">
        <v>0.30672708153724698</v>
      </c>
      <c r="Z184" s="4">
        <v>0.315146744251251</v>
      </c>
      <c r="AA184" s="14">
        <v>0.321076810359955</v>
      </c>
    </row>
    <row r="185" spans="1:27" x14ac:dyDescent="0.35">
      <c r="A185" s="67"/>
      <c r="B185" s="2">
        <v>0.6</v>
      </c>
      <c r="C185" s="4">
        <v>-1.00705111399293E-2</v>
      </c>
      <c r="D185" s="4">
        <v>0.10535562535126999</v>
      </c>
      <c r="E185" s="4">
        <v>0.18958328664302801</v>
      </c>
      <c r="F185" s="4">
        <v>0.23581670224666601</v>
      </c>
      <c r="G185" s="4">
        <v>0.26390466094017001</v>
      </c>
      <c r="H185" s="4">
        <v>0.28685799241066001</v>
      </c>
      <c r="I185" s="4">
        <v>0.30239787697792098</v>
      </c>
      <c r="J185" s="4">
        <v>0.31684109568595897</v>
      </c>
      <c r="K185" s="4">
        <v>0.32291498780250599</v>
      </c>
      <c r="L185" s="4">
        <v>0.32759681344032299</v>
      </c>
      <c r="M185" s="14">
        <v>0.33525949716567999</v>
      </c>
      <c r="O185" s="67"/>
      <c r="P185" s="2">
        <v>0.6</v>
      </c>
      <c r="Q185" s="4">
        <v>-1.00705111399293E-2</v>
      </c>
      <c r="R185" s="4">
        <v>0.10535562535126999</v>
      </c>
      <c r="S185" s="4">
        <v>0.18958328664302801</v>
      </c>
      <c r="T185" s="4">
        <v>0.23581670224666601</v>
      </c>
      <c r="U185" s="4">
        <v>0.26390466094017001</v>
      </c>
      <c r="V185" s="4">
        <v>0.28685799241066001</v>
      </c>
      <c r="W185" s="4">
        <v>0.30239787697792098</v>
      </c>
      <c r="X185" s="4">
        <v>0.31684109568595897</v>
      </c>
      <c r="Y185" s="4">
        <v>0.32291498780250599</v>
      </c>
      <c r="Z185" s="4">
        <v>0.32759681344032299</v>
      </c>
      <c r="AA185" s="14">
        <v>0.33525949716567999</v>
      </c>
    </row>
    <row r="186" spans="1:27" x14ac:dyDescent="0.35">
      <c r="A186" s="67"/>
      <c r="B186" s="2">
        <v>0.65</v>
      </c>
      <c r="C186" s="4">
        <v>-1.0686755180358901E-2</v>
      </c>
      <c r="D186" s="4">
        <v>0.112423028796911</v>
      </c>
      <c r="E186" s="4">
        <v>0.197389885783196</v>
      </c>
      <c r="F186" s="4">
        <v>0.24948363006115001</v>
      </c>
      <c r="G186" s="4">
        <v>0.27584034204482999</v>
      </c>
      <c r="H186" s="4">
        <v>0.30127570033073398</v>
      </c>
      <c r="I186" s="4">
        <v>0.31894007325172402</v>
      </c>
      <c r="J186" s="4">
        <v>0.33051437139511097</v>
      </c>
      <c r="K186" s="4">
        <v>0.33810165524482699</v>
      </c>
      <c r="L186" s="4">
        <v>0.34440162777900701</v>
      </c>
      <c r="M186" s="14">
        <v>0.35216781497001698</v>
      </c>
      <c r="O186" s="67"/>
      <c r="P186" s="2">
        <v>0.65</v>
      </c>
      <c r="Q186" s="4">
        <v>-1.0686755180358901E-2</v>
      </c>
      <c r="R186" s="4">
        <v>0.112423028796911</v>
      </c>
      <c r="S186" s="4">
        <v>0.197389885783196</v>
      </c>
      <c r="T186" s="4">
        <v>0.24948363006115001</v>
      </c>
      <c r="U186" s="4">
        <v>0.27584034204482999</v>
      </c>
      <c r="V186" s="4">
        <v>0.30127570033073398</v>
      </c>
      <c r="W186" s="4">
        <v>0.31894007325172402</v>
      </c>
      <c r="X186" s="4">
        <v>0.33051437139511097</v>
      </c>
      <c r="Y186" s="4">
        <v>0.33810165524482699</v>
      </c>
      <c r="Z186" s="4">
        <v>0.34440162777900701</v>
      </c>
      <c r="AA186" s="14">
        <v>0.35216781497001698</v>
      </c>
    </row>
    <row r="187" spans="1:27" x14ac:dyDescent="0.35">
      <c r="A187" s="67"/>
      <c r="B187" s="2">
        <v>0.7</v>
      </c>
      <c r="C187" s="4">
        <v>-1.1484099552035301E-2</v>
      </c>
      <c r="D187" s="4">
        <v>0.119490432242552</v>
      </c>
      <c r="E187" s="4">
        <v>0.212271213531494</v>
      </c>
      <c r="F187" s="4">
        <v>0.25926119089126598</v>
      </c>
      <c r="G187" s="4">
        <v>0.28978481888771102</v>
      </c>
      <c r="H187" s="4">
        <v>0.31127980351448098</v>
      </c>
      <c r="I187" s="4">
        <v>0.32962152361869801</v>
      </c>
      <c r="J187" s="4">
        <v>0.34143710136413602</v>
      </c>
      <c r="K187" s="4">
        <v>0.353835970163345</v>
      </c>
      <c r="L187" s="4">
        <v>0.36162987351417503</v>
      </c>
      <c r="M187" s="14">
        <v>0.36474344134330799</v>
      </c>
      <c r="O187" s="67"/>
      <c r="P187" s="2">
        <v>0.7</v>
      </c>
      <c r="Q187" s="4">
        <v>-1.1484099552035301E-2</v>
      </c>
      <c r="R187" s="4">
        <v>0.119490432242552</v>
      </c>
      <c r="S187" s="4">
        <v>0.212271213531494</v>
      </c>
      <c r="T187" s="4">
        <v>0.25926119089126598</v>
      </c>
      <c r="U187" s="4">
        <v>0.28978481888771102</v>
      </c>
      <c r="V187" s="4">
        <v>0.31127980351448098</v>
      </c>
      <c r="W187" s="4">
        <v>0.32962152361869801</v>
      </c>
      <c r="X187" s="4">
        <v>0.34143710136413602</v>
      </c>
      <c r="Y187" s="4">
        <v>0.353835970163345</v>
      </c>
      <c r="Z187" s="4">
        <v>0.36162987351417503</v>
      </c>
      <c r="AA187" s="14">
        <v>0.36474344134330799</v>
      </c>
    </row>
    <row r="188" spans="1:27" x14ac:dyDescent="0.35">
      <c r="A188" s="67"/>
      <c r="B188" s="2">
        <v>0.75</v>
      </c>
      <c r="C188" s="4">
        <v>-1.02225774899125E-2</v>
      </c>
      <c r="D188" s="4">
        <v>0.12655783568819401</v>
      </c>
      <c r="E188" s="4">
        <v>0.21896992623806</v>
      </c>
      <c r="F188" s="4">
        <v>0.26880174875259399</v>
      </c>
      <c r="G188" s="4">
        <v>0.30120506882667503</v>
      </c>
      <c r="H188" s="4">
        <v>0.324963599443436</v>
      </c>
      <c r="I188" s="4">
        <v>0.34333863854408297</v>
      </c>
      <c r="J188" s="4">
        <v>0.35544154047965998</v>
      </c>
      <c r="K188" s="4">
        <v>0.367464989423752</v>
      </c>
      <c r="L188" s="4">
        <v>0.37069827318191501</v>
      </c>
      <c r="M188" s="14">
        <v>0.37794476747512801</v>
      </c>
      <c r="O188" s="67"/>
      <c r="P188" s="2">
        <v>0.75</v>
      </c>
      <c r="Q188" s="4">
        <v>-1.02225774899125E-2</v>
      </c>
      <c r="R188" s="4">
        <v>0.12655783568819401</v>
      </c>
      <c r="S188" s="4">
        <v>0.21896992623806</v>
      </c>
      <c r="T188" s="4">
        <v>0.26880174875259399</v>
      </c>
      <c r="U188" s="4">
        <v>0.30120506882667503</v>
      </c>
      <c r="V188" s="4">
        <v>0.324963599443436</v>
      </c>
      <c r="W188" s="4">
        <v>0.34333863854408297</v>
      </c>
      <c r="X188" s="4">
        <v>0.35544154047965998</v>
      </c>
      <c r="Y188" s="4">
        <v>0.367464989423752</v>
      </c>
      <c r="Z188" s="4">
        <v>0.37069827318191501</v>
      </c>
      <c r="AA188" s="14">
        <v>0.37794476747512801</v>
      </c>
    </row>
    <row r="189" spans="1:27" x14ac:dyDescent="0.35">
      <c r="A189" s="67"/>
      <c r="B189" s="2">
        <v>0.8</v>
      </c>
      <c r="C189" s="4">
        <v>-1.28551023080945E-2</v>
      </c>
      <c r="D189" s="4">
        <v>0.13362523913383501</v>
      </c>
      <c r="E189" s="4">
        <v>0.228310316801071</v>
      </c>
      <c r="F189" s="4">
        <v>0.27726572751998901</v>
      </c>
      <c r="G189" s="4">
        <v>0.311667591333389</v>
      </c>
      <c r="H189" s="4">
        <v>0.336554765701294</v>
      </c>
      <c r="I189" s="4">
        <v>0.35467720031738298</v>
      </c>
      <c r="J189" s="4">
        <v>0.37008070945739702</v>
      </c>
      <c r="K189" s="4">
        <v>0.37816330790519698</v>
      </c>
      <c r="L189" s="4">
        <v>0.38678342103958102</v>
      </c>
      <c r="M189" s="14">
        <v>0.39316692948341397</v>
      </c>
      <c r="O189" s="67"/>
      <c r="P189" s="2">
        <v>0.8</v>
      </c>
      <c r="Q189" s="4">
        <v>-1.28551023080945E-2</v>
      </c>
      <c r="R189" s="4">
        <v>0.13362523913383501</v>
      </c>
      <c r="S189" s="4">
        <v>0.228310316801071</v>
      </c>
      <c r="T189" s="4">
        <v>0.27726572751998901</v>
      </c>
      <c r="U189" s="4">
        <v>0.311667591333389</v>
      </c>
      <c r="V189" s="4">
        <v>0.336554765701294</v>
      </c>
      <c r="W189" s="4">
        <v>0.35467720031738298</v>
      </c>
      <c r="X189" s="4">
        <v>0.37008070945739702</v>
      </c>
      <c r="Y189" s="4">
        <v>0.37816330790519698</v>
      </c>
      <c r="Z189" s="4">
        <v>0.38678342103958102</v>
      </c>
      <c r="AA189" s="14">
        <v>0.39316692948341397</v>
      </c>
    </row>
    <row r="190" spans="1:27" x14ac:dyDescent="0.35">
      <c r="A190" s="67"/>
      <c r="B190" s="2">
        <v>0.85</v>
      </c>
      <c r="C190" s="4">
        <v>-1.14402277395129E-2</v>
      </c>
      <c r="D190" s="4">
        <v>0.14209869503974901</v>
      </c>
      <c r="E190" s="4">
        <v>0.23414221405982999</v>
      </c>
      <c r="F190" s="4">
        <v>0.28764322400093101</v>
      </c>
      <c r="G190" s="4">
        <v>0.32153642177581798</v>
      </c>
      <c r="H190" s="4">
        <v>0.34818780422210699</v>
      </c>
      <c r="I190" s="4">
        <v>0.36588397622108498</v>
      </c>
      <c r="J190" s="4">
        <v>0.38069236278533902</v>
      </c>
      <c r="K190" s="4">
        <v>0.39096012711525002</v>
      </c>
      <c r="L190" s="4">
        <v>0.40004321932792702</v>
      </c>
      <c r="M190" s="14">
        <v>0.40549346804618802</v>
      </c>
      <c r="O190" s="67"/>
      <c r="P190" s="2">
        <v>0.85</v>
      </c>
      <c r="Q190" s="4">
        <v>-1.14402277395129E-2</v>
      </c>
      <c r="R190" s="4">
        <v>0.14209869503974901</v>
      </c>
      <c r="S190" s="4">
        <v>0.23414221405982999</v>
      </c>
      <c r="T190" s="4">
        <v>0.28764322400093101</v>
      </c>
      <c r="U190" s="4">
        <v>0.32153642177581798</v>
      </c>
      <c r="V190" s="4">
        <v>0.34818780422210699</v>
      </c>
      <c r="W190" s="4">
        <v>0.36588397622108498</v>
      </c>
      <c r="X190" s="4">
        <v>0.38069236278533902</v>
      </c>
      <c r="Y190" s="4">
        <v>0.39096012711525002</v>
      </c>
      <c r="Z190" s="4">
        <v>0.40004321932792702</v>
      </c>
      <c r="AA190" s="14">
        <v>0.40549346804618802</v>
      </c>
    </row>
    <row r="191" spans="1:27" x14ac:dyDescent="0.35">
      <c r="A191" s="67"/>
      <c r="B191" s="2">
        <v>0.9</v>
      </c>
      <c r="C191" s="4">
        <v>-1.40657648444176E-2</v>
      </c>
      <c r="D191" s="4">
        <v>0.1443862169981</v>
      </c>
      <c r="E191" s="4">
        <v>0.24410222470760301</v>
      </c>
      <c r="F191" s="4">
        <v>0.295645982027054</v>
      </c>
      <c r="G191" s="4">
        <v>0.33239081501960799</v>
      </c>
      <c r="H191" s="4">
        <v>0.35904535651206998</v>
      </c>
      <c r="I191" s="4">
        <v>0.37922474741935702</v>
      </c>
      <c r="J191" s="4">
        <v>0.39277449250221302</v>
      </c>
      <c r="K191" s="4">
        <v>0.40560752153396601</v>
      </c>
      <c r="L191" s="4">
        <v>0.41294386982917802</v>
      </c>
      <c r="M191" s="14">
        <v>0.41604539752006497</v>
      </c>
      <c r="O191" s="67"/>
      <c r="P191" s="2">
        <v>0.9</v>
      </c>
      <c r="Q191" s="4">
        <v>-1.40657648444176E-2</v>
      </c>
      <c r="R191" s="4">
        <v>0.1443862169981</v>
      </c>
      <c r="S191" s="4">
        <v>0.24410222470760301</v>
      </c>
      <c r="T191" s="4">
        <v>0.295645982027054</v>
      </c>
      <c r="U191" s="4">
        <v>0.33239081501960799</v>
      </c>
      <c r="V191" s="4">
        <v>0.35904535651206998</v>
      </c>
      <c r="W191" s="4">
        <v>0.37922474741935702</v>
      </c>
      <c r="X191" s="4">
        <v>0.39277449250221302</v>
      </c>
      <c r="Y191" s="4">
        <v>0.40560752153396601</v>
      </c>
      <c r="Z191" s="4">
        <v>0.41294386982917802</v>
      </c>
      <c r="AA191" s="14">
        <v>0.41604539752006497</v>
      </c>
    </row>
    <row r="192" spans="1:27" x14ac:dyDescent="0.35">
      <c r="A192" s="67"/>
      <c r="B192" s="2">
        <v>0.95</v>
      </c>
      <c r="C192" s="4">
        <v>-1.2752317823469601E-2</v>
      </c>
      <c r="D192" s="4">
        <v>0.153129011392593</v>
      </c>
      <c r="E192" s="4">
        <v>0.25127434730529802</v>
      </c>
      <c r="F192" s="4">
        <v>0.30364874005317699</v>
      </c>
      <c r="G192" s="4">
        <v>0.34185639023780801</v>
      </c>
      <c r="H192" s="4">
        <v>0.36949515342712402</v>
      </c>
      <c r="I192" s="4">
        <v>0.389990955591202</v>
      </c>
      <c r="J192" s="4">
        <v>0.40777945518493702</v>
      </c>
      <c r="K192" s="4">
        <v>0.414858847856522</v>
      </c>
      <c r="L192" s="4">
        <v>0.42468991875648499</v>
      </c>
      <c r="M192" s="14">
        <v>0.429729163646698</v>
      </c>
      <c r="O192" s="67"/>
      <c r="P192" s="2">
        <v>0.95</v>
      </c>
      <c r="Q192" s="4">
        <v>-1.2752317823469601E-2</v>
      </c>
      <c r="R192" s="4">
        <v>0.153129011392593</v>
      </c>
      <c r="S192" s="4">
        <v>0.25127434730529802</v>
      </c>
      <c r="T192" s="4">
        <v>0.30364874005317699</v>
      </c>
      <c r="U192" s="4">
        <v>0.34185639023780801</v>
      </c>
      <c r="V192" s="4">
        <v>0.36949515342712402</v>
      </c>
      <c r="W192" s="4">
        <v>0.389990955591202</v>
      </c>
      <c r="X192" s="4">
        <v>0.40777945518493702</v>
      </c>
      <c r="Y192" s="4">
        <v>0.414858847856522</v>
      </c>
      <c r="Z192" s="4">
        <v>0.42468991875648499</v>
      </c>
      <c r="AA192" s="14">
        <v>0.429729163646698</v>
      </c>
    </row>
    <row r="193" spans="1:27" x14ac:dyDescent="0.35">
      <c r="A193" s="67"/>
      <c r="B193" s="2">
        <v>1</v>
      </c>
      <c r="C193" s="4">
        <v>-1.3227200135588601E-2</v>
      </c>
      <c r="D193" s="4">
        <v>0.15839409828185999</v>
      </c>
      <c r="E193" s="4">
        <v>0.25838288664817799</v>
      </c>
      <c r="F193" s="4">
        <v>0.31250670552253701</v>
      </c>
      <c r="G193" s="4">
        <v>0.35144716501236001</v>
      </c>
      <c r="H193" s="4">
        <v>0.38006389141082803</v>
      </c>
      <c r="I193" s="4">
        <v>0.40092533826827997</v>
      </c>
      <c r="J193" s="4">
        <v>0.41646263003349299</v>
      </c>
      <c r="K193" s="4">
        <v>0.427441716194153</v>
      </c>
      <c r="L193" s="4">
        <v>0.43267530202865601</v>
      </c>
      <c r="M193" s="14">
        <v>0.43993556499481201</v>
      </c>
      <c r="O193" s="67"/>
      <c r="P193" s="2">
        <v>1</v>
      </c>
      <c r="Q193" s="4">
        <v>-1.3227200135588601E-2</v>
      </c>
      <c r="R193" s="4">
        <v>0.15839409828185999</v>
      </c>
      <c r="S193" s="4">
        <v>0.25838288664817799</v>
      </c>
      <c r="T193" s="4">
        <v>0.31250670552253701</v>
      </c>
      <c r="U193" s="4">
        <v>0.35144716501236001</v>
      </c>
      <c r="V193" s="4">
        <v>0.38006389141082803</v>
      </c>
      <c r="W193" s="4">
        <v>0.40092533826827997</v>
      </c>
      <c r="X193" s="4">
        <v>0.41646263003349299</v>
      </c>
      <c r="Y193" s="4">
        <v>0.427441716194153</v>
      </c>
      <c r="Z193" s="4">
        <v>0.43267530202865601</v>
      </c>
      <c r="AA193" s="14">
        <v>0.43993556499481201</v>
      </c>
    </row>
    <row r="194" spans="1:27" x14ac:dyDescent="0.35">
      <c r="A194" s="8"/>
      <c r="B194" s="9"/>
      <c r="C194" s="9"/>
      <c r="D194" s="9"/>
      <c r="E194" s="9"/>
      <c r="F194" s="9"/>
      <c r="G194" s="9"/>
      <c r="H194" s="9"/>
      <c r="I194" s="9"/>
      <c r="J194" s="9"/>
      <c r="K194" s="9"/>
      <c r="L194" s="9"/>
      <c r="M194" s="10"/>
      <c r="O194" s="8"/>
      <c r="P194" s="9"/>
      <c r="Q194" s="9"/>
      <c r="R194" s="9"/>
      <c r="S194" s="9"/>
      <c r="T194" s="9"/>
      <c r="U194" s="9"/>
      <c r="V194" s="9"/>
      <c r="W194" s="9"/>
      <c r="X194" s="9"/>
      <c r="Y194" s="9"/>
      <c r="Z194" s="9"/>
      <c r="AA194" s="10"/>
    </row>
    <row r="195" spans="1:27" x14ac:dyDescent="0.35">
      <c r="A195" s="8"/>
      <c r="B195" s="9"/>
      <c r="C195" s="9"/>
      <c r="D195" s="9"/>
      <c r="E195" s="9"/>
      <c r="F195" s="9"/>
      <c r="G195" s="9"/>
      <c r="H195" s="9"/>
      <c r="I195" s="9"/>
      <c r="J195" s="9"/>
      <c r="K195" s="9"/>
      <c r="L195" s="9"/>
      <c r="M195" s="10"/>
      <c r="O195" s="8"/>
      <c r="P195" s="9"/>
      <c r="Q195" s="9"/>
      <c r="R195" s="9"/>
      <c r="S195" s="9"/>
      <c r="T195" s="9"/>
      <c r="U195" s="9"/>
      <c r="V195" s="9"/>
      <c r="W195" s="9"/>
      <c r="X195" s="9"/>
      <c r="Y195" s="9"/>
      <c r="Z195" s="9"/>
      <c r="AA195" s="10"/>
    </row>
    <row r="196" spans="1:27" x14ac:dyDescent="0.35">
      <c r="A196" s="8"/>
      <c r="B196" s="9"/>
      <c r="C196" s="9"/>
      <c r="D196" s="9"/>
      <c r="E196" s="9"/>
      <c r="F196" s="9"/>
      <c r="G196" s="9"/>
      <c r="H196" s="9"/>
      <c r="I196" s="9"/>
      <c r="J196" s="9"/>
      <c r="K196" s="9"/>
      <c r="L196" s="9"/>
      <c r="M196" s="10"/>
      <c r="O196" s="8"/>
      <c r="P196" s="9"/>
      <c r="Q196" s="9"/>
      <c r="R196" s="9"/>
      <c r="S196" s="9"/>
      <c r="T196" s="9"/>
      <c r="U196" s="9"/>
      <c r="V196" s="9"/>
      <c r="W196" s="9"/>
      <c r="X196" s="9"/>
      <c r="Y196" s="9"/>
      <c r="Z196" s="9"/>
      <c r="AA196" s="10"/>
    </row>
    <row r="197" spans="1:27" x14ac:dyDescent="0.35">
      <c r="A197" s="8"/>
      <c r="B197" s="9"/>
      <c r="C197" s="9"/>
      <c r="D197" s="9"/>
      <c r="E197" s="9"/>
      <c r="F197" s="9"/>
      <c r="G197" s="9"/>
      <c r="H197" s="9"/>
      <c r="I197" s="9"/>
      <c r="J197" s="9"/>
      <c r="K197" s="9"/>
      <c r="L197" s="9"/>
      <c r="M197" s="10"/>
      <c r="O197" s="8"/>
      <c r="P197" s="9"/>
      <c r="Q197" s="9"/>
      <c r="R197" s="9"/>
      <c r="S197" s="9"/>
      <c r="T197" s="9"/>
      <c r="U197" s="9"/>
      <c r="V197" s="9"/>
      <c r="W197" s="9"/>
      <c r="X197" s="9"/>
      <c r="Y197" s="9"/>
      <c r="Z197" s="9"/>
      <c r="AA197" s="10"/>
    </row>
    <row r="198" spans="1:27" x14ac:dyDescent="0.35">
      <c r="A198" s="8"/>
      <c r="B198" s="9"/>
      <c r="C198" s="9"/>
      <c r="D198" s="9"/>
      <c r="E198" s="9"/>
      <c r="F198" s="9"/>
      <c r="G198" s="9"/>
      <c r="H198" s="9"/>
      <c r="I198" s="9"/>
      <c r="J198" s="9"/>
      <c r="K198" s="9"/>
      <c r="L198" s="9"/>
      <c r="M198" s="10"/>
      <c r="O198" s="8"/>
      <c r="P198" s="9"/>
      <c r="Q198" s="9"/>
      <c r="R198" s="9"/>
      <c r="S198" s="9"/>
      <c r="T198" s="9"/>
      <c r="U198" s="9"/>
      <c r="V198" s="9"/>
      <c r="W198" s="9"/>
      <c r="X198" s="9"/>
      <c r="Y198" s="9"/>
      <c r="Z198" s="9"/>
      <c r="AA198" s="10"/>
    </row>
    <row r="199" spans="1:27" x14ac:dyDescent="0.35">
      <c r="A199" s="8"/>
      <c r="B199" s="9"/>
      <c r="C199" s="9"/>
      <c r="D199" s="9"/>
      <c r="E199" s="9"/>
      <c r="F199" s="9"/>
      <c r="G199" s="9"/>
      <c r="H199" s="9"/>
      <c r="I199" s="9"/>
      <c r="J199" s="9"/>
      <c r="K199" s="9"/>
      <c r="L199" s="9"/>
      <c r="M199" s="10"/>
      <c r="O199" s="8"/>
      <c r="P199" s="9"/>
      <c r="Q199" s="9"/>
      <c r="R199" s="9"/>
      <c r="S199" s="9"/>
      <c r="T199" s="9"/>
      <c r="U199" s="9"/>
      <c r="V199" s="9"/>
      <c r="W199" s="9"/>
      <c r="X199" s="9"/>
      <c r="Y199" s="9"/>
      <c r="Z199" s="9"/>
      <c r="AA199" s="10"/>
    </row>
    <row r="200" spans="1:27" x14ac:dyDescent="0.35">
      <c r="A200" s="8"/>
      <c r="B200" s="9"/>
      <c r="C200" s="9"/>
      <c r="D200" s="9"/>
      <c r="E200" s="9"/>
      <c r="F200" s="9"/>
      <c r="G200" s="9"/>
      <c r="H200" s="9"/>
      <c r="I200" s="9"/>
      <c r="J200" s="9"/>
      <c r="K200" s="9"/>
      <c r="L200" s="9"/>
      <c r="M200" s="10"/>
      <c r="O200" s="8"/>
      <c r="P200" s="9"/>
      <c r="Q200" s="9"/>
      <c r="R200" s="9"/>
      <c r="S200" s="9"/>
      <c r="T200" s="9"/>
      <c r="U200" s="9"/>
      <c r="V200" s="9"/>
      <c r="W200" s="9"/>
      <c r="X200" s="9"/>
      <c r="Y200" s="9"/>
      <c r="Z200" s="9"/>
      <c r="AA200" s="10"/>
    </row>
    <row r="201" spans="1:27" x14ac:dyDescent="0.35">
      <c r="A201" s="8"/>
      <c r="B201" s="9"/>
      <c r="C201" s="9"/>
      <c r="D201" s="9"/>
      <c r="E201" s="9"/>
      <c r="F201" s="9"/>
      <c r="G201" s="9"/>
      <c r="H201" s="9"/>
      <c r="I201" s="9"/>
      <c r="J201" s="9"/>
      <c r="K201" s="9"/>
      <c r="L201" s="9"/>
      <c r="M201" s="10"/>
      <c r="O201" s="8"/>
      <c r="P201" s="9"/>
      <c r="Q201" s="9"/>
      <c r="R201" s="9"/>
      <c r="S201" s="9"/>
      <c r="T201" s="9"/>
      <c r="U201" s="9"/>
      <c r="V201" s="9"/>
      <c r="W201" s="9"/>
      <c r="X201" s="9"/>
      <c r="Y201" s="9"/>
      <c r="Z201" s="9"/>
      <c r="AA201" s="10"/>
    </row>
    <row r="202" spans="1:27" x14ac:dyDescent="0.35">
      <c r="A202" s="8"/>
      <c r="B202" s="9"/>
      <c r="C202" s="9"/>
      <c r="D202" s="9"/>
      <c r="E202" s="9"/>
      <c r="F202" s="9"/>
      <c r="G202" s="9"/>
      <c r="H202" s="9"/>
      <c r="I202" s="9"/>
      <c r="J202" s="9"/>
      <c r="K202" s="9"/>
      <c r="L202" s="9"/>
      <c r="M202" s="10"/>
      <c r="O202" s="8"/>
      <c r="P202" s="9"/>
      <c r="Q202" s="9"/>
      <c r="R202" s="9"/>
      <c r="S202" s="9"/>
      <c r="T202" s="9"/>
      <c r="U202" s="9"/>
      <c r="V202" s="9"/>
      <c r="W202" s="9"/>
      <c r="X202" s="9"/>
      <c r="Y202" s="9"/>
      <c r="Z202" s="9"/>
      <c r="AA202" s="10"/>
    </row>
    <row r="203" spans="1:27" x14ac:dyDescent="0.35">
      <c r="A203" s="8"/>
      <c r="B203" s="9"/>
      <c r="C203" s="9"/>
      <c r="D203" s="9"/>
      <c r="E203" s="9"/>
      <c r="F203" s="9"/>
      <c r="G203" s="9"/>
      <c r="H203" s="9"/>
      <c r="I203" s="9"/>
      <c r="J203" s="9"/>
      <c r="K203" s="9"/>
      <c r="L203" s="9"/>
      <c r="M203" s="10"/>
      <c r="O203" s="8"/>
      <c r="P203" s="9"/>
      <c r="Q203" s="9"/>
      <c r="R203" s="9"/>
      <c r="S203" s="9"/>
      <c r="T203" s="9"/>
      <c r="U203" s="9"/>
      <c r="V203" s="9"/>
      <c r="W203" s="9"/>
      <c r="X203" s="9"/>
      <c r="Y203" s="9"/>
      <c r="Z203" s="9"/>
      <c r="AA203" s="10"/>
    </row>
    <row r="204" spans="1:27" x14ac:dyDescent="0.35">
      <c r="A204" s="64" t="s">
        <v>1</v>
      </c>
      <c r="B204" s="65"/>
      <c r="C204" s="65"/>
      <c r="D204" s="65"/>
      <c r="E204" s="65"/>
      <c r="F204" s="65"/>
      <c r="G204" s="65"/>
      <c r="H204" s="65"/>
      <c r="I204" s="65"/>
      <c r="J204" s="65"/>
      <c r="K204" s="65"/>
      <c r="L204" s="65"/>
      <c r="M204" s="66"/>
      <c r="O204" s="64" t="s">
        <v>1</v>
      </c>
      <c r="P204" s="65"/>
      <c r="Q204" s="65"/>
      <c r="R204" s="65"/>
      <c r="S204" s="65"/>
      <c r="T204" s="65"/>
      <c r="U204" s="65"/>
      <c r="V204" s="65"/>
      <c r="W204" s="65"/>
      <c r="X204" s="65"/>
      <c r="Y204" s="65"/>
      <c r="Z204" s="65"/>
      <c r="AA204" s="66"/>
    </row>
    <row r="205" spans="1:27" x14ac:dyDescent="0.35">
      <c r="A205" s="67" t="s">
        <v>0</v>
      </c>
      <c r="B205" s="1"/>
      <c r="C205" s="1">
        <v>0</v>
      </c>
      <c r="D205" s="1">
        <v>0.1</v>
      </c>
      <c r="E205" s="1">
        <v>0.2</v>
      </c>
      <c r="F205" s="1">
        <v>0.3</v>
      </c>
      <c r="G205" s="1">
        <v>0.4</v>
      </c>
      <c r="H205" s="1">
        <v>0.5</v>
      </c>
      <c r="I205" s="1">
        <v>0.6</v>
      </c>
      <c r="J205" s="1">
        <v>0.7</v>
      </c>
      <c r="K205" s="1">
        <v>0.8</v>
      </c>
      <c r="L205" s="1">
        <v>0.9</v>
      </c>
      <c r="M205" s="11">
        <v>1</v>
      </c>
      <c r="O205" s="67" t="s">
        <v>0</v>
      </c>
      <c r="P205" s="1"/>
      <c r="Q205" s="1">
        <v>0</v>
      </c>
      <c r="R205" s="1">
        <v>0.1</v>
      </c>
      <c r="S205" s="1">
        <v>0.2</v>
      </c>
      <c r="T205" s="1">
        <v>0.3</v>
      </c>
      <c r="U205" s="1">
        <v>0.4</v>
      </c>
      <c r="V205" s="1">
        <v>0.5</v>
      </c>
      <c r="W205" s="1">
        <v>0.6</v>
      </c>
      <c r="X205" s="1">
        <v>0.7</v>
      </c>
      <c r="Y205" s="1">
        <v>0.8</v>
      </c>
      <c r="Z205" s="1">
        <v>0.9</v>
      </c>
      <c r="AA205" s="11">
        <v>1</v>
      </c>
    </row>
    <row r="206" spans="1:27" x14ac:dyDescent="0.35">
      <c r="A206" s="67"/>
      <c r="B206" s="2">
        <v>0</v>
      </c>
      <c r="C206" s="4">
        <v>0</v>
      </c>
      <c r="D206" s="4">
        <v>0</v>
      </c>
      <c r="E206" s="4">
        <v>0</v>
      </c>
      <c r="F206" s="4">
        <v>0</v>
      </c>
      <c r="G206" s="4">
        <v>0</v>
      </c>
      <c r="H206" s="4">
        <v>0</v>
      </c>
      <c r="I206" s="4">
        <v>0</v>
      </c>
      <c r="J206" s="4">
        <v>0</v>
      </c>
      <c r="K206" s="4">
        <v>0</v>
      </c>
      <c r="L206" s="4">
        <v>0</v>
      </c>
      <c r="M206" s="14">
        <v>0</v>
      </c>
      <c r="O206" s="67"/>
      <c r="P206" s="2">
        <v>0</v>
      </c>
      <c r="Q206" s="4">
        <v>0</v>
      </c>
      <c r="R206" s="4">
        <v>0</v>
      </c>
      <c r="S206" s="4">
        <v>0</v>
      </c>
      <c r="T206" s="4">
        <v>0</v>
      </c>
      <c r="U206" s="4">
        <v>0</v>
      </c>
      <c r="V206" s="4">
        <v>0</v>
      </c>
      <c r="W206" s="4">
        <v>0</v>
      </c>
      <c r="X206" s="4">
        <v>0</v>
      </c>
      <c r="Y206" s="4">
        <v>0</v>
      </c>
      <c r="Z206" s="4">
        <v>0</v>
      </c>
      <c r="AA206" s="14">
        <v>0</v>
      </c>
    </row>
    <row r="207" spans="1:27" x14ac:dyDescent="0.35">
      <c r="A207" s="67"/>
      <c r="B207" s="2">
        <v>0.05</v>
      </c>
      <c r="C207" s="4">
        <v>2.1579088643193202E-3</v>
      </c>
      <c r="D207" s="4">
        <v>-1.044393889606E-2</v>
      </c>
      <c r="E207" s="4">
        <v>-1.89061835408211E-2</v>
      </c>
      <c r="F207" s="4">
        <v>-2.41471920162439E-2</v>
      </c>
      <c r="G207" s="4">
        <v>-2.87152994424105E-2</v>
      </c>
      <c r="H207" s="4">
        <v>-3.1507052481174497E-2</v>
      </c>
      <c r="I207" s="4">
        <v>-3.3327247947454501E-2</v>
      </c>
      <c r="J207" s="4">
        <v>-3.4946072846651098E-2</v>
      </c>
      <c r="K207" s="4">
        <v>-3.7250593304634101E-2</v>
      </c>
      <c r="L207" s="4">
        <v>-3.7011686712503399E-2</v>
      </c>
      <c r="M207" s="14">
        <v>-3.76543812453747E-2</v>
      </c>
      <c r="O207" s="67"/>
      <c r="P207" s="2">
        <v>0.05</v>
      </c>
      <c r="Q207" s="4">
        <v>2.1579088643193202E-3</v>
      </c>
      <c r="R207" s="4">
        <v>-1.044393889606E-2</v>
      </c>
      <c r="S207" s="4">
        <v>-1.89061835408211E-2</v>
      </c>
      <c r="T207" s="4">
        <v>-2.41471920162439E-2</v>
      </c>
      <c r="U207" s="4">
        <v>-2.87152994424105E-2</v>
      </c>
      <c r="V207" s="4">
        <v>-3.1507052481174497E-2</v>
      </c>
      <c r="W207" s="4">
        <v>-3.3327247947454501E-2</v>
      </c>
      <c r="X207" s="4">
        <v>-3.4946072846651098E-2</v>
      </c>
      <c r="Y207" s="4">
        <v>-3.7250593304634101E-2</v>
      </c>
      <c r="Z207" s="4">
        <v>-3.7011686712503399E-2</v>
      </c>
      <c r="AA207" s="14">
        <v>-3.76543812453747E-2</v>
      </c>
    </row>
    <row r="208" spans="1:27" x14ac:dyDescent="0.35">
      <c r="A208" s="67"/>
      <c r="B208" s="2">
        <v>0.1</v>
      </c>
      <c r="C208" s="4">
        <v>5.2352966740727399E-3</v>
      </c>
      <c r="D208" s="4">
        <v>-1.6019923612475399E-2</v>
      </c>
      <c r="E208" s="4">
        <v>-2.9631307348608998E-2</v>
      </c>
      <c r="F208" s="4">
        <v>-3.8612637668848003E-2</v>
      </c>
      <c r="G208" s="4">
        <v>-4.1965540498495102E-2</v>
      </c>
      <c r="H208" s="4">
        <v>-4.4759668409824399E-2</v>
      </c>
      <c r="I208" s="4">
        <v>-4.9241527915000902E-2</v>
      </c>
      <c r="J208" s="4">
        <v>-5.1671911031007801E-2</v>
      </c>
      <c r="K208" s="4">
        <v>-5.2768163383007098E-2</v>
      </c>
      <c r="L208" s="4">
        <v>-5.3741123527288402E-2</v>
      </c>
      <c r="M208" s="14">
        <v>-5.4738845676183701E-2</v>
      </c>
      <c r="O208" s="67"/>
      <c r="P208" s="2">
        <v>0.1</v>
      </c>
      <c r="Q208" s="4">
        <v>5.2352966740727399E-3</v>
      </c>
      <c r="R208" s="4">
        <v>-1.6019923612475399E-2</v>
      </c>
      <c r="S208" s="4">
        <v>-2.9631307348608998E-2</v>
      </c>
      <c r="T208" s="4">
        <v>-3.8612637668848003E-2</v>
      </c>
      <c r="U208" s="4">
        <v>-4.1965540498495102E-2</v>
      </c>
      <c r="V208" s="4">
        <v>-4.4759668409824399E-2</v>
      </c>
      <c r="W208" s="4">
        <v>-4.9241527915000902E-2</v>
      </c>
      <c r="X208" s="4">
        <v>-5.1671911031007801E-2</v>
      </c>
      <c r="Y208" s="4">
        <v>-5.2768163383007098E-2</v>
      </c>
      <c r="Z208" s="4">
        <v>-5.3741123527288402E-2</v>
      </c>
      <c r="AA208" s="14">
        <v>-5.4738845676183701E-2</v>
      </c>
    </row>
    <row r="209" spans="1:27" x14ac:dyDescent="0.35">
      <c r="A209" s="67"/>
      <c r="B209" s="2">
        <v>0.15</v>
      </c>
      <c r="C209" s="4">
        <v>5.3041218779981102E-3</v>
      </c>
      <c r="D209" s="4">
        <v>-2.1872861310839702E-2</v>
      </c>
      <c r="E209" s="4">
        <v>-3.6731459200382198E-2</v>
      </c>
      <c r="F209" s="4">
        <v>-4.6835631132125903E-2</v>
      </c>
      <c r="G209" s="4">
        <v>-5.3279388695955297E-2</v>
      </c>
      <c r="H209" s="4">
        <v>-5.6668564677238499E-2</v>
      </c>
      <c r="I209" s="4">
        <v>-6.0208413749933201E-2</v>
      </c>
      <c r="J209" s="4">
        <v>-6.1156635483106001E-2</v>
      </c>
      <c r="K209" s="4">
        <v>-6.4164079725742298E-2</v>
      </c>
      <c r="L209" s="4">
        <v>-6.5061355009674998E-2</v>
      </c>
      <c r="M209" s="14">
        <v>-6.6244423389434801E-2</v>
      </c>
      <c r="O209" s="67"/>
      <c r="P209" s="2">
        <v>0.15</v>
      </c>
      <c r="Q209" s="4">
        <v>5.3041218779981102E-3</v>
      </c>
      <c r="R209" s="4">
        <v>-2.1872861310839702E-2</v>
      </c>
      <c r="S209" s="4">
        <v>-3.6731459200382198E-2</v>
      </c>
      <c r="T209" s="4">
        <v>-4.6835631132125903E-2</v>
      </c>
      <c r="U209" s="4">
        <v>-5.3279388695955297E-2</v>
      </c>
      <c r="V209" s="4">
        <v>-5.6668564677238499E-2</v>
      </c>
      <c r="W209" s="4">
        <v>-6.0208413749933201E-2</v>
      </c>
      <c r="X209" s="4">
        <v>-6.1156635483106001E-2</v>
      </c>
      <c r="Y209" s="4">
        <v>-6.4164079725742298E-2</v>
      </c>
      <c r="Z209" s="4">
        <v>-6.5061355009674998E-2</v>
      </c>
      <c r="AA209" s="14">
        <v>-6.6244423389434801E-2</v>
      </c>
    </row>
    <row r="210" spans="1:27" x14ac:dyDescent="0.35">
      <c r="A210" s="67"/>
      <c r="B210" s="2">
        <v>0.2</v>
      </c>
      <c r="C210" s="4">
        <v>5.0166905857622597E-3</v>
      </c>
      <c r="D210" s="4">
        <v>-2.6912720873951902E-2</v>
      </c>
      <c r="E210" s="4">
        <v>-4.4116798788309097E-2</v>
      </c>
      <c r="F210" s="4">
        <v>-5.3310848772525801E-2</v>
      </c>
      <c r="G210" s="4">
        <v>-6.0768194496631601E-2</v>
      </c>
      <c r="H210" s="4">
        <v>-6.5741874277591705E-2</v>
      </c>
      <c r="I210" s="4">
        <v>-6.9154888391494806E-2</v>
      </c>
      <c r="J210" s="4">
        <v>-7.0641359935204207E-2</v>
      </c>
      <c r="K210" s="4">
        <v>-7.4101552367210402E-2</v>
      </c>
      <c r="L210" s="4">
        <v>-7.6381586492061601E-2</v>
      </c>
      <c r="M210" s="14">
        <v>-7.7095285058021601E-2</v>
      </c>
      <c r="O210" s="67"/>
      <c r="P210" s="2">
        <v>0.2</v>
      </c>
      <c r="Q210" s="4">
        <v>5.0166905857622597E-3</v>
      </c>
      <c r="R210" s="4">
        <v>-2.6912720873951902E-2</v>
      </c>
      <c r="S210" s="4">
        <v>-4.4116798788309097E-2</v>
      </c>
      <c r="T210" s="4">
        <v>-5.3310848772525801E-2</v>
      </c>
      <c r="U210" s="4">
        <v>-6.0768194496631601E-2</v>
      </c>
      <c r="V210" s="4">
        <v>-6.5741874277591705E-2</v>
      </c>
      <c r="W210" s="4">
        <v>-6.9154888391494806E-2</v>
      </c>
      <c r="X210" s="4">
        <v>-7.0641359935204207E-2</v>
      </c>
      <c r="Y210" s="4">
        <v>-7.4101552367210402E-2</v>
      </c>
      <c r="Z210" s="4">
        <v>-7.6381586492061601E-2</v>
      </c>
      <c r="AA210" s="14">
        <v>-7.7095285058021601E-2</v>
      </c>
    </row>
    <row r="211" spans="1:27" x14ac:dyDescent="0.35">
      <c r="A211" s="67"/>
      <c r="B211" s="2">
        <v>0.25</v>
      </c>
      <c r="C211" s="4">
        <v>4.4098463840782599E-3</v>
      </c>
      <c r="D211" s="4">
        <v>-3.0736699700355499E-2</v>
      </c>
      <c r="E211" s="4">
        <v>-4.9150884151458699E-2</v>
      </c>
      <c r="F211" s="4">
        <v>-6.0111574828624698E-2</v>
      </c>
      <c r="G211" s="4">
        <v>-6.9341823458671598E-2</v>
      </c>
      <c r="H211" s="4">
        <v>-7.2318390011787401E-2</v>
      </c>
      <c r="I211" s="4">
        <v>-7.6168648898601504E-2</v>
      </c>
      <c r="J211" s="4">
        <v>-8.0126084387302399E-2</v>
      </c>
      <c r="K211" s="4">
        <v>-8.2728691399097401E-2</v>
      </c>
      <c r="L211" s="4">
        <v>-8.3526037633418995E-2</v>
      </c>
      <c r="M211" s="14">
        <v>-8.5096739232540103E-2</v>
      </c>
      <c r="O211" s="67"/>
      <c r="P211" s="2">
        <v>0.25</v>
      </c>
      <c r="Q211" s="4">
        <v>4.4098463840782599E-3</v>
      </c>
      <c r="R211" s="4">
        <v>-3.0736699700355499E-2</v>
      </c>
      <c r="S211" s="4">
        <v>-4.9150884151458699E-2</v>
      </c>
      <c r="T211" s="4">
        <v>-6.0111574828624698E-2</v>
      </c>
      <c r="U211" s="4">
        <v>-6.9341823458671598E-2</v>
      </c>
      <c r="V211" s="4">
        <v>-7.2318390011787401E-2</v>
      </c>
      <c r="W211" s="4">
        <v>-7.6168648898601504E-2</v>
      </c>
      <c r="X211" s="4">
        <v>-8.0126084387302399E-2</v>
      </c>
      <c r="Y211" s="4">
        <v>-8.2728691399097401E-2</v>
      </c>
      <c r="Z211" s="4">
        <v>-8.3526037633418995E-2</v>
      </c>
      <c r="AA211" s="14">
        <v>-8.5096739232540103E-2</v>
      </c>
    </row>
    <row r="212" spans="1:27" x14ac:dyDescent="0.35">
      <c r="A212" s="67"/>
      <c r="B212" s="2">
        <v>0.3</v>
      </c>
      <c r="C212" s="4">
        <v>3.88969480991364E-3</v>
      </c>
      <c r="D212" s="4">
        <v>-3.6480303853750201E-2</v>
      </c>
      <c r="E212" s="4">
        <v>-5.4661866277456297E-2</v>
      </c>
      <c r="F212" s="4">
        <v>-6.54122158885002E-2</v>
      </c>
      <c r="G212" s="4">
        <v>-7.2874017059802995E-2</v>
      </c>
      <c r="H212" s="4">
        <v>-7.85872638225555E-2</v>
      </c>
      <c r="I212" s="4">
        <v>-8.3182409405708299E-2</v>
      </c>
      <c r="J212" s="4">
        <v>-8.6461879312992096E-2</v>
      </c>
      <c r="K212" s="4">
        <v>-8.9263513684272794E-2</v>
      </c>
      <c r="L212" s="4">
        <v>-9.0983197093010004E-2</v>
      </c>
      <c r="M212" s="14">
        <v>-9.2699550092220306E-2</v>
      </c>
      <c r="O212" s="67"/>
      <c r="P212" s="2">
        <v>0.3</v>
      </c>
      <c r="Q212" s="4">
        <v>3.88969480991364E-3</v>
      </c>
      <c r="R212" s="4">
        <v>-3.6480303853750201E-2</v>
      </c>
      <c r="S212" s="4">
        <v>-5.4661866277456297E-2</v>
      </c>
      <c r="T212" s="4">
        <v>-6.54122158885002E-2</v>
      </c>
      <c r="U212" s="4">
        <v>-7.2874017059802995E-2</v>
      </c>
      <c r="V212" s="4">
        <v>-7.85872638225555E-2</v>
      </c>
      <c r="W212" s="4">
        <v>-8.3182409405708299E-2</v>
      </c>
      <c r="X212" s="4">
        <v>-8.6461879312992096E-2</v>
      </c>
      <c r="Y212" s="4">
        <v>-8.9263513684272794E-2</v>
      </c>
      <c r="Z212" s="4">
        <v>-9.0983197093010004E-2</v>
      </c>
      <c r="AA212" s="14">
        <v>-9.2699550092220306E-2</v>
      </c>
    </row>
    <row r="213" spans="1:27" x14ac:dyDescent="0.35">
      <c r="A213" s="67"/>
      <c r="B213" s="2">
        <v>0.35</v>
      </c>
      <c r="C213" s="4">
        <v>3.82380816154182E-3</v>
      </c>
      <c r="D213" s="4">
        <v>-4.0222756564617199E-2</v>
      </c>
      <c r="E213" s="4">
        <v>-5.8431927114725099E-2</v>
      </c>
      <c r="F213" s="4">
        <v>-6.9506369531154605E-2</v>
      </c>
      <c r="G213" s="4">
        <v>-7.8067816793918596E-2</v>
      </c>
      <c r="H213" s="4">
        <v>-8.4345765411853804E-2</v>
      </c>
      <c r="I213" s="4">
        <v>-8.9501537382602706E-2</v>
      </c>
      <c r="J213" s="4">
        <v>-9.3410670757293701E-2</v>
      </c>
      <c r="K213" s="4">
        <v>-9.6101418137550396E-2</v>
      </c>
      <c r="L213" s="4">
        <v>-9.8168410360813099E-2</v>
      </c>
      <c r="M213" s="14">
        <v>-9.9966451525688199E-2</v>
      </c>
      <c r="O213" s="67"/>
      <c r="P213" s="2">
        <v>0.35</v>
      </c>
      <c r="Q213" s="4">
        <v>3.82380816154182E-3</v>
      </c>
      <c r="R213" s="4">
        <v>-4.0222756564617199E-2</v>
      </c>
      <c r="S213" s="4">
        <v>-5.8431927114725099E-2</v>
      </c>
      <c r="T213" s="4">
        <v>-6.9506369531154605E-2</v>
      </c>
      <c r="U213" s="4">
        <v>-7.8067816793918596E-2</v>
      </c>
      <c r="V213" s="4">
        <v>-8.4345765411853804E-2</v>
      </c>
      <c r="W213" s="4">
        <v>-8.9501537382602706E-2</v>
      </c>
      <c r="X213" s="4">
        <v>-9.3410670757293701E-2</v>
      </c>
      <c r="Y213" s="4">
        <v>-9.6101418137550396E-2</v>
      </c>
      <c r="Z213" s="4">
        <v>-9.8168410360813099E-2</v>
      </c>
      <c r="AA213" s="14">
        <v>-9.9966451525688199E-2</v>
      </c>
    </row>
    <row r="214" spans="1:27" x14ac:dyDescent="0.35">
      <c r="A214" s="67"/>
      <c r="B214" s="2">
        <v>0.4</v>
      </c>
      <c r="C214" s="4">
        <v>3.4350005444139199E-3</v>
      </c>
      <c r="D214" s="4">
        <v>-4.6421173959970502E-2</v>
      </c>
      <c r="E214" s="4">
        <v>-6.2135443091392503E-2</v>
      </c>
      <c r="F214" s="4">
        <v>-7.3889940977096599E-2</v>
      </c>
      <c r="G214" s="4">
        <v>-8.2947529852390303E-2</v>
      </c>
      <c r="H214" s="4">
        <v>-8.9912027120590196E-2</v>
      </c>
      <c r="I214" s="4">
        <v>-9.5905996859073597E-2</v>
      </c>
      <c r="J214" s="4">
        <v>-9.9583193659782396E-2</v>
      </c>
      <c r="K214" s="4">
        <v>-0.102676622569561</v>
      </c>
      <c r="L214" s="4">
        <v>-0.104809500277042</v>
      </c>
      <c r="M214" s="14">
        <v>-0.106951594352722</v>
      </c>
      <c r="O214" s="67"/>
      <c r="P214" s="2">
        <v>0.4</v>
      </c>
      <c r="Q214" s="4">
        <v>3.4350005444139199E-3</v>
      </c>
      <c r="R214" s="4">
        <v>-4.6421173959970502E-2</v>
      </c>
      <c r="S214" s="4">
        <v>-6.2135443091392503E-2</v>
      </c>
      <c r="T214" s="4">
        <v>-7.3889940977096599E-2</v>
      </c>
      <c r="U214" s="4">
        <v>-8.2947529852390303E-2</v>
      </c>
      <c r="V214" s="4">
        <v>-8.9912027120590196E-2</v>
      </c>
      <c r="W214" s="4">
        <v>-9.5905996859073597E-2</v>
      </c>
      <c r="X214" s="4">
        <v>-9.9583193659782396E-2</v>
      </c>
      <c r="Y214" s="4">
        <v>-0.102676622569561</v>
      </c>
      <c r="Z214" s="4">
        <v>-0.104809500277042</v>
      </c>
      <c r="AA214" s="14">
        <v>-0.106951594352722</v>
      </c>
    </row>
    <row r="215" spans="1:27" x14ac:dyDescent="0.35">
      <c r="A215" s="67"/>
      <c r="B215" s="2">
        <v>0.45</v>
      </c>
      <c r="C215" s="4">
        <v>3.1154153402894701E-3</v>
      </c>
      <c r="D215" s="4">
        <v>-4.7776030376553501E-2</v>
      </c>
      <c r="E215" s="4">
        <v>-6.5327748656272902E-2</v>
      </c>
      <c r="F215" s="4">
        <v>-7.78795480728149E-2</v>
      </c>
      <c r="G215" s="4">
        <v>-8.78452658653259E-2</v>
      </c>
      <c r="H215" s="4">
        <v>-9.5327384769916507E-2</v>
      </c>
      <c r="I215" s="4">
        <v>-0.10129525512456899</v>
      </c>
      <c r="J215" s="4">
        <v>-0.105958446860313</v>
      </c>
      <c r="K215" s="4">
        <v>-0.108720861375332</v>
      </c>
      <c r="L215" s="4">
        <v>-0.11125560104847</v>
      </c>
      <c r="M215" s="14">
        <v>-0.11323781311512</v>
      </c>
      <c r="O215" s="67"/>
      <c r="P215" s="2">
        <v>0.45</v>
      </c>
      <c r="Q215" s="4">
        <v>3.1154153402894701E-3</v>
      </c>
      <c r="R215" s="4">
        <v>-4.7776030376553501E-2</v>
      </c>
      <c r="S215" s="4">
        <v>-6.5327748656272902E-2</v>
      </c>
      <c r="T215" s="4">
        <v>-7.78795480728149E-2</v>
      </c>
      <c r="U215" s="4">
        <v>-8.78452658653259E-2</v>
      </c>
      <c r="V215" s="4">
        <v>-9.5327384769916507E-2</v>
      </c>
      <c r="W215" s="4">
        <v>-0.10129525512456899</v>
      </c>
      <c r="X215" s="4">
        <v>-0.105958446860313</v>
      </c>
      <c r="Y215" s="4">
        <v>-0.108720861375332</v>
      </c>
      <c r="Z215" s="4">
        <v>-0.11125560104847</v>
      </c>
      <c r="AA215" s="14">
        <v>-0.11323781311512</v>
      </c>
    </row>
    <row r="216" spans="1:27" x14ac:dyDescent="0.35">
      <c r="A216" s="67"/>
      <c r="B216" s="2">
        <v>0.5</v>
      </c>
      <c r="C216" s="4">
        <v>2.9878946952521801E-3</v>
      </c>
      <c r="D216" s="4">
        <v>-4.9130886793136597E-2</v>
      </c>
      <c r="E216" s="4">
        <v>-6.8371884524822193E-2</v>
      </c>
      <c r="F216" s="4">
        <v>-8.1743873655796107E-2</v>
      </c>
      <c r="G216" s="4">
        <v>-9.2323422431945801E-2</v>
      </c>
      <c r="H216" s="4">
        <v>-0.100178711116314</v>
      </c>
      <c r="I216" s="4">
        <v>-0.106534458696842</v>
      </c>
      <c r="J216" s="4">
        <v>-0.111206077039242</v>
      </c>
      <c r="K216" s="4">
        <v>-0.11462561786174801</v>
      </c>
      <c r="L216" s="4">
        <v>-0.117449730634689</v>
      </c>
      <c r="M216" s="14">
        <v>-0.119157992303371</v>
      </c>
      <c r="O216" s="67"/>
      <c r="P216" s="2">
        <v>0.5</v>
      </c>
      <c r="Q216" s="4">
        <v>2.9878946952521801E-3</v>
      </c>
      <c r="R216" s="4">
        <v>-4.9130886793136597E-2</v>
      </c>
      <c r="S216" s="4">
        <v>-6.8371884524822193E-2</v>
      </c>
      <c r="T216" s="4">
        <v>-8.1743873655796107E-2</v>
      </c>
      <c r="U216" s="4">
        <v>-9.2323422431945801E-2</v>
      </c>
      <c r="V216" s="4">
        <v>-0.100178711116314</v>
      </c>
      <c r="W216" s="4">
        <v>-0.106534458696842</v>
      </c>
      <c r="X216" s="4">
        <v>-0.111206077039242</v>
      </c>
      <c r="Y216" s="4">
        <v>-0.11462561786174801</v>
      </c>
      <c r="Z216" s="4">
        <v>-0.117449730634689</v>
      </c>
      <c r="AA216" s="14">
        <v>-0.119157992303371</v>
      </c>
    </row>
    <row r="217" spans="1:27" x14ac:dyDescent="0.35">
      <c r="A217" s="67"/>
      <c r="B217" s="2">
        <v>0.55000000000000004</v>
      </c>
      <c r="C217" s="4">
        <v>2.71155824884772E-3</v>
      </c>
      <c r="D217" s="4">
        <v>-5.3257398307323497E-2</v>
      </c>
      <c r="E217" s="4">
        <v>-7.1085058152675601E-2</v>
      </c>
      <c r="F217" s="4">
        <v>-8.5554376244544997E-2</v>
      </c>
      <c r="G217" s="4">
        <v>-9.6958793699741405E-2</v>
      </c>
      <c r="H217" s="4">
        <v>-0.10509371012449301</v>
      </c>
      <c r="I217" s="4">
        <v>-0.11189074069261599</v>
      </c>
      <c r="J217" s="4">
        <v>-0.116428710520267</v>
      </c>
      <c r="K217" s="4">
        <v>-0.12024450302124</v>
      </c>
      <c r="L217" s="4">
        <v>-0.123099684715271</v>
      </c>
      <c r="M217" s="14">
        <v>-0.124964974820614</v>
      </c>
      <c r="O217" s="67"/>
      <c r="P217" s="2">
        <v>0.55000000000000004</v>
      </c>
      <c r="Q217" s="4">
        <v>2.71155824884772E-3</v>
      </c>
      <c r="R217" s="4">
        <v>-5.3257398307323497E-2</v>
      </c>
      <c r="S217" s="4">
        <v>-7.1085058152675601E-2</v>
      </c>
      <c r="T217" s="4">
        <v>-8.5554376244544997E-2</v>
      </c>
      <c r="U217" s="4">
        <v>-9.6958793699741405E-2</v>
      </c>
      <c r="V217" s="4">
        <v>-0.10509371012449301</v>
      </c>
      <c r="W217" s="4">
        <v>-0.11189074069261599</v>
      </c>
      <c r="X217" s="4">
        <v>-0.116428710520267</v>
      </c>
      <c r="Y217" s="4">
        <v>-0.12024450302124</v>
      </c>
      <c r="Z217" s="4">
        <v>-0.123099684715271</v>
      </c>
      <c r="AA217" s="14">
        <v>-0.124964974820614</v>
      </c>
    </row>
    <row r="218" spans="1:27" x14ac:dyDescent="0.35">
      <c r="A218" s="67"/>
      <c r="B218" s="2">
        <v>0.6</v>
      </c>
      <c r="C218" s="4">
        <v>2.46615987271071E-3</v>
      </c>
      <c r="D218" s="4">
        <v>-5.4884944111108801E-2</v>
      </c>
      <c r="E218" s="4">
        <v>-7.4213393032550798E-2</v>
      </c>
      <c r="F218" s="4">
        <v>-8.9149892330169705E-2</v>
      </c>
      <c r="G218" s="4">
        <v>-0.10060349106788601</v>
      </c>
      <c r="H218" s="4">
        <v>-0.109759584069252</v>
      </c>
      <c r="I218" s="4">
        <v>-0.11643169820308701</v>
      </c>
      <c r="J218" s="4">
        <v>-0.121838249266148</v>
      </c>
      <c r="K218" s="4">
        <v>-0.125585451722145</v>
      </c>
      <c r="L218" s="4">
        <v>-0.128498435020447</v>
      </c>
      <c r="M218" s="14">
        <v>-0.13063982129096999</v>
      </c>
      <c r="O218" s="67"/>
      <c r="P218" s="2">
        <v>0.6</v>
      </c>
      <c r="Q218" s="4">
        <v>2.46615987271071E-3</v>
      </c>
      <c r="R218" s="4">
        <v>-5.4884944111108801E-2</v>
      </c>
      <c r="S218" s="4">
        <v>-7.4213393032550798E-2</v>
      </c>
      <c r="T218" s="4">
        <v>-8.9149892330169705E-2</v>
      </c>
      <c r="U218" s="4">
        <v>-0.10060349106788601</v>
      </c>
      <c r="V218" s="4">
        <v>-0.109759584069252</v>
      </c>
      <c r="W218" s="4">
        <v>-0.11643169820308701</v>
      </c>
      <c r="X218" s="4">
        <v>-0.121838249266148</v>
      </c>
      <c r="Y218" s="4">
        <v>-0.125585451722145</v>
      </c>
      <c r="Z218" s="4">
        <v>-0.128498435020447</v>
      </c>
      <c r="AA218" s="14">
        <v>-0.13063982129096999</v>
      </c>
    </row>
    <row r="219" spans="1:27" x14ac:dyDescent="0.35">
      <c r="A219" s="67"/>
      <c r="B219" s="2">
        <v>0.65</v>
      </c>
      <c r="C219" s="4">
        <v>2.6990622282028198E-3</v>
      </c>
      <c r="D219" s="4">
        <v>-5.62639310956001E-2</v>
      </c>
      <c r="E219" s="4">
        <v>-7.7163189649581895E-2</v>
      </c>
      <c r="F219" s="4">
        <v>-9.2575736343860598E-2</v>
      </c>
      <c r="G219" s="4">
        <v>-0.104752317070961</v>
      </c>
      <c r="H219" s="4">
        <v>-0.113989502191544</v>
      </c>
      <c r="I219" s="4">
        <v>-0.12105157971382099</v>
      </c>
      <c r="J219" s="4">
        <v>-0.126514196395874</v>
      </c>
      <c r="K219" s="4">
        <v>-0.13046355545520799</v>
      </c>
      <c r="L219" s="4">
        <v>-0.133280605077744</v>
      </c>
      <c r="M219" s="14">
        <v>-0.13576887547969799</v>
      </c>
      <c r="O219" s="67"/>
      <c r="P219" s="2">
        <v>0.65</v>
      </c>
      <c r="Q219" s="4">
        <v>2.6990622282028198E-3</v>
      </c>
      <c r="R219" s="4">
        <v>-5.62639310956001E-2</v>
      </c>
      <c r="S219" s="4">
        <v>-7.7163189649581895E-2</v>
      </c>
      <c r="T219" s="4">
        <v>-9.2575736343860598E-2</v>
      </c>
      <c r="U219" s="4">
        <v>-0.104752317070961</v>
      </c>
      <c r="V219" s="4">
        <v>-0.113989502191544</v>
      </c>
      <c r="W219" s="4">
        <v>-0.12105157971382099</v>
      </c>
      <c r="X219" s="4">
        <v>-0.126514196395874</v>
      </c>
      <c r="Y219" s="4">
        <v>-0.13046355545520799</v>
      </c>
      <c r="Z219" s="4">
        <v>-0.133280605077744</v>
      </c>
      <c r="AA219" s="14">
        <v>-0.13576887547969799</v>
      </c>
    </row>
    <row r="220" spans="1:27" x14ac:dyDescent="0.35">
      <c r="A220" s="67"/>
      <c r="B220" s="2">
        <v>0.7</v>
      </c>
      <c r="C220" s="4">
        <v>2.4328916333615802E-3</v>
      </c>
      <c r="D220" s="4">
        <v>-5.7695496827364003E-2</v>
      </c>
      <c r="E220" s="4">
        <v>-7.9527363181114197E-2</v>
      </c>
      <c r="F220" s="4">
        <v>-9.5980003476142897E-2</v>
      </c>
      <c r="G220" s="4">
        <v>-0.108942970633507</v>
      </c>
      <c r="H220" s="4">
        <v>-0.118416227400303</v>
      </c>
      <c r="I220" s="4">
        <v>-0.12567926943302199</v>
      </c>
      <c r="J220" s="4">
        <v>-0.13134592771530201</v>
      </c>
      <c r="K220" s="4">
        <v>-0.13528071343898801</v>
      </c>
      <c r="L220" s="4">
        <v>-0.138384103775024</v>
      </c>
      <c r="M220" s="14">
        <v>-0.14076884090900399</v>
      </c>
      <c r="O220" s="67"/>
      <c r="P220" s="2">
        <v>0.7</v>
      </c>
      <c r="Q220" s="4">
        <v>2.4328916333615802E-3</v>
      </c>
      <c r="R220" s="4">
        <v>-5.7695496827364003E-2</v>
      </c>
      <c r="S220" s="4">
        <v>-7.9527363181114197E-2</v>
      </c>
      <c r="T220" s="4">
        <v>-9.5980003476142897E-2</v>
      </c>
      <c r="U220" s="4">
        <v>-0.108942970633507</v>
      </c>
      <c r="V220" s="4">
        <v>-0.118416227400303</v>
      </c>
      <c r="W220" s="4">
        <v>-0.12567926943302199</v>
      </c>
      <c r="X220" s="4">
        <v>-0.13134592771530201</v>
      </c>
      <c r="Y220" s="4">
        <v>-0.13528071343898801</v>
      </c>
      <c r="Z220" s="4">
        <v>-0.138384103775024</v>
      </c>
      <c r="AA220" s="14">
        <v>-0.14076884090900399</v>
      </c>
    </row>
    <row r="221" spans="1:27" x14ac:dyDescent="0.35">
      <c r="A221" s="67"/>
      <c r="B221" s="2">
        <v>0.75</v>
      </c>
      <c r="C221" s="4">
        <v>2.2449104581028201E-3</v>
      </c>
      <c r="D221" s="4">
        <v>-5.9668801724910701E-2</v>
      </c>
      <c r="E221" s="4">
        <v>-8.1200644373893696E-2</v>
      </c>
      <c r="F221" s="4">
        <v>-9.9163882434368106E-2</v>
      </c>
      <c r="G221" s="4">
        <v>-0.112612009048462</v>
      </c>
      <c r="H221" s="4">
        <v>-0.122592501342297</v>
      </c>
      <c r="I221" s="4">
        <v>-0.130250990390778</v>
      </c>
      <c r="J221" s="4">
        <v>-0.13601808249950401</v>
      </c>
      <c r="K221" s="4">
        <v>-0.14049637317657501</v>
      </c>
      <c r="L221" s="4">
        <v>-0.14324024319648701</v>
      </c>
      <c r="M221" s="14">
        <v>-0.14587309956550601</v>
      </c>
      <c r="O221" s="67"/>
      <c r="P221" s="2">
        <v>0.75</v>
      </c>
      <c r="Q221" s="4">
        <v>2.2449104581028201E-3</v>
      </c>
      <c r="R221" s="4">
        <v>-5.9668801724910701E-2</v>
      </c>
      <c r="S221" s="4">
        <v>-8.1200644373893696E-2</v>
      </c>
      <c r="T221" s="4">
        <v>-9.9163882434368106E-2</v>
      </c>
      <c r="U221" s="4">
        <v>-0.112612009048462</v>
      </c>
      <c r="V221" s="4">
        <v>-0.122592501342297</v>
      </c>
      <c r="W221" s="4">
        <v>-0.130250990390778</v>
      </c>
      <c r="X221" s="4">
        <v>-0.13601808249950401</v>
      </c>
      <c r="Y221" s="4">
        <v>-0.14049637317657501</v>
      </c>
      <c r="Z221" s="4">
        <v>-0.14324024319648701</v>
      </c>
      <c r="AA221" s="14">
        <v>-0.14587309956550601</v>
      </c>
    </row>
    <row r="222" spans="1:27" x14ac:dyDescent="0.35">
      <c r="A222" s="67"/>
      <c r="B222" s="2">
        <v>0.8</v>
      </c>
      <c r="C222" s="4">
        <v>2.24719941616058E-3</v>
      </c>
      <c r="D222" s="4">
        <v>-6.1210181564092601E-2</v>
      </c>
      <c r="E222" s="4">
        <v>-8.4278218448162107E-2</v>
      </c>
      <c r="F222" s="4">
        <v>-0.102346993982792</v>
      </c>
      <c r="G222" s="4">
        <v>-0.116359375417233</v>
      </c>
      <c r="H222" s="4">
        <v>-0.126670032739639</v>
      </c>
      <c r="I222" s="4">
        <v>-0.134381368756294</v>
      </c>
      <c r="J222" s="4">
        <v>-0.14024110138416301</v>
      </c>
      <c r="K222" s="4">
        <v>-0.14459040760993999</v>
      </c>
      <c r="L222" s="4">
        <v>-0.147912472486496</v>
      </c>
      <c r="M222" s="14">
        <v>-0.15053580701351199</v>
      </c>
      <c r="O222" s="67"/>
      <c r="P222" s="2">
        <v>0.8</v>
      </c>
      <c r="Q222" s="4">
        <v>2.24719941616058E-3</v>
      </c>
      <c r="R222" s="4">
        <v>-6.1210181564092601E-2</v>
      </c>
      <c r="S222" s="4">
        <v>-8.4278218448162107E-2</v>
      </c>
      <c r="T222" s="4">
        <v>-0.102346993982792</v>
      </c>
      <c r="U222" s="4">
        <v>-0.116359375417233</v>
      </c>
      <c r="V222" s="4">
        <v>-0.126670032739639</v>
      </c>
      <c r="W222" s="4">
        <v>-0.134381368756294</v>
      </c>
      <c r="X222" s="4">
        <v>-0.14024110138416301</v>
      </c>
      <c r="Y222" s="4">
        <v>-0.14459040760993999</v>
      </c>
      <c r="Z222" s="4">
        <v>-0.147912472486496</v>
      </c>
      <c r="AA222" s="14">
        <v>-0.15053580701351199</v>
      </c>
    </row>
    <row r="223" spans="1:27" x14ac:dyDescent="0.35">
      <c r="A223" s="67"/>
      <c r="B223" s="2">
        <v>0.85</v>
      </c>
      <c r="C223" s="4">
        <v>2.1158992312848598E-3</v>
      </c>
      <c r="D223" s="4">
        <v>-6.2751561403274494E-2</v>
      </c>
      <c r="E223" s="4">
        <v>-8.7024033069610596E-2</v>
      </c>
      <c r="F223" s="4">
        <v>-0.105712845921516</v>
      </c>
      <c r="G223" s="4">
        <v>-0.119904883205891</v>
      </c>
      <c r="H223" s="4">
        <v>-0.130383655428886</v>
      </c>
      <c r="I223" s="4">
        <v>-0.13841430842876401</v>
      </c>
      <c r="J223" s="4">
        <v>-0.14428405463695501</v>
      </c>
      <c r="K223" s="4">
        <v>-0.14887559413909901</v>
      </c>
      <c r="L223" s="4">
        <v>-0.15260449051857</v>
      </c>
      <c r="M223" s="14">
        <v>-0.15548619627952601</v>
      </c>
      <c r="O223" s="67"/>
      <c r="P223" s="2">
        <v>0.85</v>
      </c>
      <c r="Q223" s="4">
        <v>2.1158992312848598E-3</v>
      </c>
      <c r="R223" s="4">
        <v>-6.2751561403274494E-2</v>
      </c>
      <c r="S223" s="4">
        <v>-8.7024033069610596E-2</v>
      </c>
      <c r="T223" s="4">
        <v>-0.105712845921516</v>
      </c>
      <c r="U223" s="4">
        <v>-0.119904883205891</v>
      </c>
      <c r="V223" s="4">
        <v>-0.130383655428886</v>
      </c>
      <c r="W223" s="4">
        <v>-0.13841430842876401</v>
      </c>
      <c r="X223" s="4">
        <v>-0.14428405463695501</v>
      </c>
      <c r="Y223" s="4">
        <v>-0.14887559413909901</v>
      </c>
      <c r="Z223" s="4">
        <v>-0.15260449051857</v>
      </c>
      <c r="AA223" s="14">
        <v>-0.15548619627952601</v>
      </c>
    </row>
    <row r="224" spans="1:27" x14ac:dyDescent="0.35">
      <c r="A224" s="67"/>
      <c r="B224" s="2">
        <v>0.9</v>
      </c>
      <c r="C224" s="4">
        <v>1.9008339149877401E-3</v>
      </c>
      <c r="D224" s="4">
        <v>-6.4499981701374096E-2</v>
      </c>
      <c r="E224" s="4">
        <v>-8.9217208325862898E-2</v>
      </c>
      <c r="F224" s="4">
        <v>-0.108774244785309</v>
      </c>
      <c r="G224" s="4">
        <v>-0.12346112728118901</v>
      </c>
      <c r="H224" s="4">
        <v>-0.13402126729488401</v>
      </c>
      <c r="I224" s="4">
        <v>-0.14261595904827101</v>
      </c>
      <c r="J224" s="4">
        <v>-0.148513749241829</v>
      </c>
      <c r="K224" s="4">
        <v>-0.15339747071266199</v>
      </c>
      <c r="L224" s="4">
        <v>-0.15697041153907801</v>
      </c>
      <c r="M224" s="14">
        <v>-0.15972138941288</v>
      </c>
      <c r="O224" s="67"/>
      <c r="P224" s="2">
        <v>0.9</v>
      </c>
      <c r="Q224" s="4">
        <v>1.9008339149877401E-3</v>
      </c>
      <c r="R224" s="4">
        <v>-6.4499981701374096E-2</v>
      </c>
      <c r="S224" s="4">
        <v>-8.9217208325862898E-2</v>
      </c>
      <c r="T224" s="4">
        <v>-0.108774244785309</v>
      </c>
      <c r="U224" s="4">
        <v>-0.12346112728118901</v>
      </c>
      <c r="V224" s="4">
        <v>-0.13402126729488401</v>
      </c>
      <c r="W224" s="4">
        <v>-0.14261595904827101</v>
      </c>
      <c r="X224" s="4">
        <v>-0.148513749241829</v>
      </c>
      <c r="Y224" s="4">
        <v>-0.15339747071266199</v>
      </c>
      <c r="Z224" s="4">
        <v>-0.15697041153907801</v>
      </c>
      <c r="AA224" s="14">
        <v>-0.15972138941288</v>
      </c>
    </row>
    <row r="225" spans="1:27" x14ac:dyDescent="0.35">
      <c r="A225" s="67"/>
      <c r="B225" s="2">
        <v>0.95</v>
      </c>
      <c r="C225" s="4">
        <v>1.9398239674046601E-3</v>
      </c>
      <c r="D225" s="4">
        <v>-6.5950646996498094E-2</v>
      </c>
      <c r="E225" s="4">
        <v>-9.1721296310424805E-2</v>
      </c>
      <c r="F225" s="4">
        <v>-0.111808873713017</v>
      </c>
      <c r="G225" s="4">
        <v>-0.12664499878883401</v>
      </c>
      <c r="H225" s="4">
        <v>-0.13769784569740301</v>
      </c>
      <c r="I225" s="4">
        <v>-0.146134003996849</v>
      </c>
      <c r="J225" s="4">
        <v>-0.15228152275085499</v>
      </c>
      <c r="K225" s="4">
        <v>-0.15729299187660201</v>
      </c>
      <c r="L225" s="4">
        <v>-0.16102200746536299</v>
      </c>
      <c r="M225" s="14">
        <v>-0.16418094933033001</v>
      </c>
      <c r="O225" s="67"/>
      <c r="P225" s="2">
        <v>0.95</v>
      </c>
      <c r="Q225" s="4">
        <v>1.9398239674046601E-3</v>
      </c>
      <c r="R225" s="4">
        <v>-6.5950646996498094E-2</v>
      </c>
      <c r="S225" s="4">
        <v>-9.1721296310424805E-2</v>
      </c>
      <c r="T225" s="4">
        <v>-0.111808873713017</v>
      </c>
      <c r="U225" s="4">
        <v>-0.12664499878883401</v>
      </c>
      <c r="V225" s="4">
        <v>-0.13769784569740301</v>
      </c>
      <c r="W225" s="4">
        <v>-0.146134003996849</v>
      </c>
      <c r="X225" s="4">
        <v>-0.15228152275085499</v>
      </c>
      <c r="Y225" s="4">
        <v>-0.15729299187660201</v>
      </c>
      <c r="Z225" s="4">
        <v>-0.16102200746536299</v>
      </c>
      <c r="AA225" s="14">
        <v>-0.16418094933033001</v>
      </c>
    </row>
    <row r="226" spans="1:27" ht="15" thickBot="1" x14ac:dyDescent="0.4">
      <c r="A226" s="68"/>
      <c r="B226" s="15">
        <v>1</v>
      </c>
      <c r="C226" s="16">
        <v>2.0555884111672601E-3</v>
      </c>
      <c r="D226" s="16">
        <v>-6.7111581563949599E-2</v>
      </c>
      <c r="E226" s="16">
        <v>-9.3938201665878296E-2</v>
      </c>
      <c r="F226" s="16">
        <v>-0.11480034887790699</v>
      </c>
      <c r="G226" s="16">
        <v>-0.12999914586544001</v>
      </c>
      <c r="H226" s="16">
        <v>-0.14095535874366799</v>
      </c>
      <c r="I226" s="16">
        <v>-0.150021523237228</v>
      </c>
      <c r="J226" s="16">
        <v>-0.155842944979668</v>
      </c>
      <c r="K226" s="16">
        <v>-0.16166436672210699</v>
      </c>
      <c r="L226" s="16">
        <v>-0.16576699912548101</v>
      </c>
      <c r="M226" s="17">
        <v>-0.167880773544312</v>
      </c>
      <c r="O226" s="68"/>
      <c r="P226" s="15">
        <v>1</v>
      </c>
      <c r="Q226" s="16">
        <v>2.0555884111672601E-3</v>
      </c>
      <c r="R226" s="16">
        <v>-6.7111581563949599E-2</v>
      </c>
      <c r="S226" s="16">
        <v>-9.3938201665878296E-2</v>
      </c>
      <c r="T226" s="16">
        <v>-0.11480034887790699</v>
      </c>
      <c r="U226" s="16">
        <v>-0.12999914586544001</v>
      </c>
      <c r="V226" s="16">
        <v>-0.14095535874366799</v>
      </c>
      <c r="W226" s="16">
        <v>-0.150021523237228</v>
      </c>
      <c r="X226" s="16">
        <v>-0.155842944979668</v>
      </c>
      <c r="Y226" s="16">
        <v>-0.16166436672210699</v>
      </c>
      <c r="Z226" s="16">
        <v>-0.16576699912548101</v>
      </c>
      <c r="AA226" s="17">
        <v>-0.167880773544312</v>
      </c>
    </row>
  </sheetData>
  <mergeCells count="28">
    <mergeCell ref="A39:M39"/>
    <mergeCell ref="A40:A61"/>
    <mergeCell ref="A6:M6"/>
    <mergeCell ref="A7:A28"/>
    <mergeCell ref="A72:M72"/>
    <mergeCell ref="A73:A94"/>
    <mergeCell ref="A105:M105"/>
    <mergeCell ref="A106:A127"/>
    <mergeCell ref="A138:M138"/>
    <mergeCell ref="A139:A160"/>
    <mergeCell ref="O73:O94"/>
    <mergeCell ref="O105:AA105"/>
    <mergeCell ref="O106:O127"/>
    <mergeCell ref="O138:AA138"/>
    <mergeCell ref="O139:O160"/>
    <mergeCell ref="O6:AA6"/>
    <mergeCell ref="O7:O28"/>
    <mergeCell ref="O39:AA39"/>
    <mergeCell ref="O40:O61"/>
    <mergeCell ref="O72:AA72"/>
    <mergeCell ref="O204:AA204"/>
    <mergeCell ref="O205:O226"/>
    <mergeCell ref="A171:M171"/>
    <mergeCell ref="A172:A193"/>
    <mergeCell ref="A204:M204"/>
    <mergeCell ref="A205:A226"/>
    <mergeCell ref="O171:AA171"/>
    <mergeCell ref="O172:O193"/>
  </mergeCells>
  <pageMargins left="0.7" right="0.7" top="0.75" bottom="0.75" header="0.3" footer="0.3"/>
  <pageSetup paperSize="9" orientation="landscape" r:id="rId1"/>
  <headerFooter>
    <oddHeader xml:space="preserve">&amp;C&amp;"-,Italic"TRV parameters for load current switching 
CLASS 1: Transformer rating: 10 - 50 MVA ,  Generator rating: 10 - 50 MVA </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E2A2D-B292-42BA-8662-9940BE9856C2}">
  <dimension ref="A1:M226"/>
  <sheetViews>
    <sheetView zoomScale="70" zoomScaleNormal="70" zoomScalePageLayoutView="55" workbookViewId="0">
      <selection sqref="A1:N1048576"/>
    </sheetView>
  </sheetViews>
  <sheetFormatPr defaultColWidth="8.90625" defaultRowHeight="14.5" x14ac:dyDescent="0.35"/>
  <cols>
    <col min="1" max="2" width="8.90625" style="6"/>
    <col min="3" max="3" width="9" style="6" bestFit="1" customWidth="1"/>
    <col min="4" max="16384" width="8.90625" style="6"/>
  </cols>
  <sheetData>
    <row r="1" spans="1:13" x14ac:dyDescent="0.35">
      <c r="A1" s="18" t="s">
        <v>3</v>
      </c>
      <c r="B1" s="19"/>
      <c r="C1" s="19"/>
      <c r="D1" s="19"/>
      <c r="E1" s="19"/>
      <c r="F1" s="19"/>
      <c r="G1" s="19"/>
      <c r="H1" s="19"/>
      <c r="I1" s="19"/>
      <c r="J1" s="19"/>
      <c r="K1" s="19"/>
      <c r="L1" s="19"/>
      <c r="M1" s="20"/>
    </row>
    <row r="2" spans="1:13" x14ac:dyDescent="0.35">
      <c r="A2" s="8"/>
      <c r="B2" s="9"/>
      <c r="C2" s="9"/>
      <c r="D2" s="9"/>
      <c r="E2" s="9"/>
      <c r="F2" s="9"/>
      <c r="G2" s="9"/>
      <c r="H2" s="9"/>
      <c r="I2" s="9"/>
      <c r="J2" s="9"/>
      <c r="K2" s="9"/>
      <c r="L2" s="9"/>
      <c r="M2" s="10"/>
    </row>
    <row r="3" spans="1:13" x14ac:dyDescent="0.35">
      <c r="A3" s="8"/>
      <c r="B3" s="9"/>
      <c r="C3" s="9"/>
      <c r="D3" s="9"/>
      <c r="E3" s="9"/>
      <c r="F3" s="9"/>
      <c r="G3" s="9"/>
      <c r="H3" s="9"/>
      <c r="I3" s="9"/>
      <c r="J3" s="9"/>
      <c r="K3" s="9"/>
      <c r="L3" s="9"/>
      <c r="M3" s="10"/>
    </row>
    <row r="4" spans="1:13" x14ac:dyDescent="0.35">
      <c r="A4" s="8"/>
      <c r="B4" s="9"/>
      <c r="C4" s="9"/>
      <c r="D4" s="9"/>
      <c r="E4" s="9"/>
      <c r="F4" s="9"/>
      <c r="G4" s="9"/>
      <c r="H4" s="9"/>
      <c r="I4" s="9"/>
      <c r="J4" s="9"/>
      <c r="K4" s="9"/>
      <c r="L4" s="9"/>
      <c r="M4" s="10"/>
    </row>
    <row r="5" spans="1:13" x14ac:dyDescent="0.35">
      <c r="A5" s="8"/>
      <c r="B5" s="9"/>
      <c r="C5" s="9"/>
      <c r="D5" s="9"/>
      <c r="E5" s="9"/>
      <c r="F5" s="9"/>
      <c r="G5" s="9"/>
      <c r="H5" s="9"/>
      <c r="I5" s="9"/>
      <c r="J5" s="9"/>
      <c r="K5" s="9"/>
      <c r="L5" s="9"/>
      <c r="M5" s="10"/>
    </row>
    <row r="6" spans="1:13" x14ac:dyDescent="0.35">
      <c r="A6" s="64" t="s">
        <v>1</v>
      </c>
      <c r="B6" s="65"/>
      <c r="C6" s="65"/>
      <c r="D6" s="65"/>
      <c r="E6" s="65"/>
      <c r="F6" s="65"/>
      <c r="G6" s="65"/>
      <c r="H6" s="65"/>
      <c r="I6" s="65"/>
      <c r="J6" s="65"/>
      <c r="K6" s="65"/>
      <c r="L6" s="65"/>
      <c r="M6" s="66"/>
    </row>
    <row r="7" spans="1:13" x14ac:dyDescent="0.35">
      <c r="A7" s="67" t="s">
        <v>0</v>
      </c>
      <c r="B7" s="1"/>
      <c r="C7" s="1">
        <v>0</v>
      </c>
      <c r="D7" s="1">
        <v>0.1</v>
      </c>
      <c r="E7" s="1">
        <v>0.2</v>
      </c>
      <c r="F7" s="1">
        <v>0.3</v>
      </c>
      <c r="G7" s="1">
        <v>0.4</v>
      </c>
      <c r="H7" s="1">
        <v>0.5</v>
      </c>
      <c r="I7" s="1">
        <v>0.6</v>
      </c>
      <c r="J7" s="1">
        <v>0.7</v>
      </c>
      <c r="K7" s="1">
        <v>0.8</v>
      </c>
      <c r="L7" s="1">
        <v>0.9</v>
      </c>
      <c r="M7" s="11">
        <v>1</v>
      </c>
    </row>
    <row r="8" spans="1:13" x14ac:dyDescent="0.35">
      <c r="A8" s="67"/>
      <c r="B8" s="2">
        <v>0</v>
      </c>
      <c r="C8" s="3">
        <v>0.92</v>
      </c>
      <c r="D8" s="3">
        <v>0.92</v>
      </c>
      <c r="E8" s="3">
        <v>0.92</v>
      </c>
      <c r="F8" s="3">
        <v>0.92</v>
      </c>
      <c r="G8" s="3">
        <v>0.92</v>
      </c>
      <c r="H8" s="3">
        <v>0.92</v>
      </c>
      <c r="I8" s="3">
        <v>0.92</v>
      </c>
      <c r="J8" s="3">
        <v>0.92</v>
      </c>
      <c r="K8" s="3">
        <v>0.92</v>
      </c>
      <c r="L8" s="3">
        <v>0.92</v>
      </c>
      <c r="M8" s="12">
        <v>0.92</v>
      </c>
    </row>
    <row r="9" spans="1:13" x14ac:dyDescent="0.35">
      <c r="A9" s="67"/>
      <c r="B9" s="2">
        <v>0.05</v>
      </c>
      <c r="C9" s="3">
        <v>1.0328791691706731</v>
      </c>
      <c r="D9" s="3">
        <v>1.0737553082979658</v>
      </c>
      <c r="E9" s="3">
        <v>1.1062661317678606</v>
      </c>
      <c r="F9" s="3">
        <v>1.1268549589010401</v>
      </c>
      <c r="G9" s="3">
        <v>1.1374376847193779</v>
      </c>
      <c r="H9" s="3">
        <v>1.1407238960266124</v>
      </c>
      <c r="I9" s="3">
        <v>1.1388933768639196</v>
      </c>
      <c r="J9" s="3">
        <v>1.1335104795602662</v>
      </c>
      <c r="K9" s="3">
        <v>1.125671507762029</v>
      </c>
      <c r="L9" s="3">
        <v>1.1161442536574144</v>
      </c>
      <c r="M9" s="12">
        <v>1.1054720181685247</v>
      </c>
    </row>
    <row r="10" spans="1:13" x14ac:dyDescent="0.35">
      <c r="A10" s="67"/>
      <c r="B10" s="2">
        <v>0.1</v>
      </c>
      <c r="C10" s="3">
        <v>1.0354423853067241</v>
      </c>
      <c r="D10" s="3">
        <v>1.0811792116898744</v>
      </c>
      <c r="E10" s="3">
        <v>1.1264778540684623</v>
      </c>
      <c r="F10" s="3">
        <v>1.1566739962651162</v>
      </c>
      <c r="G10" s="3">
        <v>1.1698764617626471</v>
      </c>
      <c r="H10" s="3">
        <v>1.1727748540731588</v>
      </c>
      <c r="I10" s="3">
        <v>1.1692250912006084</v>
      </c>
      <c r="J10" s="3">
        <v>1.1615527373093832</v>
      </c>
      <c r="K10" s="3">
        <v>1.1512235238001898</v>
      </c>
      <c r="L10" s="3">
        <v>1.1391882272867053</v>
      </c>
      <c r="M10" s="12">
        <v>1.1260774649106555</v>
      </c>
    </row>
    <row r="11" spans="1:13" x14ac:dyDescent="0.35">
      <c r="A11" s="67"/>
      <c r="B11" s="2">
        <v>0.15</v>
      </c>
      <c r="C11" s="3">
        <v>1.0182808252481326</v>
      </c>
      <c r="D11" s="3">
        <v>1.0813201830937302</v>
      </c>
      <c r="E11" s="3">
        <v>1.1313834227048438</v>
      </c>
      <c r="F11" s="3">
        <v>1.1608208839709937</v>
      </c>
      <c r="G11" s="3">
        <v>1.1767120141249445</v>
      </c>
      <c r="H11" s="3">
        <v>1.1809391315166766</v>
      </c>
      <c r="I11" s="3">
        <v>1.1780579493595991</v>
      </c>
      <c r="J11" s="3">
        <v>1.1706710815429684</v>
      </c>
      <c r="K11" s="3">
        <v>1.1603649836320156</v>
      </c>
      <c r="L11" s="3">
        <v>1.1481564888587357</v>
      </c>
      <c r="M11" s="12">
        <v>1.1347243859217719</v>
      </c>
    </row>
    <row r="12" spans="1:13" x14ac:dyDescent="0.35">
      <c r="A12" s="67"/>
      <c r="B12" s="2">
        <v>0.2</v>
      </c>
      <c r="C12" s="3">
        <v>0.99680036031283048</v>
      </c>
      <c r="D12" s="3">
        <v>1.0728850144606359</v>
      </c>
      <c r="E12" s="3">
        <v>1.1334164142608647</v>
      </c>
      <c r="F12" s="3">
        <v>1.1640378328470073</v>
      </c>
      <c r="G12" s="3">
        <v>1.1795477243570185</v>
      </c>
      <c r="H12" s="3">
        <v>1.1858774331899791</v>
      </c>
      <c r="I12" s="3">
        <v>1.1841770869034995</v>
      </c>
      <c r="J12" s="3">
        <v>1.1772661979381869</v>
      </c>
      <c r="K12" s="3">
        <v>1.166974779275749</v>
      </c>
      <c r="L12" s="3">
        <v>1.1545109161963829</v>
      </c>
      <c r="M12" s="12">
        <v>1.1406788459190969</v>
      </c>
    </row>
    <row r="13" spans="1:13" x14ac:dyDescent="0.35">
      <c r="A13" s="67"/>
      <c r="B13" s="2">
        <v>0.25</v>
      </c>
      <c r="C13" s="3">
        <v>0.97215094933142987</v>
      </c>
      <c r="D13" s="3">
        <v>1.0635091928335327</v>
      </c>
      <c r="E13" s="3">
        <v>1.1315394108112049</v>
      </c>
      <c r="F13" s="3">
        <v>1.1653630990248462</v>
      </c>
      <c r="G13" s="3">
        <v>1.1825357950650741</v>
      </c>
      <c r="H13" s="3">
        <v>1.1903054200685927</v>
      </c>
      <c r="I13" s="3">
        <v>1.188982516068678</v>
      </c>
      <c r="J13" s="3">
        <v>1.1819689567272467</v>
      </c>
      <c r="K13" s="3">
        <v>1.17138732763437</v>
      </c>
      <c r="L13" s="3">
        <v>1.1585716687715988</v>
      </c>
      <c r="M13" s="12">
        <v>1.1443774260007424</v>
      </c>
    </row>
    <row r="14" spans="1:13" x14ac:dyDescent="0.35">
      <c r="A14" s="67"/>
      <c r="B14" s="2">
        <v>0.3</v>
      </c>
      <c r="C14" s="3">
        <v>0.94781747964712182</v>
      </c>
      <c r="D14" s="3">
        <v>1.0571235510019166</v>
      </c>
      <c r="E14" s="3">
        <v>1.1285706593440115</v>
      </c>
      <c r="F14" s="3">
        <v>1.1652167283571691</v>
      </c>
      <c r="G14" s="3">
        <v>1.1854060943310081</v>
      </c>
      <c r="H14" s="3">
        <v>1.1936290887685932</v>
      </c>
      <c r="I14" s="3">
        <v>1.1922523608574505</v>
      </c>
      <c r="J14" s="3">
        <v>1.1850414752960197</v>
      </c>
      <c r="K14" s="3">
        <v>1.1742354393005363</v>
      </c>
      <c r="L14" s="3">
        <v>1.1612061720628011</v>
      </c>
      <c r="M14" s="12">
        <v>1.1468194961547848</v>
      </c>
    </row>
    <row r="15" spans="1:13" x14ac:dyDescent="0.35">
      <c r="A15" s="67"/>
      <c r="B15" s="2">
        <v>0.35</v>
      </c>
      <c r="C15" s="3">
        <v>0.92521582383375844</v>
      </c>
      <c r="D15" s="3">
        <v>1.0508718784038857</v>
      </c>
      <c r="E15" s="3">
        <v>1.1254460884974555</v>
      </c>
      <c r="F15" s="3">
        <v>1.1644782946659962</v>
      </c>
      <c r="G15" s="3">
        <v>1.1875733082111068</v>
      </c>
      <c r="H15" s="3">
        <v>1.1958841250492969</v>
      </c>
      <c r="I15" s="3">
        <v>1.1944348445305468</v>
      </c>
      <c r="J15" s="3">
        <v>1.1871406921973606</v>
      </c>
      <c r="K15" s="3">
        <v>1.1762671654041013</v>
      </c>
      <c r="L15" s="3">
        <v>1.1631756379054126</v>
      </c>
      <c r="M15" s="12">
        <v>1.148718096659733</v>
      </c>
    </row>
    <row r="16" spans="1:13" x14ac:dyDescent="0.35">
      <c r="A16" s="67"/>
      <c r="B16" s="2">
        <v>0.4</v>
      </c>
      <c r="C16" s="3">
        <v>0.90478796225327718</v>
      </c>
      <c r="D16" s="3">
        <v>1.045108586091261</v>
      </c>
      <c r="E16" s="3">
        <v>1.1224277312938971</v>
      </c>
      <c r="F16" s="3">
        <v>1.1637396922478318</v>
      </c>
      <c r="G16" s="3">
        <v>1.1890484039600078</v>
      </c>
      <c r="H16" s="3">
        <v>1.1974159974318288</v>
      </c>
      <c r="I16" s="3">
        <v>1.1960203720973084</v>
      </c>
      <c r="J16" s="3">
        <v>1.188786286574143</v>
      </c>
      <c r="K16" s="3">
        <v>1.1779425400954016</v>
      </c>
      <c r="L16" s="3">
        <v>1.1648351522592393</v>
      </c>
      <c r="M16" s="12">
        <v>1.1503217623783979</v>
      </c>
    </row>
    <row r="17" spans="1:13" x14ac:dyDescent="0.35">
      <c r="A17" s="67"/>
      <c r="B17" s="2">
        <v>0.45</v>
      </c>
      <c r="C17" s="3">
        <v>0.88654410288884089</v>
      </c>
      <c r="D17" s="3">
        <v>1.0399120477529662</v>
      </c>
      <c r="E17" s="3">
        <v>1.1195947206937336</v>
      </c>
      <c r="F17" s="3">
        <v>1.1644681710463305</v>
      </c>
      <c r="G17" s="3">
        <v>1.190028454707218</v>
      </c>
      <c r="H17" s="3">
        <v>1.1985650282639719</v>
      </c>
      <c r="I17" s="3">
        <v>1.1973474942720859</v>
      </c>
      <c r="J17" s="3">
        <v>1.1902206347538888</v>
      </c>
      <c r="K17" s="3">
        <v>1.1793986540574308</v>
      </c>
      <c r="L17" s="3">
        <v>1.1662518684680632</v>
      </c>
      <c r="M17" s="12">
        <v>1.1516635638016908</v>
      </c>
    </row>
    <row r="18" spans="1:13" x14ac:dyDescent="0.35">
      <c r="A18" s="67"/>
      <c r="B18" s="2">
        <v>0.5</v>
      </c>
      <c r="C18" s="3">
        <v>0.87032100237332877</v>
      </c>
      <c r="D18" s="3">
        <v>1.0352558576143709</v>
      </c>
      <c r="E18" s="3">
        <v>1.1170499801635727</v>
      </c>
      <c r="F18" s="3">
        <v>1.1649426313546998</v>
      </c>
      <c r="G18" s="3">
        <v>1.1907300215501047</v>
      </c>
      <c r="H18" s="3">
        <v>1.1995614455296442</v>
      </c>
      <c r="I18" s="3">
        <v>1.1985452028421244</v>
      </c>
      <c r="J18" s="3">
        <v>1.1914858341217032</v>
      </c>
      <c r="K18" s="3">
        <v>1.1806443654573882</v>
      </c>
      <c r="L18" s="3">
        <v>1.1674345603355998</v>
      </c>
      <c r="M18" s="12">
        <v>1.1527655198023876</v>
      </c>
    </row>
    <row r="19" spans="1:13" x14ac:dyDescent="0.35">
      <c r="A19" s="67"/>
      <c r="B19" s="2">
        <v>0.55000000000000004</v>
      </c>
      <c r="C19" s="3">
        <v>0.85590024361243444</v>
      </c>
      <c r="D19" s="3">
        <v>1.0310803706829377</v>
      </c>
      <c r="E19" s="3">
        <v>1.1151506203871502</v>
      </c>
      <c r="F19" s="3">
        <v>1.1651904913095337</v>
      </c>
      <c r="G19" s="3">
        <v>1.1913259652944728</v>
      </c>
      <c r="H19" s="3">
        <v>1.2004927341754612</v>
      </c>
      <c r="I19" s="3">
        <v>1.1996211748856749</v>
      </c>
      <c r="J19" s="3">
        <v>1.1925752199613129</v>
      </c>
      <c r="K19" s="3">
        <v>1.1816877731910127</v>
      </c>
      <c r="L19" s="3">
        <v>1.1684125019953786</v>
      </c>
      <c r="M19" s="12">
        <v>1.1536761393913855</v>
      </c>
    </row>
    <row r="20" spans="1:13" x14ac:dyDescent="0.35">
      <c r="A20" s="67"/>
      <c r="B20" s="2">
        <v>0.6</v>
      </c>
      <c r="C20" s="3">
        <v>0.84305691352257339</v>
      </c>
      <c r="D20" s="3">
        <v>1.027320205248319</v>
      </c>
      <c r="E20" s="3">
        <v>1.1134872253124544</v>
      </c>
      <c r="F20" s="3">
        <v>1.1653147587409374</v>
      </c>
      <c r="G20" s="3">
        <v>1.191905626883873</v>
      </c>
      <c r="H20" s="3">
        <v>1.2013577974759615</v>
      </c>
      <c r="I20" s="3">
        <v>1.2005604780637296</v>
      </c>
      <c r="J20" s="3">
        <v>1.19349436026353</v>
      </c>
      <c r="K20" s="3">
        <v>1.1825597542982829</v>
      </c>
      <c r="L20" s="3">
        <v>1.1692352991837716</v>
      </c>
      <c r="M20" s="12">
        <v>1.1544539708357602</v>
      </c>
    </row>
    <row r="21" spans="1:13" x14ac:dyDescent="0.35">
      <c r="A21" s="67"/>
      <c r="B21" s="2">
        <v>0.65</v>
      </c>
      <c r="C21" s="3">
        <v>0.83158330917358381</v>
      </c>
      <c r="D21" s="3">
        <v>1.0239157163179848</v>
      </c>
      <c r="E21" s="3">
        <v>1.1120643505683314</v>
      </c>
      <c r="F21" s="3">
        <v>1.1657904845017661</v>
      </c>
      <c r="G21" s="3">
        <v>1.1924841917478122</v>
      </c>
      <c r="H21" s="3">
        <v>1.2021353758298436</v>
      </c>
      <c r="I21" s="3">
        <v>1.201362353104811</v>
      </c>
      <c r="J21" s="3">
        <v>1.194270166983971</v>
      </c>
      <c r="K21" s="3">
        <v>1.183304599615244</v>
      </c>
      <c r="L21" s="3">
        <v>1.1699526420006376</v>
      </c>
      <c r="M21" s="12">
        <v>1.1551878488980802</v>
      </c>
    </row>
    <row r="22" spans="1:13" x14ac:dyDescent="0.35">
      <c r="A22" s="67"/>
      <c r="B22" s="2">
        <v>0.7</v>
      </c>
      <c r="C22" s="3">
        <v>0.82129703668447807</v>
      </c>
      <c r="D22" s="3">
        <v>1.0208155265221219</v>
      </c>
      <c r="E22" s="3">
        <v>1.1113194208878727</v>
      </c>
      <c r="F22" s="3">
        <v>1.1664924731621369</v>
      </c>
      <c r="G22" s="3">
        <v>1.193042762462909</v>
      </c>
      <c r="H22" s="3">
        <v>1.2028138270744897</v>
      </c>
      <c r="I22" s="3">
        <v>1.2020439257988553</v>
      </c>
      <c r="J22" s="3">
        <v>1.1949393382439233</v>
      </c>
      <c r="K22" s="3">
        <v>1.1839634785285353</v>
      </c>
      <c r="L22" s="3">
        <v>1.1705962511209347</v>
      </c>
      <c r="M22" s="12">
        <v>1.1560302184178277</v>
      </c>
    </row>
    <row r="23" spans="1:13" x14ac:dyDescent="0.35">
      <c r="A23" s="67"/>
      <c r="B23" s="2">
        <v>0.75</v>
      </c>
      <c r="C23" s="3">
        <v>0.81203949268047471</v>
      </c>
      <c r="D23" s="3">
        <v>1.0179772010216346</v>
      </c>
      <c r="E23" s="3">
        <v>1.1109237560859107</v>
      </c>
      <c r="F23" s="3">
        <v>1.1670435355259812</v>
      </c>
      <c r="G23" s="3">
        <v>1.193558813975409</v>
      </c>
      <c r="H23" s="3">
        <v>1.2033960195688089</v>
      </c>
      <c r="I23" s="3">
        <v>1.2026333735539378</v>
      </c>
      <c r="J23" s="3">
        <v>1.1955362099867608</v>
      </c>
      <c r="K23" s="3">
        <v>1.184561193906345</v>
      </c>
      <c r="L23" s="3">
        <v>1.1711810588836671</v>
      </c>
      <c r="M23" s="12">
        <v>1.1567842593559849</v>
      </c>
    </row>
    <row r="24" spans="1:13" x14ac:dyDescent="0.35">
      <c r="A24" s="67"/>
      <c r="B24" s="2">
        <v>0.8</v>
      </c>
      <c r="C24" s="3">
        <v>0.80367451447707028</v>
      </c>
      <c r="D24" s="3">
        <v>1.0153652227841903</v>
      </c>
      <c r="E24" s="3">
        <v>1.1107689490685113</v>
      </c>
      <c r="F24" s="3">
        <v>1.1674491552206174</v>
      </c>
      <c r="G24" s="3">
        <v>1.1940181732177721</v>
      </c>
      <c r="H24" s="3">
        <v>1.2038966325613161</v>
      </c>
      <c r="I24" s="3">
        <v>1.2031584519606358</v>
      </c>
      <c r="J24" s="3">
        <v>1.1960817887232862</v>
      </c>
      <c r="K24" s="3">
        <v>1.1851086286398089</v>
      </c>
      <c r="L24" s="3">
        <v>1.1717123801891614</v>
      </c>
      <c r="M24" s="12">
        <v>1.1574613607846775</v>
      </c>
    </row>
    <row r="25" spans="1:13" x14ac:dyDescent="0.35">
      <c r="A25" s="67"/>
      <c r="B25" s="2">
        <v>0.85</v>
      </c>
      <c r="C25" s="3">
        <v>0.79608812698951137</v>
      </c>
      <c r="D25" s="3">
        <v>1.0129514987652111</v>
      </c>
      <c r="E25" s="3">
        <v>1.1107489549196692</v>
      </c>
      <c r="F25" s="3">
        <v>1.1677303387568549</v>
      </c>
      <c r="G25" s="3">
        <v>1.1935262496654795</v>
      </c>
      <c r="H25" s="3">
        <v>1.2043364194723281</v>
      </c>
      <c r="I25" s="3">
        <v>1.2036400831662675</v>
      </c>
      <c r="J25" s="3">
        <v>1.1965861137096712</v>
      </c>
      <c r="K25" s="3">
        <v>1.185609410359308</v>
      </c>
      <c r="L25" s="3">
        <v>1.1721923241248497</v>
      </c>
      <c r="M25" s="12">
        <v>1.1580711401425892</v>
      </c>
    </row>
    <row r="26" spans="1:13" x14ac:dyDescent="0.35">
      <c r="A26" s="67"/>
      <c r="B26" s="2">
        <v>0.9</v>
      </c>
      <c r="C26" s="3">
        <v>0.78918179365304808</v>
      </c>
      <c r="D26" s="3">
        <v>1.0107124915489796</v>
      </c>
      <c r="E26" s="3">
        <v>1.1107805912311259</v>
      </c>
      <c r="F26" s="3">
        <v>1.1679097799154434</v>
      </c>
      <c r="G26" s="3">
        <v>1.1933547386756311</v>
      </c>
      <c r="H26" s="3">
        <v>1.2047352057236886</v>
      </c>
      <c r="I26" s="3">
        <v>1.2040886438809917</v>
      </c>
      <c r="J26" s="3">
        <v>1.1970514627603381</v>
      </c>
      <c r="K26" s="3">
        <v>1.1860648045173043</v>
      </c>
      <c r="L26" s="3">
        <v>1.1726246870481065</v>
      </c>
      <c r="M26" s="12">
        <v>1.1586225399604198</v>
      </c>
    </row>
    <row r="27" spans="1:13" x14ac:dyDescent="0.35">
      <c r="A27" s="67"/>
      <c r="B27" s="2">
        <v>0.95</v>
      </c>
      <c r="C27" s="3">
        <v>0.78287174151493988</v>
      </c>
      <c r="D27" s="3">
        <v>1.0086292193486133</v>
      </c>
      <c r="E27" s="3">
        <v>1.1108102028186522</v>
      </c>
      <c r="F27" s="3">
        <v>1.1680068823007423</v>
      </c>
      <c r="G27" s="3">
        <v>1.1935892691979035</v>
      </c>
      <c r="H27" s="3">
        <v>1.2051064051114599</v>
      </c>
      <c r="I27" s="3">
        <v>1.2045080148256737</v>
      </c>
      <c r="J27" s="3">
        <v>1.1974787638737605</v>
      </c>
      <c r="K27" s="3">
        <v>1.1864774263822115</v>
      </c>
      <c r="L27" s="3">
        <v>1.173139726198636</v>
      </c>
      <c r="M27" s="12">
        <v>1.1591234060434197</v>
      </c>
    </row>
    <row r="28" spans="1:13" x14ac:dyDescent="0.35">
      <c r="A28" s="67"/>
      <c r="B28" s="2">
        <v>1</v>
      </c>
      <c r="C28" s="3">
        <v>0.77708811759948648</v>
      </c>
      <c r="D28" s="3">
        <v>1.0066875090965854</v>
      </c>
      <c r="E28" s="3">
        <v>1.1108097810011643</v>
      </c>
      <c r="F28" s="3">
        <v>1.1680396153376669</v>
      </c>
      <c r="G28" s="3">
        <v>1.1938249808091379</v>
      </c>
      <c r="H28" s="3">
        <v>1.2054574416233941</v>
      </c>
      <c r="I28" s="3">
        <v>1.2048985334543072</v>
      </c>
      <c r="J28" s="3">
        <v>1.1978688606849097</v>
      </c>
      <c r="K28" s="3">
        <v>1.1868516628558803</v>
      </c>
      <c r="L28" s="3">
        <v>1.1736534998967101</v>
      </c>
      <c r="M28" s="12">
        <v>1.1595812467428344</v>
      </c>
    </row>
    <row r="29" spans="1:13" x14ac:dyDescent="0.35">
      <c r="A29" s="8"/>
      <c r="B29" s="9"/>
      <c r="C29" s="9"/>
      <c r="D29" s="9"/>
      <c r="E29" s="9"/>
      <c r="F29" s="9"/>
      <c r="G29" s="9"/>
      <c r="H29" s="9"/>
      <c r="I29" s="9"/>
      <c r="J29" s="9"/>
      <c r="K29" s="9"/>
      <c r="L29" s="9"/>
      <c r="M29" s="10"/>
    </row>
    <row r="30" spans="1:13" x14ac:dyDescent="0.35">
      <c r="A30" s="8"/>
      <c r="B30" s="9"/>
      <c r="C30" s="7"/>
      <c r="D30" s="9"/>
      <c r="E30" s="9"/>
      <c r="F30" s="9"/>
      <c r="G30" s="9"/>
      <c r="H30" s="9"/>
      <c r="I30" s="9"/>
      <c r="J30" s="9"/>
      <c r="K30" s="9"/>
      <c r="L30" s="9"/>
      <c r="M30" s="10"/>
    </row>
    <row r="31" spans="1:13" x14ac:dyDescent="0.35">
      <c r="A31" s="8"/>
      <c r="B31" s="9"/>
      <c r="C31" s="9"/>
      <c r="D31" s="9"/>
      <c r="E31" s="9"/>
      <c r="F31" s="9"/>
      <c r="G31" s="9"/>
      <c r="H31" s="9"/>
      <c r="I31" s="9"/>
      <c r="J31" s="9"/>
      <c r="K31" s="9"/>
      <c r="L31" s="9"/>
      <c r="M31" s="10"/>
    </row>
    <row r="32" spans="1:13" x14ac:dyDescent="0.35">
      <c r="A32" s="8"/>
      <c r="B32" s="9"/>
      <c r="C32" s="9"/>
      <c r="D32" s="9"/>
      <c r="E32" s="9"/>
      <c r="F32" s="9"/>
      <c r="G32" s="9"/>
      <c r="H32" s="9"/>
      <c r="I32" s="9"/>
      <c r="J32" s="9"/>
      <c r="K32" s="9"/>
      <c r="L32" s="9"/>
      <c r="M32" s="10"/>
    </row>
    <row r="33" spans="1:13" x14ac:dyDescent="0.35">
      <c r="A33" s="8"/>
      <c r="B33" s="9"/>
      <c r="C33" s="9"/>
      <c r="D33" s="9"/>
      <c r="E33" s="9"/>
      <c r="F33" s="9"/>
      <c r="G33" s="9"/>
      <c r="H33" s="9"/>
      <c r="I33" s="9"/>
      <c r="J33" s="9"/>
      <c r="K33" s="9"/>
      <c r="L33" s="9"/>
      <c r="M33" s="10"/>
    </row>
    <row r="34" spans="1:13" x14ac:dyDescent="0.35">
      <c r="A34" s="8"/>
      <c r="B34" s="9"/>
      <c r="C34" s="9"/>
      <c r="D34" s="9"/>
      <c r="E34" s="9"/>
      <c r="F34" s="9"/>
      <c r="G34" s="9"/>
      <c r="H34" s="9"/>
      <c r="I34" s="9"/>
      <c r="J34" s="9"/>
      <c r="K34" s="9"/>
      <c r="L34" s="9"/>
      <c r="M34" s="10"/>
    </row>
    <row r="35" spans="1:13" x14ac:dyDescent="0.35">
      <c r="A35" s="8"/>
      <c r="B35" s="9"/>
      <c r="C35" s="9"/>
      <c r="D35" s="9"/>
      <c r="E35" s="9"/>
      <c r="F35" s="9"/>
      <c r="G35" s="9"/>
      <c r="H35" s="9"/>
      <c r="I35" s="9"/>
      <c r="J35" s="9"/>
      <c r="K35" s="9"/>
      <c r="L35" s="9"/>
      <c r="M35" s="10"/>
    </row>
    <row r="36" spans="1:13" x14ac:dyDescent="0.35">
      <c r="A36" s="8"/>
      <c r="B36" s="9"/>
      <c r="C36" s="9"/>
      <c r="D36" s="9"/>
      <c r="E36" s="9"/>
      <c r="F36" s="9"/>
      <c r="G36" s="9"/>
      <c r="H36" s="9"/>
      <c r="I36" s="9"/>
      <c r="J36" s="9"/>
      <c r="K36" s="9"/>
      <c r="L36" s="9"/>
      <c r="M36" s="10"/>
    </row>
    <row r="37" spans="1:13" x14ac:dyDescent="0.35">
      <c r="A37" s="8"/>
      <c r="B37" s="9"/>
      <c r="C37" s="9"/>
      <c r="D37" s="9"/>
      <c r="E37" s="9"/>
      <c r="F37" s="9"/>
      <c r="G37" s="9"/>
      <c r="H37" s="9"/>
      <c r="I37" s="9"/>
      <c r="J37" s="9"/>
      <c r="K37" s="9"/>
      <c r="L37" s="9"/>
      <c r="M37" s="10"/>
    </row>
    <row r="38" spans="1:13" x14ac:dyDescent="0.35">
      <c r="A38" s="8"/>
      <c r="B38" s="9"/>
      <c r="C38" s="9"/>
      <c r="D38" s="9"/>
      <c r="E38" s="9"/>
      <c r="F38" s="9"/>
      <c r="G38" s="9"/>
      <c r="H38" s="9"/>
      <c r="I38" s="9"/>
      <c r="J38" s="9"/>
      <c r="K38" s="9"/>
      <c r="L38" s="9"/>
      <c r="M38" s="10"/>
    </row>
    <row r="39" spans="1:13" x14ac:dyDescent="0.35">
      <c r="A39" s="64" t="s">
        <v>1</v>
      </c>
      <c r="B39" s="65"/>
      <c r="C39" s="65"/>
      <c r="D39" s="65"/>
      <c r="E39" s="65"/>
      <c r="F39" s="65"/>
      <c r="G39" s="65"/>
      <c r="H39" s="65"/>
      <c r="I39" s="65"/>
      <c r="J39" s="65"/>
      <c r="K39" s="65"/>
      <c r="L39" s="65"/>
      <c r="M39" s="66"/>
    </row>
    <row r="40" spans="1:13" x14ac:dyDescent="0.35">
      <c r="A40" s="67" t="s">
        <v>0</v>
      </c>
      <c r="B40" s="1"/>
      <c r="C40" s="1">
        <v>0</v>
      </c>
      <c r="D40" s="1">
        <v>0.1</v>
      </c>
      <c r="E40" s="1">
        <v>0.2</v>
      </c>
      <c r="F40" s="1">
        <v>0.3</v>
      </c>
      <c r="G40" s="1">
        <v>0.4</v>
      </c>
      <c r="H40" s="1">
        <v>0.5</v>
      </c>
      <c r="I40" s="1">
        <v>0.6</v>
      </c>
      <c r="J40" s="1">
        <v>0.7</v>
      </c>
      <c r="K40" s="1">
        <v>0.8</v>
      </c>
      <c r="L40" s="1">
        <v>0.9</v>
      </c>
      <c r="M40" s="11">
        <v>1</v>
      </c>
    </row>
    <row r="41" spans="1:13" x14ac:dyDescent="0.35">
      <c r="A41" s="67"/>
      <c r="B41" s="2">
        <v>0</v>
      </c>
      <c r="C41" s="5">
        <v>0.9</v>
      </c>
      <c r="D41" s="5">
        <v>0.9</v>
      </c>
      <c r="E41" s="5">
        <v>0.9</v>
      </c>
      <c r="F41" s="5">
        <v>0.9</v>
      </c>
      <c r="G41" s="5">
        <v>0.9</v>
      </c>
      <c r="H41" s="5">
        <v>0.9</v>
      </c>
      <c r="I41" s="5">
        <v>0.9</v>
      </c>
      <c r="J41" s="5">
        <v>0.9</v>
      </c>
      <c r="K41" s="5">
        <v>0.9</v>
      </c>
      <c r="L41" s="5">
        <v>0.9</v>
      </c>
      <c r="M41" s="13">
        <v>0.9</v>
      </c>
    </row>
    <row r="42" spans="1:13" x14ac:dyDescent="0.35">
      <c r="A42" s="67"/>
      <c r="B42" s="2">
        <v>0.05</v>
      </c>
      <c r="C42" s="5">
        <v>0.76333784206432831</v>
      </c>
      <c r="D42" s="5">
        <v>0.74428443196431182</v>
      </c>
      <c r="E42" s="5">
        <v>0.72509986087172651</v>
      </c>
      <c r="F42" s="5">
        <v>0.70613377904182473</v>
      </c>
      <c r="G42" s="5">
        <v>0.68804502601052608</v>
      </c>
      <c r="H42" s="5">
        <v>0.67061182506096484</v>
      </c>
      <c r="I42" s="5">
        <v>0.65447164727686991</v>
      </c>
      <c r="J42" s="5">
        <v>0.63899119411251304</v>
      </c>
      <c r="K42" s="5">
        <v>0.62421257026956323</v>
      </c>
      <c r="L42" s="5">
        <v>0.61034747936808598</v>
      </c>
      <c r="M42" s="13">
        <v>0.59727491780600639</v>
      </c>
    </row>
    <row r="43" spans="1:13" x14ac:dyDescent="0.35">
      <c r="A43" s="67"/>
      <c r="B43" s="2">
        <v>0.1</v>
      </c>
      <c r="C43" s="5">
        <v>0.66964463918133732</v>
      </c>
      <c r="D43" s="5">
        <v>0.63863593832641596</v>
      </c>
      <c r="E43" s="5">
        <v>0.61160826019444015</v>
      </c>
      <c r="F43" s="5">
        <v>0.58792324861786582</v>
      </c>
      <c r="G43" s="5">
        <v>0.56658539503486227</v>
      </c>
      <c r="H43" s="5">
        <v>0.54703747596126717</v>
      </c>
      <c r="I43" s="5">
        <v>0.52919266888914596</v>
      </c>
      <c r="J43" s="5">
        <v>0.51272104828836051</v>
      </c>
      <c r="K43" s="5">
        <v>0.49743202610994369</v>
      </c>
      <c r="L43" s="5">
        <v>0.48332497015116571</v>
      </c>
      <c r="M43" s="13">
        <v>0.47032228806391901</v>
      </c>
    </row>
    <row r="44" spans="1:13" x14ac:dyDescent="0.35">
      <c r="A44" s="67"/>
      <c r="B44" s="2">
        <v>0.15</v>
      </c>
      <c r="C44" s="5">
        <v>0.62174849691822121</v>
      </c>
      <c r="D44" s="5">
        <v>0.57696704890691142</v>
      </c>
      <c r="E44" s="5">
        <v>0.54565400565889499</v>
      </c>
      <c r="F44" s="5">
        <v>0.52034916425349997</v>
      </c>
      <c r="G44" s="5">
        <v>0.49792683011146294</v>
      </c>
      <c r="H44" s="5">
        <v>0.47789047121047296</v>
      </c>
      <c r="I44" s="5">
        <v>0.45986535992042515</v>
      </c>
      <c r="J44" s="5">
        <v>0.44335129744319185</v>
      </c>
      <c r="K44" s="5">
        <v>0.42836059065853149</v>
      </c>
      <c r="L44" s="5">
        <v>0.41471647568379866</v>
      </c>
      <c r="M44" s="13">
        <v>0.40243033216808466</v>
      </c>
    </row>
    <row r="45" spans="1:13" x14ac:dyDescent="0.35">
      <c r="A45" s="67"/>
      <c r="B45" s="2">
        <v>0.2</v>
      </c>
      <c r="C45" s="5">
        <v>0.59384108761727872</v>
      </c>
      <c r="D45" s="5">
        <v>0.53503700378475805</v>
      </c>
      <c r="E45" s="5">
        <v>0.50092372392167939</v>
      </c>
      <c r="F45" s="5">
        <v>0.47467040983739178</v>
      </c>
      <c r="G45" s="5">
        <v>0.45150713409853432</v>
      </c>
      <c r="H45" s="5">
        <v>0.43075461594764958</v>
      </c>
      <c r="I45" s="5">
        <v>0.41265595840694896</v>
      </c>
      <c r="J45" s="5">
        <v>0.39644788204990156</v>
      </c>
      <c r="K45" s="5">
        <v>0.38181091376479681</v>
      </c>
      <c r="L45" s="5">
        <v>0.36902056750034556</v>
      </c>
      <c r="M45" s="13">
        <v>0.35721734257487198</v>
      </c>
    </row>
    <row r="46" spans="1:13" x14ac:dyDescent="0.35">
      <c r="A46" s="67"/>
      <c r="B46" s="2">
        <v>0.25</v>
      </c>
      <c r="C46" s="5">
        <v>0.57524720460657564</v>
      </c>
      <c r="D46" s="5">
        <v>0.50369209751926769</v>
      </c>
      <c r="E46" s="5">
        <v>0.46800029173890872</v>
      </c>
      <c r="F46" s="5">
        <v>0.44005153637957678</v>
      </c>
      <c r="G46" s="5">
        <v>0.41595272704431896</v>
      </c>
      <c r="H46" s="5">
        <v>0.39511005678446914</v>
      </c>
      <c r="I46" s="5">
        <v>0.37727211964865998</v>
      </c>
      <c r="J46" s="5">
        <v>0.36144804322839641</v>
      </c>
      <c r="K46" s="5">
        <v>0.34768300894528237</v>
      </c>
      <c r="L46" s="5">
        <v>0.33533840775068408</v>
      </c>
      <c r="M46" s="13">
        <v>0.32427106680020834</v>
      </c>
    </row>
    <row r="47" spans="1:13" x14ac:dyDescent="0.35">
      <c r="A47" s="67"/>
      <c r="B47" s="2">
        <v>0.3</v>
      </c>
      <c r="C47" s="5">
        <v>0.56257040195201635</v>
      </c>
      <c r="D47" s="5">
        <v>0.47893154051554271</v>
      </c>
      <c r="E47" s="5">
        <v>0.44174014986516502</v>
      </c>
      <c r="F47" s="5">
        <v>0.41196432862288451</v>
      </c>
      <c r="G47" s="5">
        <v>0.38743574787336443</v>
      </c>
      <c r="H47" s="5">
        <v>0.36680849015625233</v>
      </c>
      <c r="I47" s="5">
        <v>0.34934901064664525</v>
      </c>
      <c r="J47" s="5">
        <v>0.33416455479938278</v>
      </c>
      <c r="K47" s="5">
        <v>0.32102647596129447</v>
      </c>
      <c r="L47" s="5">
        <v>0.30942355393336629</v>
      </c>
      <c r="M47" s="13">
        <v>0.29890563930007891</v>
      </c>
    </row>
    <row r="48" spans="1:13" x14ac:dyDescent="0.35">
      <c r="A48" s="67"/>
      <c r="B48" s="2">
        <v>0.35</v>
      </c>
      <c r="C48" s="5">
        <v>0.55284345722473116</v>
      </c>
      <c r="D48" s="5">
        <v>0.45893003705827173</v>
      </c>
      <c r="E48" s="5">
        <v>0.41934790857296161</v>
      </c>
      <c r="F48" s="5">
        <v>0.3884964154629878</v>
      </c>
      <c r="G48" s="5">
        <v>0.3637597135755215</v>
      </c>
      <c r="H48" s="5">
        <v>0.34347548905844</v>
      </c>
      <c r="I48" s="5">
        <v>0.32676588627753783</v>
      </c>
      <c r="J48" s="5">
        <v>0.3121539953672961</v>
      </c>
      <c r="K48" s="5">
        <v>0.29968470272137837</v>
      </c>
      <c r="L48" s="5">
        <v>0.28862813029069739</v>
      </c>
      <c r="M48" s="13">
        <v>0.27875354515307982</v>
      </c>
    </row>
    <row r="49" spans="1:13" x14ac:dyDescent="0.35">
      <c r="A49" s="67"/>
      <c r="B49" s="2">
        <v>0.4</v>
      </c>
      <c r="C49" s="5">
        <v>0.54576253379380946</v>
      </c>
      <c r="D49" s="5">
        <v>0.44182688807939846</v>
      </c>
      <c r="E49" s="5">
        <v>0.40017269408074907</v>
      </c>
      <c r="F49" s="5">
        <v>0.36856087182363739</v>
      </c>
      <c r="G49" s="5">
        <v>0.34382225225456337</v>
      </c>
      <c r="H49" s="5">
        <v>0.32431622714838787</v>
      </c>
      <c r="I49" s="5">
        <v>0.30797178466298447</v>
      </c>
      <c r="J49" s="5">
        <v>0.29413893610061786</v>
      </c>
      <c r="K49" s="5">
        <v>0.2819880418217755</v>
      </c>
      <c r="L49" s="5">
        <v>0.27142060464148787</v>
      </c>
      <c r="M49" s="13">
        <v>0.26211350574564546</v>
      </c>
    </row>
    <row r="50" spans="1:13" x14ac:dyDescent="0.35">
      <c r="A50" s="67"/>
      <c r="B50" s="2">
        <v>0.45</v>
      </c>
      <c r="C50" s="5">
        <v>0.53982492792244485</v>
      </c>
      <c r="D50" s="5">
        <v>0.42724487928475402</v>
      </c>
      <c r="E50" s="5">
        <v>0.38327349370182151</v>
      </c>
      <c r="F50" s="5">
        <v>0.35115466593054911</v>
      </c>
      <c r="G50" s="5">
        <v>0.32684712432804292</v>
      </c>
      <c r="H50" s="5">
        <v>0.30774269546790356</v>
      </c>
      <c r="I50" s="5">
        <v>0.29199482054974746</v>
      </c>
      <c r="J50" s="5">
        <v>0.27869409702325537</v>
      </c>
      <c r="K50" s="5">
        <v>0.26711148977630966</v>
      </c>
      <c r="L50" s="5">
        <v>0.25700117731497091</v>
      </c>
      <c r="M50" s="13">
        <v>0.24815354228817008</v>
      </c>
    </row>
    <row r="51" spans="1:13" x14ac:dyDescent="0.35">
      <c r="A51" s="67"/>
      <c r="B51" s="2">
        <v>0.5</v>
      </c>
      <c r="C51" s="5">
        <v>0.53528343640800369</v>
      </c>
      <c r="D51" s="5">
        <v>0.41437340033691761</v>
      </c>
      <c r="E51" s="5">
        <v>0.36838309641662026</v>
      </c>
      <c r="F51" s="5">
        <v>0.33596917748549815</v>
      </c>
      <c r="G51" s="5">
        <v>0.31205853275541912</v>
      </c>
      <c r="H51" s="5">
        <v>0.29351360330926168</v>
      </c>
      <c r="I51" s="5">
        <v>0.2783616637556256</v>
      </c>
      <c r="J51" s="5">
        <v>0.26551511466868688</v>
      </c>
      <c r="K51" s="5">
        <v>0.25456921986219538</v>
      </c>
      <c r="L51" s="5">
        <v>0.24478750530527155</v>
      </c>
      <c r="M51" s="13">
        <v>0.2363077279722737</v>
      </c>
    </row>
    <row r="52" spans="1:13" x14ac:dyDescent="0.35">
      <c r="A52" s="67"/>
      <c r="B52" s="2">
        <v>0.55000000000000004</v>
      </c>
      <c r="C52" s="5">
        <v>0.53122237681973494</v>
      </c>
      <c r="D52" s="5">
        <v>0.40265956887713661</v>
      </c>
      <c r="E52" s="5">
        <v>0.35467715201511885</v>
      </c>
      <c r="F52" s="5">
        <v>0.32241803845857853</v>
      </c>
      <c r="G52" s="5">
        <v>0.29917044794927267</v>
      </c>
      <c r="H52" s="5">
        <v>0.28100953951332258</v>
      </c>
      <c r="I52" s="5">
        <v>0.26641370655236324</v>
      </c>
      <c r="J52" s="5">
        <v>0.25410042046620845</v>
      </c>
      <c r="K52" s="5">
        <v>0.2435504320812043</v>
      </c>
      <c r="L52" s="5">
        <v>0.23411661868531367</v>
      </c>
      <c r="M52" s="13">
        <v>0.22588761510095562</v>
      </c>
    </row>
    <row r="53" spans="1:13" x14ac:dyDescent="0.35">
      <c r="A53" s="67"/>
      <c r="B53" s="2">
        <v>0.6</v>
      </c>
      <c r="C53" s="5">
        <v>0.52819724462101592</v>
      </c>
      <c r="D53" s="5">
        <v>0.39201196839097857</v>
      </c>
      <c r="E53" s="5">
        <v>0.34254836375832137</v>
      </c>
      <c r="F53" s="5">
        <v>0.31054910659627422</v>
      </c>
      <c r="G53" s="5">
        <v>0.28766768790683084</v>
      </c>
      <c r="H53" s="5">
        <v>0.27014467202309317</v>
      </c>
      <c r="I53" s="5">
        <v>0.25603030358609818</v>
      </c>
      <c r="J53" s="5">
        <v>0.24402359367601154</v>
      </c>
      <c r="K53" s="5">
        <v>0.23373042711240827</v>
      </c>
      <c r="L53" s="5">
        <v>0.22489495145140306</v>
      </c>
      <c r="M53" s="13">
        <v>0.21700544073180003</v>
      </c>
    </row>
    <row r="54" spans="1:13" x14ac:dyDescent="0.35">
      <c r="A54" s="67"/>
      <c r="B54" s="2">
        <v>0.65</v>
      </c>
      <c r="C54" s="5">
        <v>0.52524806104331678</v>
      </c>
      <c r="D54" s="5">
        <v>0.38221489130777225</v>
      </c>
      <c r="E54" s="5">
        <v>0.33156776102208119</v>
      </c>
      <c r="F54" s="5">
        <v>0.29970381631717796</v>
      </c>
      <c r="G54" s="5">
        <v>0.27740636328727769</v>
      </c>
      <c r="H54" s="5">
        <v>0.26053333610127499</v>
      </c>
      <c r="I54" s="5">
        <v>0.2465952468581768</v>
      </c>
      <c r="J54" s="5">
        <v>0.23505769459228934</v>
      </c>
      <c r="K54" s="5">
        <v>0.22511169161987002</v>
      </c>
      <c r="L54" s="5">
        <v>0.21659415071060659</v>
      </c>
      <c r="M54" s="13">
        <v>0.20892991489629467</v>
      </c>
    </row>
    <row r="55" spans="1:13" x14ac:dyDescent="0.35">
      <c r="A55" s="67"/>
      <c r="B55" s="2">
        <v>0.7</v>
      </c>
      <c r="C55" s="5">
        <v>0.52303602584606868</v>
      </c>
      <c r="D55" s="5">
        <v>0.37308360799049484</v>
      </c>
      <c r="E55" s="5">
        <v>0.32144362439443069</v>
      </c>
      <c r="F55" s="5">
        <v>0.2900220740849222</v>
      </c>
      <c r="G55" s="5">
        <v>0.26821615867578025</v>
      </c>
      <c r="H55" s="5">
        <v>0.25161381962433876</v>
      </c>
      <c r="I55" s="5">
        <v>0.2382740048958526</v>
      </c>
      <c r="J55" s="5">
        <v>0.22703950954418273</v>
      </c>
      <c r="K55" s="5">
        <v>0.21755109490604627</v>
      </c>
      <c r="L55" s="5">
        <v>0.20905618685443328</v>
      </c>
      <c r="M55" s="13">
        <v>0.20173643830642501</v>
      </c>
    </row>
    <row r="56" spans="1:13" x14ac:dyDescent="0.35">
      <c r="A56" s="67"/>
      <c r="B56" s="2">
        <v>0.75</v>
      </c>
      <c r="C56" s="5">
        <v>0.52082394850197533</v>
      </c>
      <c r="D56" s="5">
        <v>0.36456602493438134</v>
      </c>
      <c r="E56" s="5">
        <v>0.31220060978174913</v>
      </c>
      <c r="F56" s="5">
        <v>0.28121692308142021</v>
      </c>
      <c r="G56" s="5">
        <v>0.25990119659388411</v>
      </c>
      <c r="H56" s="5">
        <v>0.2437609977363645</v>
      </c>
      <c r="I56" s="5">
        <v>0.23081323299272685</v>
      </c>
      <c r="J56" s="5">
        <v>0.21983528550794296</v>
      </c>
      <c r="K56" s="5">
        <v>0.21053467722677094</v>
      </c>
      <c r="L56" s="5">
        <v>0.2024338632821589</v>
      </c>
      <c r="M56" s="13">
        <v>0.19526044859218036</v>
      </c>
    </row>
    <row r="57" spans="1:13" x14ac:dyDescent="0.35">
      <c r="A57" s="67"/>
      <c r="B57" s="2">
        <v>0.8</v>
      </c>
      <c r="C57" s="5">
        <v>0.51916209826518978</v>
      </c>
      <c r="D57" s="5">
        <v>0.35649288039581761</v>
      </c>
      <c r="E57" s="5">
        <v>0.3036473704917968</v>
      </c>
      <c r="F57" s="5">
        <v>0.27309145323042933</v>
      </c>
      <c r="G57" s="5">
        <v>0.25226642142668132</v>
      </c>
      <c r="H57" s="5">
        <v>0.23655527748700259</v>
      </c>
      <c r="I57" s="5">
        <v>0.22399433651899794</v>
      </c>
      <c r="J57" s="5">
        <v>0.21331569487891389</v>
      </c>
      <c r="K57" s="5">
        <v>0.20423047806705702</v>
      </c>
      <c r="L57" s="5">
        <v>0.19630946257819257</v>
      </c>
      <c r="M57" s="13">
        <v>0.18934071298458272</v>
      </c>
    </row>
    <row r="58" spans="1:13" x14ac:dyDescent="0.35">
      <c r="A58" s="67"/>
      <c r="B58" s="2">
        <v>0.85</v>
      </c>
      <c r="C58" s="5">
        <v>0.51773492168091351</v>
      </c>
      <c r="D58" s="5">
        <v>0.34903006437053918</v>
      </c>
      <c r="E58" s="5">
        <v>0.29578576098590847</v>
      </c>
      <c r="F58" s="5">
        <v>0.26556765071535565</v>
      </c>
      <c r="G58" s="5">
        <v>0.24522675976045236</v>
      </c>
      <c r="H58" s="5">
        <v>0.22999661672940411</v>
      </c>
      <c r="I58" s="5">
        <v>0.21754797603925671</v>
      </c>
      <c r="J58" s="5">
        <v>0.20731438404602359</v>
      </c>
      <c r="K58" s="5">
        <v>0.1983673246035853</v>
      </c>
      <c r="L58" s="5">
        <v>0.1906718158276782</v>
      </c>
      <c r="M58" s="13">
        <v>0.18385291935394929</v>
      </c>
    </row>
    <row r="59" spans="1:13" x14ac:dyDescent="0.35">
      <c r="A59" s="67"/>
      <c r="B59" s="2">
        <v>0.9</v>
      </c>
      <c r="C59" s="5">
        <v>0.51609524068644685</v>
      </c>
      <c r="D59" s="5">
        <v>0.34195963550489694</v>
      </c>
      <c r="E59" s="5">
        <v>0.28843233710593974</v>
      </c>
      <c r="F59" s="5">
        <v>0.25881471405954631</v>
      </c>
      <c r="G59" s="5">
        <v>0.23891897811861493</v>
      </c>
      <c r="H59" s="5">
        <v>0.22395033520915261</v>
      </c>
      <c r="I59" s="5">
        <v>0.21188303920433163</v>
      </c>
      <c r="J59" s="5">
        <v>0.20173643830642501</v>
      </c>
      <c r="K59" s="5">
        <v>0.19311631196788595</v>
      </c>
      <c r="L59" s="5">
        <v>0.18557691511886318</v>
      </c>
      <c r="M59" s="13">
        <v>0.17892542592741931</v>
      </c>
    </row>
    <row r="60" spans="1:13" x14ac:dyDescent="0.35">
      <c r="A60" s="67"/>
      <c r="B60" s="2">
        <v>0.95</v>
      </c>
      <c r="C60" s="5">
        <v>0.51496545226526325</v>
      </c>
      <c r="D60" s="5">
        <v>0.33527160499579434</v>
      </c>
      <c r="E60" s="5">
        <v>0.281742557502624</v>
      </c>
      <c r="F60" s="5">
        <v>0.2524384648623027</v>
      </c>
      <c r="G60" s="5">
        <v>0.2330347301574632</v>
      </c>
      <c r="H60" s="5">
        <v>0.21833336148783297</v>
      </c>
      <c r="I60" s="5">
        <v>0.20647555639353532</v>
      </c>
      <c r="J60" s="5">
        <v>0.19669129195227689</v>
      </c>
      <c r="K60" s="5">
        <v>0.18827435557040872</v>
      </c>
      <c r="L60" s="5">
        <v>0.18072859454726084</v>
      </c>
      <c r="M60" s="13">
        <v>0.17437663247147173</v>
      </c>
    </row>
    <row r="61" spans="1:13" x14ac:dyDescent="0.35">
      <c r="A61" s="67"/>
      <c r="B61" s="2">
        <v>1</v>
      </c>
      <c r="C61" s="5">
        <v>0.51366880447082552</v>
      </c>
      <c r="D61" s="5">
        <v>0.32894119049630649</v>
      </c>
      <c r="E61" s="5">
        <v>0.27549114727066981</v>
      </c>
      <c r="F61" s="5">
        <v>0.24647422218267778</v>
      </c>
      <c r="G61" s="5">
        <v>0.2275903477807959</v>
      </c>
      <c r="H61" s="5">
        <v>0.21304148748250212</v>
      </c>
      <c r="I61" s="5">
        <v>0.20142906134023503</v>
      </c>
      <c r="J61" s="5">
        <v>0.19182973727024213</v>
      </c>
      <c r="K61" s="5">
        <v>0.18359559177036577</v>
      </c>
      <c r="L61" s="5">
        <v>0.17639468679844622</v>
      </c>
      <c r="M61" s="13">
        <v>0.1700864520779872</v>
      </c>
    </row>
    <row r="62" spans="1:13" x14ac:dyDescent="0.35">
      <c r="A62" s="8"/>
      <c r="B62" s="9"/>
      <c r="C62" s="9"/>
      <c r="D62" s="9"/>
      <c r="E62" s="9"/>
      <c r="F62" s="9"/>
      <c r="G62" s="9"/>
      <c r="H62" s="9"/>
      <c r="I62" s="9"/>
      <c r="J62" s="9"/>
      <c r="K62" s="9"/>
      <c r="L62" s="9"/>
      <c r="M62" s="10"/>
    </row>
    <row r="63" spans="1:13" x14ac:dyDescent="0.35">
      <c r="A63" s="8"/>
      <c r="B63" s="9"/>
      <c r="C63" s="9"/>
      <c r="D63" s="9"/>
      <c r="E63" s="9"/>
      <c r="F63" s="9"/>
      <c r="G63" s="9"/>
      <c r="H63" s="9"/>
      <c r="I63" s="9"/>
      <c r="J63" s="9"/>
      <c r="K63" s="9"/>
      <c r="L63" s="9"/>
      <c r="M63" s="10"/>
    </row>
    <row r="64" spans="1:13" x14ac:dyDescent="0.35">
      <c r="A64" s="8"/>
      <c r="B64" s="9"/>
      <c r="C64" s="9"/>
      <c r="D64" s="9"/>
      <c r="E64" s="9"/>
      <c r="F64" s="9"/>
      <c r="G64" s="9"/>
      <c r="H64" s="9"/>
      <c r="I64" s="9"/>
      <c r="J64" s="9"/>
      <c r="K64" s="9"/>
      <c r="L64" s="9"/>
      <c r="M64" s="10"/>
    </row>
    <row r="65" spans="1:13" x14ac:dyDescent="0.35">
      <c r="A65" s="8"/>
      <c r="B65" s="9"/>
      <c r="C65" s="9"/>
      <c r="D65" s="9"/>
      <c r="E65" s="9"/>
      <c r="F65" s="9"/>
      <c r="G65" s="9"/>
      <c r="H65" s="9"/>
      <c r="I65" s="9"/>
      <c r="J65" s="9"/>
      <c r="K65" s="9"/>
      <c r="L65" s="9"/>
      <c r="M65" s="10"/>
    </row>
    <row r="66" spans="1:13" x14ac:dyDescent="0.35">
      <c r="A66" s="8"/>
      <c r="B66" s="9"/>
      <c r="C66" s="9"/>
      <c r="D66" s="9"/>
      <c r="E66" s="9"/>
      <c r="F66" s="9"/>
      <c r="G66" s="9"/>
      <c r="H66" s="9"/>
      <c r="I66" s="9"/>
      <c r="J66" s="9"/>
      <c r="K66" s="9"/>
      <c r="L66" s="9"/>
      <c r="M66" s="10"/>
    </row>
    <row r="67" spans="1:13" x14ac:dyDescent="0.35">
      <c r="A67" s="8"/>
      <c r="B67" s="9"/>
      <c r="C67" s="9"/>
      <c r="D67" s="9"/>
      <c r="E67" s="9"/>
      <c r="F67" s="9"/>
      <c r="G67" s="9"/>
      <c r="H67" s="9"/>
      <c r="I67" s="9"/>
      <c r="J67" s="9"/>
      <c r="K67" s="9"/>
      <c r="L67" s="9"/>
      <c r="M67" s="10"/>
    </row>
    <row r="68" spans="1:13" x14ac:dyDescent="0.35">
      <c r="A68" s="8"/>
      <c r="B68" s="9"/>
      <c r="C68" s="9"/>
      <c r="D68" s="9"/>
      <c r="E68" s="9"/>
      <c r="F68" s="9"/>
      <c r="G68" s="9"/>
      <c r="H68" s="9"/>
      <c r="I68" s="9"/>
      <c r="J68" s="9"/>
      <c r="K68" s="9"/>
      <c r="L68" s="9"/>
      <c r="M68" s="10"/>
    </row>
    <row r="69" spans="1:13" x14ac:dyDescent="0.35">
      <c r="A69" s="8"/>
      <c r="B69" s="9"/>
      <c r="C69" s="9"/>
      <c r="D69" s="9"/>
      <c r="E69" s="9"/>
      <c r="F69" s="9"/>
      <c r="G69" s="9"/>
      <c r="H69" s="9"/>
      <c r="I69" s="9"/>
      <c r="J69" s="9"/>
      <c r="K69" s="9"/>
      <c r="L69" s="9"/>
      <c r="M69" s="10"/>
    </row>
    <row r="70" spans="1:13" x14ac:dyDescent="0.35">
      <c r="A70" s="8"/>
      <c r="B70" s="9"/>
      <c r="C70" s="9"/>
      <c r="D70" s="9"/>
      <c r="E70" s="9"/>
      <c r="F70" s="9"/>
      <c r="G70" s="9"/>
      <c r="H70" s="9"/>
      <c r="I70" s="9"/>
      <c r="J70" s="9"/>
      <c r="K70" s="9"/>
      <c r="L70" s="9"/>
      <c r="M70" s="10"/>
    </row>
    <row r="71" spans="1:13" x14ac:dyDescent="0.35">
      <c r="A71" s="8"/>
      <c r="B71" s="9"/>
      <c r="C71" s="9"/>
      <c r="D71" s="9"/>
      <c r="E71" s="9"/>
      <c r="F71" s="9"/>
      <c r="G71" s="9"/>
      <c r="H71" s="9"/>
      <c r="I71" s="9"/>
      <c r="J71" s="9"/>
      <c r="K71" s="9"/>
      <c r="L71" s="9"/>
      <c r="M71" s="10"/>
    </row>
    <row r="72" spans="1:13" x14ac:dyDescent="0.35">
      <c r="A72" s="64" t="s">
        <v>1</v>
      </c>
      <c r="B72" s="65"/>
      <c r="C72" s="65"/>
      <c r="D72" s="65"/>
      <c r="E72" s="65"/>
      <c r="F72" s="65"/>
      <c r="G72" s="65"/>
      <c r="H72" s="65"/>
      <c r="I72" s="65"/>
      <c r="J72" s="65"/>
      <c r="K72" s="65"/>
      <c r="L72" s="65"/>
      <c r="M72" s="66"/>
    </row>
    <row r="73" spans="1:13" x14ac:dyDescent="0.35">
      <c r="A73" s="67" t="s">
        <v>0</v>
      </c>
      <c r="B73" s="1"/>
      <c r="C73" s="1">
        <v>0</v>
      </c>
      <c r="D73" s="1">
        <v>0.1</v>
      </c>
      <c r="E73" s="1">
        <v>0.2</v>
      </c>
      <c r="F73" s="1">
        <v>0.3</v>
      </c>
      <c r="G73" s="1">
        <v>0.4</v>
      </c>
      <c r="H73" s="1">
        <v>0.5</v>
      </c>
      <c r="I73" s="1">
        <v>0.6</v>
      </c>
      <c r="J73" s="1">
        <v>0.7</v>
      </c>
      <c r="K73" s="1">
        <v>0.8</v>
      </c>
      <c r="L73" s="1">
        <v>0.9</v>
      </c>
      <c r="M73" s="11">
        <v>1</v>
      </c>
    </row>
    <row r="74" spans="1:13" x14ac:dyDescent="0.35">
      <c r="A74" s="67"/>
      <c r="B74" s="2">
        <v>0</v>
      </c>
      <c r="C74" s="4">
        <v>0</v>
      </c>
      <c r="D74" s="4">
        <v>0</v>
      </c>
      <c r="E74" s="4">
        <v>0</v>
      </c>
      <c r="F74" s="4">
        <v>0</v>
      </c>
      <c r="G74" s="4">
        <v>0</v>
      </c>
      <c r="H74" s="4">
        <v>0</v>
      </c>
      <c r="I74" s="4">
        <v>0</v>
      </c>
      <c r="J74" s="4">
        <v>0</v>
      </c>
      <c r="K74" s="4">
        <v>0</v>
      </c>
      <c r="L74" s="4">
        <v>0</v>
      </c>
      <c r="M74" s="14">
        <v>0</v>
      </c>
    </row>
    <row r="75" spans="1:13" x14ac:dyDescent="0.35">
      <c r="A75" s="67"/>
      <c r="B75" s="2">
        <v>0.05</v>
      </c>
      <c r="C75" s="4">
        <v>6.9224078165827851E-3</v>
      </c>
      <c r="D75" s="4">
        <v>8.5033499336610741E-3</v>
      </c>
      <c r="E75" s="4">
        <v>9.6293635777243598E-3</v>
      </c>
      <c r="F75" s="4">
        <v>1.056842894831698E-2</v>
      </c>
      <c r="G75" s="4">
        <v>1.1227948102171507E-2</v>
      </c>
      <c r="H75" s="4">
        <v>1.1761517984696313E-2</v>
      </c>
      <c r="I75" s="4">
        <v>1.2219908426189816E-2</v>
      </c>
      <c r="J75" s="4">
        <v>1.2553005506683534E-2</v>
      </c>
      <c r="K75" s="4">
        <v>1.2834009082417811E-2</v>
      </c>
      <c r="L75" s="4">
        <v>1.3034502957873126E-2</v>
      </c>
      <c r="M75" s="14">
        <v>1.3209189791149639E-2</v>
      </c>
    </row>
    <row r="76" spans="1:13" x14ac:dyDescent="0.35">
      <c r="A76" s="67"/>
      <c r="B76" s="2">
        <v>0.1</v>
      </c>
      <c r="C76" s="4">
        <v>5.1644360941407973E-3</v>
      </c>
      <c r="D76" s="4">
        <v>8.6385129012019838E-3</v>
      </c>
      <c r="E76" s="4">
        <v>1.0127827769617624E-2</v>
      </c>
      <c r="F76" s="4">
        <v>1.1097274432541512E-2</v>
      </c>
      <c r="G76" s="4">
        <v>1.1731211766438951E-2</v>
      </c>
      <c r="H76" s="4">
        <v>1.2234638749744373E-2</v>
      </c>
      <c r="I76" s="4">
        <v>1.2484701270315578E-2</v>
      </c>
      <c r="J76" s="4">
        <v>1.2676896167881299E-2</v>
      </c>
      <c r="K76" s="4">
        <v>1.27666676381205E-2</v>
      </c>
      <c r="L76" s="4">
        <v>1.2781080543222219E-2</v>
      </c>
      <c r="M76" s="14">
        <v>1.2787098322936142E-2</v>
      </c>
    </row>
    <row r="77" spans="1:13" x14ac:dyDescent="0.35">
      <c r="A77" s="67"/>
      <c r="B77" s="2">
        <v>0.15</v>
      </c>
      <c r="C77" s="4">
        <v>3.6516200771410778E-3</v>
      </c>
      <c r="D77" s="4">
        <v>8.3819018140434166E-3</v>
      </c>
      <c r="E77" s="4">
        <v>1.0138879463550594E-2</v>
      </c>
      <c r="F77" s="4">
        <v>1.1286524319067556E-2</v>
      </c>
      <c r="G77" s="4">
        <v>1.1935430369631435E-2</v>
      </c>
      <c r="H77" s="4">
        <v>1.2241332196123514E-2</v>
      </c>
      <c r="I77" s="4">
        <v>1.2399656832554685E-2</v>
      </c>
      <c r="J77" s="4">
        <v>1.2359994013927894E-2</v>
      </c>
      <c r="K77" s="4">
        <v>1.2276977893251578E-2</v>
      </c>
      <c r="L77" s="4">
        <v>1.2195240666009795E-2</v>
      </c>
      <c r="M77" s="14">
        <v>1.2026488635839234E-2</v>
      </c>
    </row>
    <row r="78" spans="1:13" x14ac:dyDescent="0.35">
      <c r="A78" s="67"/>
      <c r="B78" s="2">
        <v>0.2</v>
      </c>
      <c r="C78" s="4">
        <v>2.4349185981557527E-3</v>
      </c>
      <c r="D78" s="4">
        <v>8.2894368967665871E-3</v>
      </c>
      <c r="E78" s="4">
        <v>1.0364126709971966E-2</v>
      </c>
      <c r="F78" s="4">
        <v>1.1465083394051013E-2</v>
      </c>
      <c r="G78" s="4">
        <v>1.1945266390402661E-2</v>
      </c>
      <c r="H78" s="4">
        <v>1.2048360216038336E-2</v>
      </c>
      <c r="I78" s="4">
        <v>1.2014270001038099E-2</v>
      </c>
      <c r="J78" s="4">
        <v>1.1874742859042806E-2</v>
      </c>
      <c r="K78" s="4">
        <v>1.1695620069960529E-2</v>
      </c>
      <c r="L78" s="4">
        <v>1.1494846971633787E-2</v>
      </c>
      <c r="M78" s="14">
        <v>1.1268575029957992E-2</v>
      </c>
    </row>
    <row r="79" spans="1:13" x14ac:dyDescent="0.35">
      <c r="A79" s="67"/>
      <c r="B79" s="2">
        <v>0.25</v>
      </c>
      <c r="C79" s="4">
        <v>1.6623831639276366E-3</v>
      </c>
      <c r="D79" s="4">
        <v>8.20363579136601E-3</v>
      </c>
      <c r="E79" s="4">
        <v>1.0536872812583446E-2</v>
      </c>
      <c r="F79" s="4">
        <v>1.1450603317409484E-2</v>
      </c>
      <c r="G79" s="4">
        <v>1.176309717442647E-2</v>
      </c>
      <c r="H79" s="4">
        <v>1.1742964151728421E-2</v>
      </c>
      <c r="I79" s="4">
        <v>1.1550619106014853E-2</v>
      </c>
      <c r="J79" s="4">
        <v>1.1311875648446859E-2</v>
      </c>
      <c r="K79" s="4">
        <v>1.1089651121317105E-2</v>
      </c>
      <c r="L79" s="4">
        <v>1.0805915902963717E-2</v>
      </c>
      <c r="M79" s="14">
        <v>1.0549830992867016E-2</v>
      </c>
    </row>
    <row r="80" spans="1:13" x14ac:dyDescent="0.35">
      <c r="A80" s="67"/>
      <c r="B80" s="2">
        <v>0.3</v>
      </c>
      <c r="C80" s="4">
        <v>1.1181441195109369E-3</v>
      </c>
      <c r="D80" s="4">
        <v>8.2926769357458564E-3</v>
      </c>
      <c r="E80" s="4">
        <v>1.0644688402341363E-2</v>
      </c>
      <c r="F80" s="4">
        <v>1.1400402469565954E-2</v>
      </c>
      <c r="G80" s="4">
        <v>1.1521197971576197E-2</v>
      </c>
      <c r="H80" s="4">
        <v>1.1311365934997682E-2</v>
      </c>
      <c r="I80" s="4">
        <v>1.1050727189628292E-2</v>
      </c>
      <c r="J80" s="4">
        <v>1.0785009749013329E-2</v>
      </c>
      <c r="K80" s="4">
        <v>1.047941546280648E-2</v>
      </c>
      <c r="L80" s="4">
        <v>1.0166180084673519E-2</v>
      </c>
      <c r="M80" s="14">
        <v>9.9375604318267339E-3</v>
      </c>
    </row>
    <row r="81" spans="1:13" x14ac:dyDescent="0.35">
      <c r="A81" s="67"/>
      <c r="B81" s="2">
        <v>0.35</v>
      </c>
      <c r="C81" s="4">
        <v>6.8611472076360552E-4</v>
      </c>
      <c r="D81" s="4">
        <v>8.3922903536568384E-3</v>
      </c>
      <c r="E81" s="4">
        <v>1.0685876410048633E-2</v>
      </c>
      <c r="F81" s="4">
        <v>1.1255151258707245E-2</v>
      </c>
      <c r="G81" s="4">
        <v>1.114948779240142E-2</v>
      </c>
      <c r="H81" s="4">
        <v>1.0936669256479193E-2</v>
      </c>
      <c r="I81" s="4">
        <v>1.0590691703953842E-2</v>
      </c>
      <c r="J81" s="4">
        <v>1.0247205425302178E-2</v>
      </c>
      <c r="K81" s="4">
        <v>9.9393437703543461E-3</v>
      </c>
      <c r="L81" s="4">
        <v>9.6599108232716373E-3</v>
      </c>
      <c r="M81" s="14">
        <v>9.3893464950778986E-3</v>
      </c>
    </row>
    <row r="82" spans="1:13" x14ac:dyDescent="0.35">
      <c r="A82" s="67"/>
      <c r="B82" s="2">
        <v>0.4</v>
      </c>
      <c r="C82" s="4">
        <v>3.9338073866284387E-4</v>
      </c>
      <c r="D82" s="4">
        <v>8.5249706084026544E-3</v>
      </c>
      <c r="E82" s="4">
        <v>1.0688142461700601E-2</v>
      </c>
      <c r="F82" s="4">
        <v>1.1015186201076953E-2</v>
      </c>
      <c r="G82" s="4">
        <v>1.080483193870359E-2</v>
      </c>
      <c r="H82" s="4">
        <v>1.0511828364944882E-2</v>
      </c>
      <c r="I82" s="4">
        <v>1.01275953034063E-2</v>
      </c>
      <c r="J82" s="4">
        <v>9.7689282567566052E-3</v>
      </c>
      <c r="K82" s="4">
        <v>9.477280626139846E-3</v>
      </c>
      <c r="L82" s="4">
        <v>9.160901356525749E-3</v>
      </c>
      <c r="M82" s="14">
        <v>8.9064700516885854E-3</v>
      </c>
    </row>
    <row r="83" spans="1:13" x14ac:dyDescent="0.35">
      <c r="A83" s="67"/>
      <c r="B83" s="2">
        <v>0.45</v>
      </c>
      <c r="C83" s="4">
        <v>1.2232808942669895E-4</v>
      </c>
      <c r="D83" s="4">
        <v>8.6478978189852493E-3</v>
      </c>
      <c r="E83" s="4">
        <v>1.0606061474225652E-2</v>
      </c>
      <c r="F83" s="4">
        <v>1.0776666648641662E-2</v>
      </c>
      <c r="G83" s="4">
        <v>1.0478588330904431E-2</v>
      </c>
      <c r="H83" s="4">
        <v>1.0095341769038825E-2</v>
      </c>
      <c r="I83" s="4">
        <v>9.6985430197434139E-3</v>
      </c>
      <c r="J83" s="4">
        <v>9.3538898002236154E-3</v>
      </c>
      <c r="K83" s="4">
        <v>9.0640571182708293E-3</v>
      </c>
      <c r="L83" s="4">
        <v>8.7786195623643284E-3</v>
      </c>
      <c r="M83" s="14">
        <v>8.5106768998569095E-3</v>
      </c>
    </row>
    <row r="84" spans="1:13" x14ac:dyDescent="0.35">
      <c r="A84" s="67"/>
      <c r="B84" s="2">
        <v>0.5</v>
      </c>
      <c r="C84" s="4">
        <v>-1.609080139281683E-4</v>
      </c>
      <c r="D84" s="4">
        <v>8.8021276256657899E-3</v>
      </c>
      <c r="E84" s="4">
        <v>1.0509773047535451E-2</v>
      </c>
      <c r="F84" s="4">
        <v>1.0550047654010143E-2</v>
      </c>
      <c r="G84" s="4">
        <v>1.0172869579785611E-2</v>
      </c>
      <c r="H84" s="4">
        <v>9.7242196701096545E-3</v>
      </c>
      <c r="I84" s="4">
        <v>9.3589204217201048E-3</v>
      </c>
      <c r="J84" s="4">
        <v>8.9643791629980731E-3</v>
      </c>
      <c r="K84" s="4">
        <v>8.6607954131740945E-3</v>
      </c>
      <c r="L84" s="4">
        <v>8.3902574267606875E-3</v>
      </c>
      <c r="M84" s="14">
        <v>8.1427678395821889E-3</v>
      </c>
    </row>
    <row r="85" spans="1:13" x14ac:dyDescent="0.35">
      <c r="A85" s="67"/>
      <c r="B85" s="2">
        <v>0.55000000000000004</v>
      </c>
      <c r="C85" s="4">
        <v>-3.1908352089755735E-4</v>
      </c>
      <c r="D85" s="4">
        <v>8.906096656952564E-3</v>
      </c>
      <c r="E85" s="4">
        <v>1.0404085215082837E-2</v>
      </c>
      <c r="F85" s="4">
        <v>1.027023011693479E-2</v>
      </c>
      <c r="G85" s="4">
        <v>9.8535485918543591E-3</v>
      </c>
      <c r="H85" s="4">
        <v>9.4123678939879891E-3</v>
      </c>
      <c r="I85" s="4">
        <v>9.0179511001779629E-3</v>
      </c>
      <c r="J85" s="4">
        <v>8.6534822764129504E-3</v>
      </c>
      <c r="K85" s="4">
        <v>8.3414579616301558E-3</v>
      </c>
      <c r="L85" s="4">
        <v>8.0800783536892785E-3</v>
      </c>
      <c r="M85" s="14">
        <v>7.830472863006626E-3</v>
      </c>
    </row>
    <row r="86" spans="1:13" x14ac:dyDescent="0.35">
      <c r="A86" s="67"/>
      <c r="B86" s="2">
        <v>0.6</v>
      </c>
      <c r="C86" s="4">
        <v>-4.6553149234290645E-4</v>
      </c>
      <c r="D86" s="4">
        <v>8.9835144907665244E-3</v>
      </c>
      <c r="E86" s="4">
        <v>1.0244888007178602E-2</v>
      </c>
      <c r="F86" s="4">
        <v>1.0028880140204187E-2</v>
      </c>
      <c r="G86" s="4">
        <v>9.5447564135167709E-3</v>
      </c>
      <c r="H86" s="4">
        <v>9.1065885567744084E-3</v>
      </c>
      <c r="I86" s="4">
        <v>8.6887927743864706E-3</v>
      </c>
      <c r="J86" s="4">
        <v>8.3762804781232544E-3</v>
      </c>
      <c r="K86" s="4">
        <v>8.0544148742132046E-3</v>
      </c>
      <c r="L86" s="4">
        <v>7.7709964157681643E-3</v>
      </c>
      <c r="M86" s="14">
        <v>7.5409273064593312E-3</v>
      </c>
    </row>
    <row r="87" spans="1:13" x14ac:dyDescent="0.35">
      <c r="A87" s="67"/>
      <c r="B87" s="2">
        <v>0.65</v>
      </c>
      <c r="C87" s="4">
        <v>-5.6326143180203425E-4</v>
      </c>
      <c r="D87" s="4">
        <v>9.0552780614349092E-3</v>
      </c>
      <c r="E87" s="4">
        <v>1.0121153421029204E-2</v>
      </c>
      <c r="F87" s="4">
        <v>9.75046003457475E-3</v>
      </c>
      <c r="G87" s="4">
        <v>9.2718819111890297E-3</v>
      </c>
      <c r="H87" s="4">
        <v>8.8571727269100269E-3</v>
      </c>
      <c r="I87" s="4">
        <v>8.4592992329776042E-3</v>
      </c>
      <c r="J87" s="4">
        <v>8.0946512851064172E-3</v>
      </c>
      <c r="K87" s="4">
        <v>7.7940342782909077E-3</v>
      </c>
      <c r="L87" s="4">
        <v>7.5091683390173603E-3</v>
      </c>
      <c r="M87" s="14">
        <v>7.2835009411998629E-3</v>
      </c>
    </row>
    <row r="88" spans="1:13" x14ac:dyDescent="0.35">
      <c r="A88" s="67"/>
      <c r="B88" s="2">
        <v>0.7</v>
      </c>
      <c r="C88" s="4">
        <v>-6.776398703313459E-4</v>
      </c>
      <c r="D88" s="4">
        <v>9.0999991604275004E-3</v>
      </c>
      <c r="E88" s="4">
        <v>9.9796098157504485E-3</v>
      </c>
      <c r="F88" s="4">
        <v>9.5102737059897559E-3</v>
      </c>
      <c r="G88" s="4">
        <v>9.0292069429083847E-3</v>
      </c>
      <c r="H88" s="4">
        <v>8.5559551275032359E-3</v>
      </c>
      <c r="I88" s="4">
        <v>8.1781158745926619E-3</v>
      </c>
      <c r="J88" s="4">
        <v>7.8457194854554425E-3</v>
      </c>
      <c r="K88" s="4">
        <v>7.5864623664637695E-3</v>
      </c>
      <c r="L88" s="4">
        <v>7.313560205266717E-3</v>
      </c>
      <c r="M88" s="14">
        <v>7.0478835944112646E-3</v>
      </c>
    </row>
    <row r="89" spans="1:13" x14ac:dyDescent="0.35">
      <c r="A89" s="67"/>
      <c r="B89" s="2">
        <v>0.75</v>
      </c>
      <c r="C89" s="4">
        <v>-8.4460555736498208E-4</v>
      </c>
      <c r="D89" s="4">
        <v>9.1301111080550144E-3</v>
      </c>
      <c r="E89" s="4">
        <v>9.7784448834414856E-3</v>
      </c>
      <c r="F89" s="4">
        <v>9.3102473971350876E-3</v>
      </c>
      <c r="G89" s="4">
        <v>8.7954387890982217E-3</v>
      </c>
      <c r="H89" s="4">
        <v>8.361051636376177E-3</v>
      </c>
      <c r="I89" s="4">
        <v>7.9713217038294738E-3</v>
      </c>
      <c r="J89" s="4">
        <v>7.6349806330893999E-3</v>
      </c>
      <c r="K89" s="4">
        <v>7.3613955612375883E-3</v>
      </c>
      <c r="L89" s="4">
        <v>7.0511763169511599E-3</v>
      </c>
      <c r="M89" s="14">
        <v>6.8446297589229675E-3</v>
      </c>
    </row>
    <row r="90" spans="1:13" x14ac:dyDescent="0.35">
      <c r="A90" s="67"/>
      <c r="B90" s="2">
        <v>0.8</v>
      </c>
      <c r="C90" s="4">
        <v>-8.2803641290800931E-4</v>
      </c>
      <c r="D90" s="4">
        <v>9.1586781102668009E-3</v>
      </c>
      <c r="E90" s="4">
        <v>9.6286780328915314E-3</v>
      </c>
      <c r="F90" s="4">
        <v>9.0984324830430154E-3</v>
      </c>
      <c r="G90" s="4">
        <v>8.5650180170220875E-3</v>
      </c>
      <c r="H90" s="4">
        <v>8.135690461754894E-3</v>
      </c>
      <c r="I90" s="4">
        <v>7.742267411607418E-3</v>
      </c>
      <c r="J90" s="4">
        <v>7.451359985017619E-3</v>
      </c>
      <c r="K90" s="4">
        <v>7.153364643888392E-3</v>
      </c>
      <c r="L90" s="4">
        <v>6.8941081834412443E-3</v>
      </c>
      <c r="M90" s="14">
        <v>6.6581641985766944E-3</v>
      </c>
    </row>
    <row r="91" spans="1:13" x14ac:dyDescent="0.35">
      <c r="A91" s="67"/>
      <c r="B91" s="2">
        <v>0.85</v>
      </c>
      <c r="C91" s="4">
        <v>-9.6933364022271779E-4</v>
      </c>
      <c r="D91" s="4">
        <v>9.1660314182429314E-3</v>
      </c>
      <c r="E91" s="4">
        <v>9.4599773691925806E-3</v>
      </c>
      <c r="F91" s="4">
        <v>8.9147229314626396E-3</v>
      </c>
      <c r="G91" s="4">
        <v>8.3587348767970929E-3</v>
      </c>
      <c r="H91" s="4">
        <v>7.9452150238995007E-3</v>
      </c>
      <c r="I91" s="4">
        <v>7.5339816375336157E-3</v>
      </c>
      <c r="J91" s="4">
        <v>7.2370011134912024E-3</v>
      </c>
      <c r="K91" s="4">
        <v>6.9334390956359796E-3</v>
      </c>
      <c r="L91" s="4">
        <v>6.7083070945034981E-3</v>
      </c>
      <c r="M91" s="14">
        <v>6.4657743718365647E-3</v>
      </c>
    </row>
    <row r="92" spans="1:13" x14ac:dyDescent="0.35">
      <c r="A92" s="67"/>
      <c r="B92" s="2">
        <v>0.9</v>
      </c>
      <c r="C92" s="4">
        <v>-9.1761377715346979E-4</v>
      </c>
      <c r="D92" s="4">
        <v>9.1322408409938265E-3</v>
      </c>
      <c r="E92" s="4">
        <v>9.3134538503444539E-3</v>
      </c>
      <c r="F92" s="4">
        <v>8.7095942197601365E-3</v>
      </c>
      <c r="G92" s="4">
        <v>8.1833025711375539E-3</v>
      </c>
      <c r="H92" s="4">
        <v>7.7641495285186522E-3</v>
      </c>
      <c r="I92" s="4">
        <v>7.3841640790565785E-3</v>
      </c>
      <c r="J92" s="4">
        <v>7.0617492490268217E-3</v>
      </c>
      <c r="K92" s="4">
        <v>6.8072514311943765E-3</v>
      </c>
      <c r="L92" s="4">
        <v>6.539910019822728E-3</v>
      </c>
      <c r="M92" s="14">
        <v>6.3042617214422603E-3</v>
      </c>
    </row>
    <row r="93" spans="1:13" x14ac:dyDescent="0.35">
      <c r="A93" s="67"/>
      <c r="B93" s="2">
        <v>0.95</v>
      </c>
      <c r="C93" s="4">
        <v>-1.0691897317849017E-3</v>
      </c>
      <c r="D93" s="4">
        <v>9.1389784098550048E-3</v>
      </c>
      <c r="E93" s="4">
        <v>9.1665878883521769E-3</v>
      </c>
      <c r="F93" s="4">
        <v>8.5296041275608244E-3</v>
      </c>
      <c r="G93" s="4">
        <v>8.0257089191102284E-3</v>
      </c>
      <c r="H93" s="4">
        <v>7.5879941409893693E-3</v>
      </c>
      <c r="I93" s="4">
        <v>7.2331657502767181E-3</v>
      </c>
      <c r="J93" s="4">
        <v>6.9220462756478763E-3</v>
      </c>
      <c r="K93" s="4">
        <v>6.6065073088259945E-3</v>
      </c>
      <c r="L93" s="4">
        <v>6.3858119220438032E-3</v>
      </c>
      <c r="M93" s="14">
        <v>6.1392923709255231E-3</v>
      </c>
    </row>
    <row r="94" spans="1:13" x14ac:dyDescent="0.35">
      <c r="A94" s="67"/>
      <c r="B94" s="2">
        <v>1</v>
      </c>
      <c r="C94" s="4">
        <v>-1.1146143209481525E-3</v>
      </c>
      <c r="D94" s="4">
        <v>9.1075493732115462E-3</v>
      </c>
      <c r="E94" s="4">
        <v>9.0095770482144268E-3</v>
      </c>
      <c r="F94" s="4">
        <v>8.3585234840100314E-3</v>
      </c>
      <c r="G94" s="4">
        <v>7.8745927108634442E-3</v>
      </c>
      <c r="H94" s="4">
        <v>7.431153863879169E-3</v>
      </c>
      <c r="I94" s="4">
        <v>7.0818763448243158E-3</v>
      </c>
      <c r="J94" s="4">
        <v>6.7640351064025299E-3</v>
      </c>
      <c r="K94" s="4">
        <v>6.489159287315035E-3</v>
      </c>
      <c r="L94" s="4">
        <v>6.2160951241690228E-3</v>
      </c>
      <c r="M94" s="14">
        <v>5.9993134673977447E-3</v>
      </c>
    </row>
    <row r="95" spans="1:13" x14ac:dyDescent="0.35">
      <c r="A95" s="8"/>
      <c r="B95" s="9"/>
      <c r="C95" s="9"/>
      <c r="D95" s="9"/>
      <c r="E95" s="9"/>
      <c r="F95" s="9"/>
      <c r="G95" s="9"/>
      <c r="H95" s="9"/>
      <c r="I95" s="9"/>
      <c r="J95" s="9"/>
      <c r="K95" s="9"/>
      <c r="L95" s="9"/>
      <c r="M95" s="10"/>
    </row>
    <row r="96" spans="1:13" x14ac:dyDescent="0.35">
      <c r="A96" s="8"/>
      <c r="B96" s="9"/>
      <c r="C96" s="9"/>
      <c r="D96" s="9"/>
      <c r="E96" s="9"/>
      <c r="F96" s="9"/>
      <c r="G96" s="9"/>
      <c r="H96" s="9"/>
      <c r="I96" s="9"/>
      <c r="J96" s="9"/>
      <c r="K96" s="9"/>
      <c r="L96" s="9"/>
      <c r="M96" s="10"/>
    </row>
    <row r="97" spans="1:13" x14ac:dyDescent="0.35">
      <c r="A97" s="8"/>
      <c r="B97" s="9"/>
      <c r="C97" s="9"/>
      <c r="D97" s="9"/>
      <c r="E97" s="9"/>
      <c r="F97" s="9"/>
      <c r="G97" s="9"/>
      <c r="H97" s="9"/>
      <c r="I97" s="9"/>
      <c r="J97" s="9"/>
      <c r="K97" s="9"/>
      <c r="L97" s="9"/>
      <c r="M97" s="10"/>
    </row>
    <row r="98" spans="1:13" x14ac:dyDescent="0.35">
      <c r="A98" s="8"/>
      <c r="B98" s="9"/>
      <c r="C98" s="9"/>
      <c r="D98" s="9"/>
      <c r="E98" s="9"/>
      <c r="F98" s="9"/>
      <c r="G98" s="9"/>
      <c r="H98" s="9"/>
      <c r="I98" s="9"/>
      <c r="J98" s="9"/>
      <c r="K98" s="9"/>
      <c r="L98" s="9"/>
      <c r="M98" s="10"/>
    </row>
    <row r="99" spans="1:13" x14ac:dyDescent="0.35">
      <c r="A99" s="8"/>
      <c r="B99" s="9"/>
      <c r="C99" s="9"/>
      <c r="D99" s="9"/>
      <c r="E99" s="9"/>
      <c r="F99" s="9"/>
      <c r="G99" s="9"/>
      <c r="H99" s="9"/>
      <c r="I99" s="9"/>
      <c r="J99" s="9"/>
      <c r="K99" s="9"/>
      <c r="L99" s="9"/>
      <c r="M99" s="10"/>
    </row>
    <row r="100" spans="1:13" x14ac:dyDescent="0.35">
      <c r="A100" s="8"/>
      <c r="B100" s="9"/>
      <c r="C100" s="9"/>
      <c r="D100" s="9"/>
      <c r="E100" s="9"/>
      <c r="F100" s="9"/>
      <c r="G100" s="9"/>
      <c r="H100" s="9"/>
      <c r="I100" s="9"/>
      <c r="J100" s="9"/>
      <c r="K100" s="9"/>
      <c r="L100" s="9"/>
      <c r="M100" s="10"/>
    </row>
    <row r="101" spans="1:13" x14ac:dyDescent="0.35">
      <c r="A101" s="8"/>
      <c r="B101" s="9"/>
      <c r="C101" s="9"/>
      <c r="D101" s="9"/>
      <c r="E101" s="9"/>
      <c r="F101" s="9"/>
      <c r="G101" s="9"/>
      <c r="H101" s="9"/>
      <c r="I101" s="9"/>
      <c r="J101" s="9"/>
      <c r="K101" s="9"/>
      <c r="L101" s="9"/>
      <c r="M101" s="10"/>
    </row>
    <row r="102" spans="1:13" x14ac:dyDescent="0.35">
      <c r="A102" s="8"/>
      <c r="B102" s="9"/>
      <c r="C102" s="9"/>
      <c r="D102" s="9"/>
      <c r="E102" s="9"/>
      <c r="F102" s="9"/>
      <c r="G102" s="9"/>
      <c r="H102" s="9"/>
      <c r="I102" s="9"/>
      <c r="J102" s="9"/>
      <c r="K102" s="9"/>
      <c r="L102" s="9"/>
      <c r="M102" s="10"/>
    </row>
    <row r="103" spans="1:13" x14ac:dyDescent="0.35">
      <c r="A103" s="8"/>
      <c r="B103" s="9"/>
      <c r="C103" s="9"/>
      <c r="D103" s="9"/>
      <c r="E103" s="9"/>
      <c r="F103" s="9"/>
      <c r="G103" s="9"/>
      <c r="H103" s="9"/>
      <c r="I103" s="9"/>
      <c r="J103" s="9"/>
      <c r="K103" s="9"/>
      <c r="L103" s="9"/>
      <c r="M103" s="10"/>
    </row>
    <row r="104" spans="1:13" x14ac:dyDescent="0.35">
      <c r="A104" s="8"/>
      <c r="B104" s="9"/>
      <c r="C104" s="9"/>
      <c r="D104" s="9"/>
      <c r="E104" s="9"/>
      <c r="F104" s="9"/>
      <c r="G104" s="9"/>
      <c r="H104" s="9"/>
      <c r="I104" s="9"/>
      <c r="J104" s="9"/>
      <c r="K104" s="9"/>
      <c r="L104" s="9"/>
      <c r="M104" s="10"/>
    </row>
    <row r="105" spans="1:13" x14ac:dyDescent="0.35">
      <c r="A105" s="64" t="s">
        <v>1</v>
      </c>
      <c r="B105" s="65"/>
      <c r="C105" s="65"/>
      <c r="D105" s="65"/>
      <c r="E105" s="65"/>
      <c r="F105" s="65"/>
      <c r="G105" s="65"/>
      <c r="H105" s="65"/>
      <c r="I105" s="65"/>
      <c r="J105" s="65"/>
      <c r="K105" s="65"/>
      <c r="L105" s="65"/>
      <c r="M105" s="66"/>
    </row>
    <row r="106" spans="1:13" x14ac:dyDescent="0.35">
      <c r="A106" s="67" t="s">
        <v>0</v>
      </c>
      <c r="B106" s="1"/>
      <c r="C106" s="1">
        <v>0</v>
      </c>
      <c r="D106" s="1">
        <v>0.1</v>
      </c>
      <c r="E106" s="1">
        <v>0.2</v>
      </c>
      <c r="F106" s="1">
        <v>0.3</v>
      </c>
      <c r="G106" s="1">
        <v>0.4</v>
      </c>
      <c r="H106" s="1">
        <v>0.5</v>
      </c>
      <c r="I106" s="1">
        <v>0.6</v>
      </c>
      <c r="J106" s="1">
        <v>0.7</v>
      </c>
      <c r="K106" s="1">
        <v>0.8</v>
      </c>
      <c r="L106" s="1">
        <v>0.9</v>
      </c>
      <c r="M106" s="11">
        <v>1</v>
      </c>
    </row>
    <row r="107" spans="1:13" x14ac:dyDescent="0.35">
      <c r="A107" s="67"/>
      <c r="B107" s="2">
        <v>0</v>
      </c>
      <c r="C107" s="4">
        <v>0</v>
      </c>
      <c r="D107" s="4">
        <v>0</v>
      </c>
      <c r="E107" s="4">
        <v>0</v>
      </c>
      <c r="F107" s="4">
        <v>0</v>
      </c>
      <c r="G107" s="4">
        <v>0</v>
      </c>
      <c r="H107" s="4">
        <v>0</v>
      </c>
      <c r="I107" s="4">
        <v>0</v>
      </c>
      <c r="J107" s="4">
        <v>0</v>
      </c>
      <c r="K107" s="4">
        <v>0</v>
      </c>
      <c r="L107" s="4">
        <v>0</v>
      </c>
      <c r="M107" s="14">
        <v>0</v>
      </c>
    </row>
    <row r="108" spans="1:13" x14ac:dyDescent="0.35">
      <c r="A108" s="67"/>
      <c r="B108" s="2">
        <v>0.05</v>
      </c>
      <c r="C108" s="4">
        <v>3.4730257700264374E-3</v>
      </c>
      <c r="D108" s="4">
        <v>3.7612367861283107E-3</v>
      </c>
      <c r="E108" s="4">
        <v>3.9689996758627711E-3</v>
      </c>
      <c r="F108" s="4">
        <v>4.1179347846991366E-3</v>
      </c>
      <c r="G108" s="4">
        <v>4.2279640718206231E-3</v>
      </c>
      <c r="H108" s="4">
        <v>4.3111221088383894E-3</v>
      </c>
      <c r="I108" s="4">
        <v>4.3812021104721209E-3</v>
      </c>
      <c r="J108" s="4">
        <v>4.4225748399138939E-3</v>
      </c>
      <c r="K108" s="4">
        <v>4.4578148736250846E-3</v>
      </c>
      <c r="L108" s="4">
        <v>4.475464524983516E-3</v>
      </c>
      <c r="M108" s="14">
        <v>4.4826054523558314E-3</v>
      </c>
    </row>
    <row r="109" spans="1:13" x14ac:dyDescent="0.35">
      <c r="A109" s="67"/>
      <c r="B109" s="2">
        <v>0.1</v>
      </c>
      <c r="C109" s="4">
        <v>3.1135767017735328E-3</v>
      </c>
      <c r="D109" s="4">
        <v>3.7934274294952565E-3</v>
      </c>
      <c r="E109" s="4">
        <v>4.0138939720609787E-3</v>
      </c>
      <c r="F109" s="4">
        <v>4.1090171042442569E-3</v>
      </c>
      <c r="G109" s="4">
        <v>4.1656779444388514E-3</v>
      </c>
      <c r="H109" s="4">
        <v>4.195928515685292E-3</v>
      </c>
      <c r="I109" s="4">
        <v>4.2120849173719003E-3</v>
      </c>
      <c r="J109" s="4">
        <v>4.2008468553431499E-3</v>
      </c>
      <c r="K109" s="4">
        <v>4.1836344775380225E-3</v>
      </c>
      <c r="L109" s="4">
        <v>4.144687167519142E-3</v>
      </c>
      <c r="M109" s="14">
        <v>4.1134708407517618E-3</v>
      </c>
    </row>
    <row r="110" spans="1:13" x14ac:dyDescent="0.35">
      <c r="A110" s="67"/>
      <c r="B110" s="2">
        <v>0.15</v>
      </c>
      <c r="C110" s="4">
        <v>2.6153464578167309E-3</v>
      </c>
      <c r="D110" s="4">
        <v>3.6396562990645485E-3</v>
      </c>
      <c r="E110" s="4">
        <v>3.8419167201625588E-3</v>
      </c>
      <c r="F110" s="4">
        <v>3.9460902295190498E-3</v>
      </c>
      <c r="G110" s="4">
        <v>3.9971218312594165E-3</v>
      </c>
      <c r="H110" s="4">
        <v>4.0141405969791877E-3</v>
      </c>
      <c r="I110" s="4">
        <v>3.9980609157277986E-3</v>
      </c>
      <c r="J110" s="4">
        <v>3.9595660257859301E-3</v>
      </c>
      <c r="K110" s="4">
        <v>3.9041063707738978E-3</v>
      </c>
      <c r="L110" s="4">
        <v>3.8523227112054218E-3</v>
      </c>
      <c r="M110" s="14">
        <v>3.7885291754449092E-3</v>
      </c>
    </row>
    <row r="111" spans="1:13" x14ac:dyDescent="0.35">
      <c r="A111" s="67"/>
      <c r="B111" s="2">
        <v>0.2</v>
      </c>
      <c r="C111" s="4">
        <v>2.2210531411019489E-3</v>
      </c>
      <c r="D111" s="4">
        <v>3.4786770697216927E-3</v>
      </c>
      <c r="E111" s="4">
        <v>3.710753093418599E-3</v>
      </c>
      <c r="F111" s="4">
        <v>3.8345311435055065E-3</v>
      </c>
      <c r="G111" s="4">
        <v>3.8729503008289781E-3</v>
      </c>
      <c r="H111" s="4">
        <v>3.8539559015852215E-3</v>
      </c>
      <c r="I111" s="4">
        <v>3.809008592554126E-3</v>
      </c>
      <c r="J111" s="4">
        <v>3.7440504208312514E-3</v>
      </c>
      <c r="K111" s="4">
        <v>3.6722153980837122E-3</v>
      </c>
      <c r="L111" s="4">
        <v>3.5941024705416148E-3</v>
      </c>
      <c r="M111" s="14">
        <v>3.5247583923955291E-3</v>
      </c>
    </row>
    <row r="112" spans="1:13" x14ac:dyDescent="0.35">
      <c r="A112" s="67"/>
      <c r="B112" s="2">
        <v>0.25</v>
      </c>
      <c r="C112" s="4">
        <v>1.9354763030320051E-3</v>
      </c>
      <c r="D112" s="4">
        <v>3.3574706359384555E-3</v>
      </c>
      <c r="E112" s="4">
        <v>3.6220270625858552E-3</v>
      </c>
      <c r="F112" s="4">
        <v>3.7479470286849851E-3</v>
      </c>
      <c r="G112" s="4">
        <v>3.7539476862416912E-3</v>
      </c>
      <c r="H112" s="4">
        <v>3.708866692675508E-3</v>
      </c>
      <c r="I112" s="4">
        <v>3.6333922237046113E-3</v>
      </c>
      <c r="J112" s="4">
        <v>3.545554898685359E-3</v>
      </c>
      <c r="K112" s="4">
        <v>3.4599734178782223E-3</v>
      </c>
      <c r="L112" s="4">
        <v>3.375170336679507E-3</v>
      </c>
      <c r="M112" s="14">
        <v>3.2928311997574137E-3</v>
      </c>
    </row>
    <row r="113" spans="1:13" x14ac:dyDescent="0.35">
      <c r="A113" s="67"/>
      <c r="B113" s="2">
        <v>0.3</v>
      </c>
      <c r="C113" s="4">
        <v>1.7241240164567928E-3</v>
      </c>
      <c r="D113" s="4">
        <v>3.2611226109702986E-3</v>
      </c>
      <c r="E113" s="4">
        <v>3.5652799530607321E-3</v>
      </c>
      <c r="F113" s="4">
        <v>3.6634850735414045E-3</v>
      </c>
      <c r="G113" s="4">
        <v>3.63650746849961E-3</v>
      </c>
      <c r="H113" s="4">
        <v>3.5573313208493874E-3</v>
      </c>
      <c r="I113" s="4">
        <v>3.463253628072485E-3</v>
      </c>
      <c r="J113" s="4">
        <v>3.3655065252971147E-3</v>
      </c>
      <c r="K113" s="4">
        <v>3.2704071007160955E-3</v>
      </c>
      <c r="L113" s="4">
        <v>3.1795447514994324E-3</v>
      </c>
      <c r="M113" s="14">
        <v>3.0931661025653703E-3</v>
      </c>
    </row>
    <row r="114" spans="1:13" x14ac:dyDescent="0.35">
      <c r="A114" s="67"/>
      <c r="B114" s="2">
        <v>0.35</v>
      </c>
      <c r="C114" s="4">
        <v>1.5384329044518903E-3</v>
      </c>
      <c r="D114" s="4">
        <v>3.2002747447939677E-3</v>
      </c>
      <c r="E114" s="4">
        <v>3.5162746927714407E-3</v>
      </c>
      <c r="F114" s="4">
        <v>3.5754103432270238E-3</v>
      </c>
      <c r="G114" s="4">
        <v>3.5113774265378294E-3</v>
      </c>
      <c r="H114" s="4">
        <v>3.4136467873751618E-3</v>
      </c>
      <c r="I114" s="4">
        <v>3.3072895444301725E-3</v>
      </c>
      <c r="J114" s="4">
        <v>3.2016003948885361E-3</v>
      </c>
      <c r="K114" s="4">
        <v>3.1030534898082219E-3</v>
      </c>
      <c r="L114" s="4">
        <v>3.0107792211664475E-3</v>
      </c>
      <c r="M114" s="14">
        <v>2.9238282970549495E-3</v>
      </c>
    </row>
    <row r="115" spans="1:13" x14ac:dyDescent="0.35">
      <c r="A115" s="67"/>
      <c r="B115" s="2">
        <v>0.4</v>
      </c>
      <c r="C115" s="4">
        <v>1.4095499819752285E-3</v>
      </c>
      <c r="D115" s="4">
        <v>3.1474163405884794E-3</v>
      </c>
      <c r="E115" s="4">
        <v>3.4702404560299251E-3</v>
      </c>
      <c r="F115" s="4">
        <v>3.4874989319506298E-3</v>
      </c>
      <c r="G115" s="4">
        <v>3.395986270032336E-3</v>
      </c>
      <c r="H115" s="4">
        <v>3.2765911629183057E-3</v>
      </c>
      <c r="I115" s="4">
        <v>3.1639379052047483E-3</v>
      </c>
      <c r="J115" s="4">
        <v>3.0549935701601528E-3</v>
      </c>
      <c r="K115" s="4">
        <v>2.9541443934799315E-3</v>
      </c>
      <c r="L115" s="4">
        <v>2.861166470031375E-3</v>
      </c>
      <c r="M115" s="14">
        <v>2.776443072718131E-3</v>
      </c>
    </row>
    <row r="116" spans="1:13" x14ac:dyDescent="0.35">
      <c r="A116" s="67"/>
      <c r="B116" s="2">
        <v>0.45</v>
      </c>
      <c r="C116" s="4">
        <v>1.3046147835771671E-3</v>
      </c>
      <c r="D116" s="4">
        <v>3.1186277381497597E-3</v>
      </c>
      <c r="E116" s="4">
        <v>3.4166596284991822E-3</v>
      </c>
      <c r="F116" s="4">
        <v>3.3914841305035114E-3</v>
      </c>
      <c r="G116" s="4">
        <v>3.2831397295056846E-3</v>
      </c>
      <c r="H116" s="4">
        <v>3.1554137050934217E-3</v>
      </c>
      <c r="I116" s="4">
        <v>3.033641252305575E-3</v>
      </c>
      <c r="J116" s="4">
        <v>2.9211308987502523E-3</v>
      </c>
      <c r="K116" s="4">
        <v>2.8229195220967574E-3</v>
      </c>
      <c r="L116" s="4">
        <v>2.7324934586166342E-3</v>
      </c>
      <c r="M116" s="14">
        <v>2.6464806311567572E-3</v>
      </c>
    </row>
    <row r="117" spans="1:13" x14ac:dyDescent="0.35">
      <c r="A117" s="67"/>
      <c r="B117" s="2">
        <v>0.5</v>
      </c>
      <c r="C117" s="4">
        <v>1.2106916018054647E-3</v>
      </c>
      <c r="D117" s="4">
        <v>3.0978740372529377E-3</v>
      </c>
      <c r="E117" s="4">
        <v>3.3636626006747655E-3</v>
      </c>
      <c r="F117" s="4">
        <v>3.3018937600040174E-3</v>
      </c>
      <c r="G117" s="4">
        <v>3.1757716207409447E-3</v>
      </c>
      <c r="H117" s="4">
        <v>3.0381855386829104E-3</v>
      </c>
      <c r="I117" s="4">
        <v>2.9194130854011784E-3</v>
      </c>
      <c r="J117" s="4">
        <v>2.8013600919944166E-3</v>
      </c>
      <c r="K117" s="4">
        <v>2.7082601731757585E-3</v>
      </c>
      <c r="L117" s="4">
        <v>2.6169202145546809E-3</v>
      </c>
      <c r="M117" s="14">
        <v>2.5335326747758773E-3</v>
      </c>
    </row>
    <row r="118" spans="1:13" x14ac:dyDescent="0.35">
      <c r="A118" s="67"/>
      <c r="B118" s="2">
        <v>0.55000000000000004</v>
      </c>
      <c r="C118" s="4">
        <v>1.1399244912957034E-3</v>
      </c>
      <c r="D118" s="4">
        <v>3.0810607374196332E-3</v>
      </c>
      <c r="E118" s="4">
        <v>3.3066711711371793E-3</v>
      </c>
      <c r="F118" s="4">
        <v>3.2183277546635508E-3</v>
      </c>
      <c r="G118" s="4">
        <v>3.0728842488085203E-3</v>
      </c>
      <c r="H118" s="4">
        <v>2.9346702445621218E-3</v>
      </c>
      <c r="I118" s="4">
        <v>2.8110867943773243E-3</v>
      </c>
      <c r="J118" s="4">
        <v>2.6986110144086683E-3</v>
      </c>
      <c r="K118" s="4">
        <v>2.601363417642606E-3</v>
      </c>
      <c r="L118" s="4">
        <v>2.5129521710846557E-3</v>
      </c>
      <c r="M118" s="14">
        <v>2.4369299577192594E-3</v>
      </c>
    </row>
    <row r="119" spans="1:13" x14ac:dyDescent="0.35">
      <c r="A119" s="67"/>
      <c r="B119" s="2">
        <v>0.6</v>
      </c>
      <c r="C119" s="4">
        <v>1.0819181623532518E-3</v>
      </c>
      <c r="D119" s="4">
        <v>3.067302425558856E-3</v>
      </c>
      <c r="E119" s="4">
        <v>3.2518934389631771E-3</v>
      </c>
      <c r="F119" s="4">
        <v>3.1336988584872E-3</v>
      </c>
      <c r="G119" s="4">
        <v>2.9814334900739739E-3</v>
      </c>
      <c r="H119" s="4">
        <v>2.839016984049886E-3</v>
      </c>
      <c r="I119" s="4">
        <v>2.7170326445665944E-3</v>
      </c>
      <c r="J119" s="4">
        <v>2.608332794170587E-3</v>
      </c>
      <c r="K119" s="4">
        <v>2.5086107164157814E-3</v>
      </c>
      <c r="L119" s="4">
        <v>2.4234890643113297E-3</v>
      </c>
      <c r="M119" s="14">
        <v>2.3480162417017156E-3</v>
      </c>
    </row>
    <row r="120" spans="1:13" x14ac:dyDescent="0.35">
      <c r="A120" s="67"/>
      <c r="B120" s="2">
        <v>0.65</v>
      </c>
      <c r="C120" s="4">
        <v>1.0125488125616864E-3</v>
      </c>
      <c r="D120" s="4">
        <v>3.055871409989292E-3</v>
      </c>
      <c r="E120" s="4">
        <v>3.1933340149520838E-3</v>
      </c>
      <c r="F120" s="4">
        <v>3.0535655163945919E-3</v>
      </c>
      <c r="G120" s="4">
        <v>2.8954631387348635E-3</v>
      </c>
      <c r="H120" s="4">
        <v>2.752968265914325E-3</v>
      </c>
      <c r="I120" s="4">
        <v>2.6317960764455032E-3</v>
      </c>
      <c r="J120" s="4">
        <v>2.5241118663169317E-3</v>
      </c>
      <c r="K120" s="4">
        <v>2.4280501435736206E-3</v>
      </c>
      <c r="L120" s="4">
        <v>2.346912685742465E-3</v>
      </c>
      <c r="M120" s="14">
        <v>2.2692442757432387E-3</v>
      </c>
    </row>
    <row r="121" spans="1:13" x14ac:dyDescent="0.35">
      <c r="A121" s="67"/>
      <c r="B121" s="2">
        <v>0.7</v>
      </c>
      <c r="C121" s="4">
        <v>9.6843184583709834E-4</v>
      </c>
      <c r="D121" s="4">
        <v>3.0441661106321554E-3</v>
      </c>
      <c r="E121" s="4">
        <v>3.1356175279112059E-3</v>
      </c>
      <c r="F121" s="4">
        <v>2.9794074778951652E-3</v>
      </c>
      <c r="G121" s="4">
        <v>2.814880998560065E-3</v>
      </c>
      <c r="H121" s="4">
        <v>2.6716530010660153E-3</v>
      </c>
      <c r="I121" s="4">
        <v>2.5518495963570368E-3</v>
      </c>
      <c r="J121" s="4">
        <v>2.4458884679336014E-3</v>
      </c>
      <c r="K121" s="4">
        <v>2.3565085024044078E-3</v>
      </c>
      <c r="L121" s="4">
        <v>2.2721469752982988E-3</v>
      </c>
      <c r="M121" s="14">
        <v>2.1978715512403243E-3</v>
      </c>
    </row>
    <row r="122" spans="1:13" x14ac:dyDescent="0.35">
      <c r="A122" s="67"/>
      <c r="B122" s="2">
        <v>0.75</v>
      </c>
      <c r="C122" s="4">
        <v>9.3296741308483461E-4</v>
      </c>
      <c r="D122" s="4">
        <v>3.0277956819804658E-3</v>
      </c>
      <c r="E122" s="4">
        <v>3.0746343308384839E-3</v>
      </c>
      <c r="F122" s="4">
        <v>2.9068108484241665E-3</v>
      </c>
      <c r="G122" s="4">
        <v>2.7404246393985233E-3</v>
      </c>
      <c r="H122" s="4">
        <v>2.6022152449636819E-3</v>
      </c>
      <c r="I122" s="4">
        <v>2.4781362400366266E-3</v>
      </c>
      <c r="J122" s="4">
        <v>2.3751665500407015E-3</v>
      </c>
      <c r="K122" s="4">
        <v>2.2847492122753106E-3</v>
      </c>
      <c r="L122" s="4">
        <v>2.2056293701804884E-3</v>
      </c>
      <c r="M122" s="14">
        <v>2.1333959280056426E-3</v>
      </c>
    </row>
    <row r="123" spans="1:13" x14ac:dyDescent="0.35">
      <c r="A123" s="67"/>
      <c r="B123" s="2">
        <v>0.8</v>
      </c>
      <c r="C123" s="4">
        <v>8.8981348538510541E-4</v>
      </c>
      <c r="D123" s="4">
        <v>3.0160449430522776E-3</v>
      </c>
      <c r="E123" s="4">
        <v>3.0226702300748384E-3</v>
      </c>
      <c r="F123" s="4">
        <v>2.8449277502812838E-3</v>
      </c>
      <c r="G123" s="4">
        <v>2.672018163995692E-3</v>
      </c>
      <c r="H123" s="4">
        <v>2.5315744926813905E-3</v>
      </c>
      <c r="I123" s="4">
        <v>2.4133688815849079E-3</v>
      </c>
      <c r="J123" s="4">
        <v>2.3120636628329088E-3</v>
      </c>
      <c r="K123" s="4">
        <v>2.2227001609164149E-3</v>
      </c>
      <c r="L123" s="4">
        <v>2.1459163408275349E-3</v>
      </c>
      <c r="M123" s="14">
        <v>2.0743977487161038E-3</v>
      </c>
    </row>
    <row r="124" spans="1:13" x14ac:dyDescent="0.35">
      <c r="A124" s="67"/>
      <c r="B124" s="2">
        <v>0.85</v>
      </c>
      <c r="C124" s="4">
        <v>8.6378862961026366E-4</v>
      </c>
      <c r="D124" s="4">
        <v>2.9977423448141684E-3</v>
      </c>
      <c r="E124" s="4">
        <v>2.9688398141755655E-3</v>
      </c>
      <c r="F124" s="4">
        <v>2.7758635535511038E-3</v>
      </c>
      <c r="G124" s="4">
        <v>2.6059954550756285E-3</v>
      </c>
      <c r="H124" s="4">
        <v>2.4713785855679593E-3</v>
      </c>
      <c r="I124" s="4">
        <v>2.3523736660749123E-3</v>
      </c>
      <c r="J124" s="4">
        <v>2.2537399977556717E-3</v>
      </c>
      <c r="K124" s="4">
        <v>2.1671214739845792E-3</v>
      </c>
      <c r="L124" s="4">
        <v>2.0850569501223112E-3</v>
      </c>
      <c r="M124" s="14">
        <v>2.0186247911544112E-3</v>
      </c>
    </row>
    <row r="125" spans="1:13" x14ac:dyDescent="0.35">
      <c r="A125" s="67"/>
      <c r="B125" s="2">
        <v>0.9</v>
      </c>
      <c r="C125" s="4">
        <v>8.3807962824506311E-4</v>
      </c>
      <c r="D125" s="4">
        <v>2.9823485376678171E-3</v>
      </c>
      <c r="E125" s="4">
        <v>2.9186340272482352E-3</v>
      </c>
      <c r="F125" s="4">
        <v>2.7160714988571943E-3</v>
      </c>
      <c r="G125" s="4">
        <v>2.5460469960610745E-3</v>
      </c>
      <c r="H125" s="4">
        <v>2.4136923915744511E-3</v>
      </c>
      <c r="I125" s="4">
        <v>2.2935048907811949E-3</v>
      </c>
      <c r="J125" s="4">
        <v>2.198282812285558E-3</v>
      </c>
      <c r="K125" s="4">
        <v>2.1089838477308482E-3</v>
      </c>
      <c r="L125" s="4">
        <v>2.0353551143797144E-3</v>
      </c>
      <c r="M125" s="14">
        <v>1.9668732356307186E-3</v>
      </c>
    </row>
    <row r="126" spans="1:13" x14ac:dyDescent="0.35">
      <c r="A126" s="67"/>
      <c r="B126" s="2">
        <v>0.95</v>
      </c>
      <c r="C126" s="4">
        <v>8.0701912957186731E-4</v>
      </c>
      <c r="D126" s="4">
        <v>2.9584805797927467E-3</v>
      </c>
      <c r="E126" s="4">
        <v>2.8676633408748799E-3</v>
      </c>
      <c r="F126" s="4">
        <v>2.6606847776494357E-3</v>
      </c>
      <c r="G126" s="4">
        <v>2.4950260956689849E-3</v>
      </c>
      <c r="H126" s="4">
        <v>2.3587332303885008E-3</v>
      </c>
      <c r="I126" s="4">
        <v>2.244647309097827E-3</v>
      </c>
      <c r="J126" s="4">
        <v>2.1499028400066081E-3</v>
      </c>
      <c r="K126" s="4">
        <v>2.0634459889122235E-3</v>
      </c>
      <c r="L126" s="4">
        <v>1.9877724748638046E-3</v>
      </c>
      <c r="M126" s="14">
        <v>1.9197191439533777E-3</v>
      </c>
    </row>
    <row r="127" spans="1:13" x14ac:dyDescent="0.35">
      <c r="A127" s="67"/>
      <c r="B127" s="2">
        <v>1</v>
      </c>
      <c r="C127" s="4">
        <v>7.7872188365416949E-4</v>
      </c>
      <c r="D127" s="4">
        <v>2.9403590812943298E-3</v>
      </c>
      <c r="E127" s="4">
        <v>2.8145355919656288E-3</v>
      </c>
      <c r="F127" s="4">
        <v>2.6064770157470927E-3</v>
      </c>
      <c r="G127" s="4">
        <v>2.440316852123813E-3</v>
      </c>
      <c r="H127" s="4">
        <v>2.3108148978096465E-3</v>
      </c>
      <c r="I127" s="4">
        <v>2.1935006267047173E-3</v>
      </c>
      <c r="J127" s="4">
        <v>2.0998249753499502E-3</v>
      </c>
      <c r="K127" s="4">
        <v>2.01386005700303E-3</v>
      </c>
      <c r="L127" s="4">
        <v>1.9420536809416123E-3</v>
      </c>
      <c r="M127" s="14">
        <v>1.8802710108361978E-3</v>
      </c>
    </row>
    <row r="128" spans="1:13" x14ac:dyDescent="0.35">
      <c r="A128" s="8"/>
      <c r="B128" s="9"/>
      <c r="C128" s="9"/>
      <c r="D128" s="9"/>
      <c r="E128" s="9"/>
      <c r="F128" s="9"/>
      <c r="G128" s="9"/>
      <c r="H128" s="9"/>
      <c r="I128" s="9"/>
      <c r="J128" s="9"/>
      <c r="K128" s="9"/>
      <c r="L128" s="9"/>
      <c r="M128" s="10"/>
    </row>
    <row r="129" spans="1:13" x14ac:dyDescent="0.35">
      <c r="A129" s="8"/>
      <c r="B129" s="9"/>
      <c r="C129" s="9"/>
      <c r="D129" s="9"/>
      <c r="E129" s="9"/>
      <c r="F129" s="9"/>
      <c r="G129" s="9"/>
      <c r="H129" s="9"/>
      <c r="I129" s="9"/>
      <c r="J129" s="9"/>
      <c r="K129" s="9"/>
      <c r="L129" s="9"/>
      <c r="M129" s="10"/>
    </row>
    <row r="130" spans="1:13" x14ac:dyDescent="0.35">
      <c r="A130" s="8"/>
      <c r="B130" s="9"/>
      <c r="C130" s="9"/>
      <c r="D130" s="9"/>
      <c r="E130" s="9"/>
      <c r="F130" s="9"/>
      <c r="G130" s="9"/>
      <c r="H130" s="9"/>
      <c r="I130" s="9"/>
      <c r="J130" s="9"/>
      <c r="K130" s="9"/>
      <c r="L130" s="9"/>
      <c r="M130" s="10"/>
    </row>
    <row r="131" spans="1:13" x14ac:dyDescent="0.35">
      <c r="A131" s="8"/>
      <c r="B131" s="9"/>
      <c r="C131" s="9"/>
      <c r="D131" s="9"/>
      <c r="E131" s="9"/>
      <c r="F131" s="9"/>
      <c r="G131" s="9"/>
      <c r="H131" s="9"/>
      <c r="I131" s="9"/>
      <c r="J131" s="9"/>
      <c r="K131" s="9"/>
      <c r="L131" s="9"/>
      <c r="M131" s="10"/>
    </row>
    <row r="132" spans="1:13" x14ac:dyDescent="0.35">
      <c r="A132" s="8"/>
      <c r="B132" s="9"/>
      <c r="C132" s="9"/>
      <c r="D132" s="9"/>
      <c r="E132" s="9"/>
      <c r="F132" s="9"/>
      <c r="G132" s="9"/>
      <c r="H132" s="9"/>
      <c r="I132" s="9"/>
      <c r="J132" s="9"/>
      <c r="K132" s="9"/>
      <c r="L132" s="9"/>
      <c r="M132" s="10"/>
    </row>
    <row r="133" spans="1:13" x14ac:dyDescent="0.35">
      <c r="A133" s="8"/>
      <c r="B133" s="9"/>
      <c r="C133" s="9"/>
      <c r="D133" s="9"/>
      <c r="E133" s="9"/>
      <c r="F133" s="9"/>
      <c r="G133" s="9"/>
      <c r="H133" s="9"/>
      <c r="I133" s="9"/>
      <c r="J133" s="9"/>
      <c r="K133" s="9"/>
      <c r="L133" s="9"/>
      <c r="M133" s="10"/>
    </row>
    <row r="134" spans="1:13" x14ac:dyDescent="0.35">
      <c r="A134" s="8"/>
      <c r="B134" s="9"/>
      <c r="C134" s="9"/>
      <c r="D134" s="9"/>
      <c r="E134" s="9"/>
      <c r="F134" s="9"/>
      <c r="G134" s="9"/>
      <c r="H134" s="9"/>
      <c r="I134" s="9"/>
      <c r="J134" s="9"/>
      <c r="K134" s="9"/>
      <c r="L134" s="9"/>
      <c r="M134" s="10"/>
    </row>
    <row r="135" spans="1:13" x14ac:dyDescent="0.35">
      <c r="A135" s="8"/>
      <c r="B135" s="9"/>
      <c r="C135" s="9"/>
      <c r="D135" s="9"/>
      <c r="E135" s="9"/>
      <c r="F135" s="9"/>
      <c r="G135" s="9"/>
      <c r="H135" s="9"/>
      <c r="I135" s="9"/>
      <c r="J135" s="9"/>
      <c r="K135" s="9"/>
      <c r="L135" s="9"/>
      <c r="M135" s="10"/>
    </row>
    <row r="136" spans="1:13" x14ac:dyDescent="0.35">
      <c r="A136" s="8"/>
      <c r="B136" s="9"/>
      <c r="C136" s="9"/>
      <c r="D136" s="9"/>
      <c r="E136" s="9"/>
      <c r="F136" s="9"/>
      <c r="G136" s="9"/>
      <c r="H136" s="9"/>
      <c r="I136" s="9"/>
      <c r="J136" s="9"/>
      <c r="K136" s="9"/>
      <c r="L136" s="9"/>
      <c r="M136" s="10"/>
    </row>
    <row r="137" spans="1:13" x14ac:dyDescent="0.35">
      <c r="A137" s="8"/>
      <c r="B137" s="9"/>
      <c r="C137" s="9"/>
      <c r="D137" s="9"/>
      <c r="E137" s="9"/>
      <c r="F137" s="9"/>
      <c r="G137" s="9"/>
      <c r="H137" s="9"/>
      <c r="I137" s="9"/>
      <c r="J137" s="9"/>
      <c r="K137" s="9"/>
      <c r="L137" s="9"/>
      <c r="M137" s="10"/>
    </row>
    <row r="138" spans="1:13" x14ac:dyDescent="0.35">
      <c r="A138" s="64" t="s">
        <v>1</v>
      </c>
      <c r="B138" s="65"/>
      <c r="C138" s="65"/>
      <c r="D138" s="65"/>
      <c r="E138" s="65"/>
      <c r="F138" s="65"/>
      <c r="G138" s="65"/>
      <c r="H138" s="65"/>
      <c r="I138" s="65"/>
      <c r="J138" s="65"/>
      <c r="K138" s="65"/>
      <c r="L138" s="65"/>
      <c r="M138" s="66"/>
    </row>
    <row r="139" spans="1:13" x14ac:dyDescent="0.35">
      <c r="A139" s="67" t="s">
        <v>0</v>
      </c>
      <c r="B139" s="1"/>
      <c r="C139" s="1">
        <v>0</v>
      </c>
      <c r="D139" s="1">
        <v>0.1</v>
      </c>
      <c r="E139" s="1">
        <v>0.2</v>
      </c>
      <c r="F139" s="1">
        <v>0.3</v>
      </c>
      <c r="G139" s="1">
        <v>0.4</v>
      </c>
      <c r="H139" s="1">
        <v>0.5</v>
      </c>
      <c r="I139" s="1">
        <v>0.6</v>
      </c>
      <c r="J139" s="1">
        <v>0.7</v>
      </c>
      <c r="K139" s="1">
        <v>0.8</v>
      </c>
      <c r="L139" s="1">
        <v>0.9</v>
      </c>
      <c r="M139" s="11">
        <v>1</v>
      </c>
    </row>
    <row r="140" spans="1:13" x14ac:dyDescent="0.35">
      <c r="A140" s="67"/>
      <c r="B140" s="2">
        <v>0</v>
      </c>
      <c r="C140" s="3">
        <v>1</v>
      </c>
      <c r="D140" s="3">
        <v>1</v>
      </c>
      <c r="E140" s="3">
        <v>1</v>
      </c>
      <c r="F140" s="3">
        <v>1</v>
      </c>
      <c r="G140" s="3">
        <v>1</v>
      </c>
      <c r="H140" s="3">
        <v>1</v>
      </c>
      <c r="I140" s="3">
        <v>1</v>
      </c>
      <c r="J140" s="3">
        <v>1</v>
      </c>
      <c r="K140" s="3">
        <v>1</v>
      </c>
      <c r="L140" s="3">
        <v>1</v>
      </c>
      <c r="M140" s="12">
        <v>1</v>
      </c>
    </row>
    <row r="141" spans="1:13" x14ac:dyDescent="0.35">
      <c r="A141" s="67"/>
      <c r="B141" s="2">
        <v>0.05</v>
      </c>
      <c r="C141" s="3">
        <v>1.34857785701752</v>
      </c>
      <c r="D141" s="3">
        <v>1.7582496404647801</v>
      </c>
      <c r="E141" s="3">
        <v>2.0798414945602399</v>
      </c>
      <c r="F141" s="3">
        <v>2.3281179666519201</v>
      </c>
      <c r="G141" s="3">
        <v>2.5262156724929801</v>
      </c>
      <c r="H141" s="3">
        <v>2.6797357797622698</v>
      </c>
      <c r="I141" s="3">
        <v>2.8051127195358299</v>
      </c>
      <c r="J141" s="3">
        <v>2.9109340906143202</v>
      </c>
      <c r="K141" s="3">
        <v>2.9806176424026498</v>
      </c>
      <c r="L141" s="3">
        <v>3.0499025583267199</v>
      </c>
      <c r="M141" s="12">
        <v>3.1036530733108498</v>
      </c>
    </row>
    <row r="142" spans="1:13" x14ac:dyDescent="0.35">
      <c r="A142" s="67"/>
      <c r="B142" s="2">
        <v>0.1</v>
      </c>
      <c r="C142" s="3">
        <v>1.2327018976211499</v>
      </c>
      <c r="D142" s="3">
        <v>2.1089888811111499</v>
      </c>
      <c r="E142" s="3">
        <v>2.7084196805954002</v>
      </c>
      <c r="F142" s="3">
        <v>3.1577202081680298</v>
      </c>
      <c r="G142" s="3">
        <v>3.4949637651443499</v>
      </c>
      <c r="H142" s="3">
        <v>3.7379785776138301</v>
      </c>
      <c r="I142" s="3">
        <v>3.9091125726699798</v>
      </c>
      <c r="J142" s="3">
        <v>4.0850893259048497</v>
      </c>
      <c r="K142" s="3">
        <v>4.22681725025177</v>
      </c>
      <c r="L142" s="3">
        <v>4.2742058038711601</v>
      </c>
      <c r="M142" s="12">
        <v>4.3457838296890303</v>
      </c>
    </row>
    <row r="143" spans="1:13" x14ac:dyDescent="0.35">
      <c r="A143" s="67"/>
      <c r="B143" s="2">
        <v>0.15</v>
      </c>
      <c r="C143" s="3">
        <v>1.1206916570663501</v>
      </c>
      <c r="D143" s="3">
        <v>2.40889585018158</v>
      </c>
      <c r="E143" s="3">
        <v>3.24920570850372</v>
      </c>
      <c r="F143" s="3">
        <v>3.7122360467910802</v>
      </c>
      <c r="G143" s="3">
        <v>4.4172674417495701</v>
      </c>
      <c r="H143" s="3">
        <v>4.5317369699478203</v>
      </c>
      <c r="I143" s="3">
        <v>4.7552725076675397</v>
      </c>
      <c r="J143" s="3">
        <v>4.9507929086685198</v>
      </c>
      <c r="K143" s="3">
        <v>5.0726238489151001</v>
      </c>
      <c r="L143" s="3">
        <v>5.0753794908523604</v>
      </c>
      <c r="M143" s="12">
        <v>5.2976065874099696</v>
      </c>
    </row>
    <row r="144" spans="1:13" x14ac:dyDescent="0.35">
      <c r="A144" s="67"/>
      <c r="B144" s="2">
        <v>0.2</v>
      </c>
      <c r="C144" s="3">
        <v>1.0371457338333101</v>
      </c>
      <c r="D144" s="3">
        <v>2.6863981485366799</v>
      </c>
      <c r="E144" s="3">
        <v>3.66073453426361</v>
      </c>
      <c r="F144" s="3">
        <v>4.3910213708877599</v>
      </c>
      <c r="G144" s="3">
        <v>4.8915973901748702</v>
      </c>
      <c r="H144" s="3">
        <v>5.22671663761139</v>
      </c>
      <c r="I144" s="3">
        <v>5.5417619943618801</v>
      </c>
      <c r="J144" s="3">
        <v>5.75149786472321</v>
      </c>
      <c r="K144" s="3">
        <v>5.9030052423477199</v>
      </c>
      <c r="L144" s="3">
        <v>6.0265527963638297</v>
      </c>
      <c r="M144" s="12">
        <v>6.1206408739090001</v>
      </c>
    </row>
    <row r="145" spans="1:13" x14ac:dyDescent="0.35">
      <c r="A145" s="67"/>
      <c r="B145" s="2">
        <v>0.25</v>
      </c>
      <c r="C145" s="3">
        <v>0.98631727695465099</v>
      </c>
      <c r="D145" s="3">
        <v>2.9789959192276001</v>
      </c>
      <c r="E145" s="3">
        <v>4.0960327386856097</v>
      </c>
      <c r="F145" s="3">
        <v>4.8995758295059204</v>
      </c>
      <c r="G145" s="3">
        <v>5.4722467660903904</v>
      </c>
      <c r="H145" s="3">
        <v>5.8719679117202803</v>
      </c>
      <c r="I145" s="3">
        <v>6.1739054918289202</v>
      </c>
      <c r="J145" s="3">
        <v>6.4030281305313101</v>
      </c>
      <c r="K145" s="3">
        <v>6.5759950876235997</v>
      </c>
      <c r="L145" s="3">
        <v>6.7191034555435198</v>
      </c>
      <c r="M145" s="12">
        <v>6.8153487443924003</v>
      </c>
    </row>
    <row r="146" spans="1:13" x14ac:dyDescent="0.35">
      <c r="A146" s="67"/>
      <c r="B146" s="2">
        <v>0.3</v>
      </c>
      <c r="C146" s="3">
        <v>0.89170944690704401</v>
      </c>
      <c r="D146" s="3">
        <v>3.1923664808273302</v>
      </c>
      <c r="E146" s="3">
        <v>4.46823275089264</v>
      </c>
      <c r="F146" s="3">
        <v>5.3651887178421003</v>
      </c>
      <c r="G146" s="3">
        <v>5.9726220369338998</v>
      </c>
      <c r="H146" s="3">
        <v>6.4150253534316999</v>
      </c>
      <c r="I146" s="3">
        <v>6.7467943429946899</v>
      </c>
      <c r="J146" s="3">
        <v>7.0045000314712498</v>
      </c>
      <c r="K146" s="3">
        <v>7.1904541254043597</v>
      </c>
      <c r="L146" s="3">
        <v>7.3421694040298497</v>
      </c>
      <c r="M146" s="12">
        <v>7.44161760807037</v>
      </c>
    </row>
    <row r="147" spans="1:13" x14ac:dyDescent="0.35">
      <c r="A147" s="67"/>
      <c r="B147" s="2">
        <v>0.35</v>
      </c>
      <c r="C147" s="3">
        <v>0.93617594242096003</v>
      </c>
      <c r="D147" s="3">
        <v>3.4057370424270599</v>
      </c>
      <c r="E147" s="3">
        <v>4.8565498590469396</v>
      </c>
      <c r="F147" s="3">
        <v>5.7776671648025504</v>
      </c>
      <c r="G147" s="3">
        <v>6.4234768152236903</v>
      </c>
      <c r="H147" s="3">
        <v>6.90857946872711</v>
      </c>
      <c r="I147" s="3">
        <v>7.2679849863052404</v>
      </c>
      <c r="J147" s="3">
        <v>7.5342980623245204</v>
      </c>
      <c r="K147" s="3">
        <v>7.7471147775649998</v>
      </c>
      <c r="L147" s="3">
        <v>7.8952728509902999</v>
      </c>
      <c r="M147" s="12">
        <v>8.0179077386856097</v>
      </c>
    </row>
    <row r="148" spans="1:13" x14ac:dyDescent="0.35">
      <c r="A148" s="67"/>
      <c r="B148" s="2">
        <v>0.4</v>
      </c>
      <c r="C148" s="3">
        <v>0.89505612850189198</v>
      </c>
      <c r="D148" s="3">
        <v>3.6327096223831199</v>
      </c>
      <c r="E148" s="3">
        <v>5.17880070209503</v>
      </c>
      <c r="F148" s="3">
        <v>6.1606146097183201</v>
      </c>
      <c r="G148" s="3">
        <v>6.8555952310562098</v>
      </c>
      <c r="H148" s="3">
        <v>7.36790955066681</v>
      </c>
      <c r="I148" s="3">
        <v>7.74569857120514</v>
      </c>
      <c r="J148" s="3">
        <v>8.0365539789199794</v>
      </c>
      <c r="K148" s="3">
        <v>8.2556225061416608</v>
      </c>
      <c r="L148" s="3">
        <v>8.4194542169570905</v>
      </c>
      <c r="M148" s="12">
        <v>8.5446459054946899</v>
      </c>
    </row>
    <row r="149" spans="1:13" x14ac:dyDescent="0.35">
      <c r="A149" s="67"/>
      <c r="B149" s="2">
        <v>0.45</v>
      </c>
      <c r="C149" s="3">
        <v>0.88473069667816195</v>
      </c>
      <c r="D149" s="3">
        <v>3.8457156419754002</v>
      </c>
      <c r="E149" s="3">
        <v>5.4770480394363403</v>
      </c>
      <c r="F149" s="3">
        <v>6.5109893083572397</v>
      </c>
      <c r="G149" s="3">
        <v>7.2499872446060198</v>
      </c>
      <c r="H149" s="3">
        <v>7.7884861230850202</v>
      </c>
      <c r="I149" s="3">
        <v>8.1912084817886406</v>
      </c>
      <c r="J149" s="3">
        <v>8.5012794733047503</v>
      </c>
      <c r="K149" s="3">
        <v>8.7409301996231097</v>
      </c>
      <c r="L149" s="3">
        <v>8.9130989313125593</v>
      </c>
      <c r="M149" s="12">
        <v>9.0482641458511406</v>
      </c>
    </row>
    <row r="150" spans="1:13" x14ac:dyDescent="0.35">
      <c r="A150" s="67"/>
      <c r="B150" s="2">
        <v>0.5</v>
      </c>
      <c r="C150" s="3">
        <v>0.86821186542510997</v>
      </c>
      <c r="D150" s="3">
        <v>4.0486665964126596</v>
      </c>
      <c r="E150" s="3">
        <v>5.7584782838821402</v>
      </c>
      <c r="F150" s="3">
        <v>6.8538385629653904</v>
      </c>
      <c r="G150" s="3">
        <v>7.6188598871231097</v>
      </c>
      <c r="H150" s="3">
        <v>8.1866289377212507</v>
      </c>
      <c r="I150" s="3">
        <v>8.61622107028961</v>
      </c>
      <c r="J150" s="3">
        <v>8.9427725076675397</v>
      </c>
      <c r="K150" s="3">
        <v>9.1915966272354108</v>
      </c>
      <c r="L150" s="3">
        <v>9.3743883371353203</v>
      </c>
      <c r="M150" s="12">
        <v>9.5284601449966395</v>
      </c>
    </row>
    <row r="151" spans="1:13" x14ac:dyDescent="0.35">
      <c r="A151" s="67"/>
      <c r="B151" s="2">
        <v>0.55000000000000004</v>
      </c>
      <c r="C151" s="3">
        <v>0.86299955844879195</v>
      </c>
      <c r="D151" s="3">
        <v>4.2321907281875601</v>
      </c>
      <c r="E151" s="3">
        <v>6.0239483118057304</v>
      </c>
      <c r="F151" s="3">
        <v>7.1582046747207597</v>
      </c>
      <c r="G151" s="3">
        <v>7.9676986932754499</v>
      </c>
      <c r="H151" s="3">
        <v>8.56116926670075</v>
      </c>
      <c r="I151" s="3">
        <v>9.0173765420913696</v>
      </c>
      <c r="J151" s="3">
        <v>9.3652321100235003</v>
      </c>
      <c r="K151" s="3">
        <v>9.6279608011245692</v>
      </c>
      <c r="L151" s="3">
        <v>9.8200212717056292</v>
      </c>
      <c r="M151" s="12">
        <v>9.9689813852310198</v>
      </c>
    </row>
    <row r="152" spans="1:13" x14ac:dyDescent="0.35">
      <c r="A152" s="67"/>
      <c r="B152" s="2">
        <v>0.6</v>
      </c>
      <c r="C152" s="3">
        <v>0.85095036029815696</v>
      </c>
      <c r="D152" s="3">
        <v>4.4349819421768197</v>
      </c>
      <c r="E152" s="3">
        <v>6.2707940340042096</v>
      </c>
      <c r="F152" s="3">
        <v>7.4538341760635403</v>
      </c>
      <c r="G152" s="3">
        <v>8.2930494546890294</v>
      </c>
      <c r="H152" s="3">
        <v>8.9233194589614904</v>
      </c>
      <c r="I152" s="3">
        <v>9.4051996469497698</v>
      </c>
      <c r="J152" s="3">
        <v>9.7643610239028895</v>
      </c>
      <c r="K152" s="3">
        <v>10.040278077125601</v>
      </c>
      <c r="L152" s="3">
        <v>10.2544075250626</v>
      </c>
      <c r="M152" s="12">
        <v>10.413781762123101</v>
      </c>
    </row>
    <row r="153" spans="1:13" x14ac:dyDescent="0.35">
      <c r="A153" s="67"/>
      <c r="B153" s="2">
        <v>0.65</v>
      </c>
      <c r="C153" s="3">
        <v>0.85074245929717995</v>
      </c>
      <c r="D153" s="3">
        <v>4.6036721467971802</v>
      </c>
      <c r="E153" s="3">
        <v>6.5070277452468899</v>
      </c>
      <c r="F153" s="3">
        <v>7.7319113016128496</v>
      </c>
      <c r="G153" s="3">
        <v>8.6090732812881505</v>
      </c>
      <c r="H153" s="3">
        <v>9.2793880701065099</v>
      </c>
      <c r="I153" s="3">
        <v>9.7695051431655902</v>
      </c>
      <c r="J153" s="3">
        <v>10.1490207910538</v>
      </c>
      <c r="K153" s="3">
        <v>10.437335610389701</v>
      </c>
      <c r="L153" s="3">
        <v>10.6640592813492</v>
      </c>
      <c r="M153" s="12">
        <v>10.8199516534805</v>
      </c>
    </row>
    <row r="154" spans="1:13" x14ac:dyDescent="0.35">
      <c r="A154" s="67"/>
      <c r="B154" s="2">
        <v>0.7</v>
      </c>
      <c r="C154" s="3">
        <v>0.84086894989013705</v>
      </c>
      <c r="D154" s="3">
        <v>4.7782541513443002</v>
      </c>
      <c r="E154" s="3">
        <v>6.7378522157669103</v>
      </c>
      <c r="F154" s="3">
        <v>8.0002323389053291</v>
      </c>
      <c r="G154" s="3">
        <v>8.9160782098770106</v>
      </c>
      <c r="H154" s="3">
        <v>9.6038233041763306</v>
      </c>
      <c r="I154" s="3">
        <v>10.1291509866714</v>
      </c>
      <c r="J154" s="3">
        <v>10.5244318246841</v>
      </c>
      <c r="K154" s="3">
        <v>10.8203455209732</v>
      </c>
      <c r="L154" s="3">
        <v>11.044788956642201</v>
      </c>
      <c r="M154" s="12">
        <v>11.225031495094299</v>
      </c>
    </row>
    <row r="155" spans="1:13" x14ac:dyDescent="0.35">
      <c r="A155" s="67"/>
      <c r="B155" s="2">
        <v>0.75</v>
      </c>
      <c r="C155" s="3">
        <v>0.83917617797851596</v>
      </c>
      <c r="D155" s="3">
        <v>4.9387780427932704</v>
      </c>
      <c r="E155" s="3">
        <v>6.95151007175446</v>
      </c>
      <c r="F155" s="3">
        <v>8.2707258462905902</v>
      </c>
      <c r="G155" s="3">
        <v>9.2131725549697894</v>
      </c>
      <c r="H155" s="3">
        <v>9.9286037683486903</v>
      </c>
      <c r="I155" s="3">
        <v>10.4742485284805</v>
      </c>
      <c r="J155" s="3">
        <v>10.883875489234899</v>
      </c>
      <c r="K155" s="3">
        <v>11.1892763376236</v>
      </c>
      <c r="L155" s="3">
        <v>11.4329429864883</v>
      </c>
      <c r="M155" s="12">
        <v>11.615377068519599</v>
      </c>
    </row>
    <row r="156" spans="1:13" x14ac:dyDescent="0.35">
      <c r="A156" s="67"/>
      <c r="B156" s="2">
        <v>0.8</v>
      </c>
      <c r="C156" s="3">
        <v>0.82983136177062999</v>
      </c>
      <c r="D156" s="3">
        <v>5.1070743799209604</v>
      </c>
      <c r="E156" s="3">
        <v>7.1524802446365401</v>
      </c>
      <c r="F156" s="3">
        <v>8.5135513544082606</v>
      </c>
      <c r="G156" s="3">
        <v>9.5085951089859009</v>
      </c>
      <c r="H156" s="3">
        <v>10.2405601739883</v>
      </c>
      <c r="I156" s="3">
        <v>10.809126496315001</v>
      </c>
      <c r="J156" s="3">
        <v>11.224939942359899</v>
      </c>
      <c r="K156" s="3">
        <v>11.5517746210098</v>
      </c>
      <c r="L156" s="3">
        <v>11.7995277643204</v>
      </c>
      <c r="M156" s="12">
        <v>11.979230523109401</v>
      </c>
    </row>
    <row r="157" spans="1:13" x14ac:dyDescent="0.35">
      <c r="A157" s="67"/>
      <c r="B157" s="2">
        <v>0.85</v>
      </c>
      <c r="C157" s="3">
        <v>0.82458901405334495</v>
      </c>
      <c r="D157" s="3">
        <v>5.2633296251296997</v>
      </c>
      <c r="E157" s="3">
        <v>7.3610264062881496</v>
      </c>
      <c r="F157" s="3">
        <v>8.7561708688735997</v>
      </c>
      <c r="G157" s="3">
        <v>9.7822252511978203</v>
      </c>
      <c r="H157" s="3">
        <v>10.544632554054299</v>
      </c>
      <c r="I157" s="3">
        <v>11.1223932504654</v>
      </c>
      <c r="J157" s="3">
        <v>11.561772942543</v>
      </c>
      <c r="K157" s="3">
        <v>11.8950983285904</v>
      </c>
      <c r="L157" s="3">
        <v>12.145389199256901</v>
      </c>
      <c r="M157" s="12">
        <v>12.339105248451199</v>
      </c>
    </row>
    <row r="158" spans="1:13" x14ac:dyDescent="0.35">
      <c r="A158" s="67"/>
      <c r="B158" s="2">
        <v>0.9</v>
      </c>
      <c r="C158" s="3">
        <v>0.82416272163391102</v>
      </c>
      <c r="D158" s="3">
        <v>5.4005538225174003</v>
      </c>
      <c r="E158" s="3">
        <v>7.5517736673355103</v>
      </c>
      <c r="F158" s="3">
        <v>8.9929386377334595</v>
      </c>
      <c r="G158" s="3">
        <v>10.052423119545001</v>
      </c>
      <c r="H158" s="3">
        <v>10.8396917581558</v>
      </c>
      <c r="I158" s="3">
        <v>11.4416662454605</v>
      </c>
      <c r="J158" s="3">
        <v>11.8857856988907</v>
      </c>
      <c r="K158" s="3">
        <v>12.236791253089899</v>
      </c>
      <c r="L158" s="3">
        <v>12.493702530860901</v>
      </c>
      <c r="M158" s="12">
        <v>12.693151116371199</v>
      </c>
    </row>
    <row r="159" spans="1:13" x14ac:dyDescent="0.35">
      <c r="A159" s="67"/>
      <c r="B159" s="2">
        <v>0.95</v>
      </c>
      <c r="C159" s="3">
        <v>0.81627094745635997</v>
      </c>
      <c r="D159" s="3">
        <v>5.5543156862258902</v>
      </c>
      <c r="E159" s="3">
        <v>7.741161942482</v>
      </c>
      <c r="F159" s="3">
        <v>9.2268940210342407</v>
      </c>
      <c r="G159" s="3">
        <v>10.3147131204605</v>
      </c>
      <c r="H159" s="3">
        <v>11.122722268104599</v>
      </c>
      <c r="I159" s="3">
        <v>11.742385506629899</v>
      </c>
      <c r="J159" s="3">
        <v>12.209660172462501</v>
      </c>
      <c r="K159" s="3">
        <v>12.562016129493699</v>
      </c>
      <c r="L159" s="3">
        <v>12.8224149942398</v>
      </c>
      <c r="M159" s="12">
        <v>13.0307031869888</v>
      </c>
    </row>
    <row r="160" spans="1:13" x14ac:dyDescent="0.35">
      <c r="A160" s="67"/>
      <c r="B160" s="2">
        <v>1</v>
      </c>
      <c r="C160" s="3">
        <v>0.819297194480896</v>
      </c>
      <c r="D160" s="3">
        <v>5.6889034509658796</v>
      </c>
      <c r="E160" s="3">
        <v>7.9276396036148098</v>
      </c>
      <c r="F160" s="3">
        <v>9.4463154077529907</v>
      </c>
      <c r="G160" s="3">
        <v>10.5746675729752</v>
      </c>
      <c r="H160" s="3">
        <v>11.3969122171402</v>
      </c>
      <c r="I160" s="3">
        <v>12.0303579568863</v>
      </c>
      <c r="J160" s="3">
        <v>12.5104690790176</v>
      </c>
      <c r="K160" s="3">
        <v>12.871518731117201</v>
      </c>
      <c r="L160" s="3">
        <v>13.1444269418716</v>
      </c>
      <c r="M160" s="12">
        <v>13.3615728616714</v>
      </c>
    </row>
    <row r="161" spans="1:13" x14ac:dyDescent="0.35">
      <c r="A161" s="8"/>
      <c r="B161" s="9"/>
      <c r="C161" s="9"/>
      <c r="D161" s="9"/>
      <c r="E161" s="9"/>
      <c r="F161" s="9"/>
      <c r="G161" s="9"/>
      <c r="H161" s="9"/>
      <c r="I161" s="9"/>
      <c r="J161" s="9"/>
      <c r="K161" s="9"/>
      <c r="L161" s="9"/>
      <c r="M161" s="10"/>
    </row>
    <row r="162" spans="1:13" x14ac:dyDescent="0.35">
      <c r="A162" s="8"/>
      <c r="B162" s="9"/>
      <c r="C162" s="9"/>
      <c r="D162" s="9"/>
      <c r="E162" s="9"/>
      <c r="F162" s="9"/>
      <c r="G162" s="9"/>
      <c r="H162" s="9"/>
      <c r="I162" s="9"/>
      <c r="J162" s="9"/>
      <c r="K162" s="9"/>
      <c r="L162" s="9"/>
      <c r="M162" s="10"/>
    </row>
    <row r="163" spans="1:13" x14ac:dyDescent="0.35">
      <c r="A163" s="8"/>
      <c r="B163" s="9"/>
      <c r="C163" s="9"/>
      <c r="D163" s="9"/>
      <c r="E163" s="9"/>
      <c r="F163" s="9"/>
      <c r="G163" s="9"/>
      <c r="H163" s="9"/>
      <c r="I163" s="9"/>
      <c r="J163" s="9"/>
      <c r="K163" s="9"/>
      <c r="L163" s="9"/>
      <c r="M163" s="10"/>
    </row>
    <row r="164" spans="1:13" x14ac:dyDescent="0.35">
      <c r="A164" s="8"/>
      <c r="B164" s="9"/>
      <c r="C164" s="9"/>
      <c r="D164" s="9"/>
      <c r="E164" s="9"/>
      <c r="F164" s="9"/>
      <c r="G164" s="9"/>
      <c r="H164" s="9"/>
      <c r="I164" s="9"/>
      <c r="J164" s="9"/>
      <c r="K164" s="9"/>
      <c r="L164" s="9"/>
      <c r="M164" s="10"/>
    </row>
    <row r="165" spans="1:13" x14ac:dyDescent="0.35">
      <c r="A165" s="8"/>
      <c r="B165" s="9"/>
      <c r="C165" s="9"/>
      <c r="D165" s="9"/>
      <c r="E165" s="9"/>
      <c r="F165" s="9"/>
      <c r="G165" s="9"/>
      <c r="H165" s="9"/>
      <c r="I165" s="9"/>
      <c r="J165" s="9"/>
      <c r="K165" s="9"/>
      <c r="L165" s="9"/>
      <c r="M165" s="10"/>
    </row>
    <row r="166" spans="1:13" x14ac:dyDescent="0.35">
      <c r="A166" s="8"/>
      <c r="B166" s="9"/>
      <c r="C166" s="9"/>
      <c r="D166" s="9"/>
      <c r="E166" s="9"/>
      <c r="F166" s="9"/>
      <c r="G166" s="9"/>
      <c r="H166" s="9"/>
      <c r="I166" s="9"/>
      <c r="J166" s="9"/>
      <c r="K166" s="9"/>
      <c r="L166" s="9"/>
      <c r="M166" s="10"/>
    </row>
    <row r="167" spans="1:13" x14ac:dyDescent="0.35">
      <c r="A167" s="8"/>
      <c r="B167" s="9"/>
      <c r="C167" s="9"/>
      <c r="D167" s="9"/>
      <c r="E167" s="9"/>
      <c r="F167" s="9"/>
      <c r="G167" s="9"/>
      <c r="H167" s="9"/>
      <c r="I167" s="9"/>
      <c r="J167" s="9"/>
      <c r="K167" s="9"/>
      <c r="L167" s="9"/>
      <c r="M167" s="10"/>
    </row>
    <row r="168" spans="1:13" x14ac:dyDescent="0.35">
      <c r="A168" s="8"/>
      <c r="B168" s="9"/>
      <c r="C168" s="9"/>
      <c r="D168" s="9"/>
      <c r="E168" s="9"/>
      <c r="F168" s="9"/>
      <c r="G168" s="9"/>
      <c r="H168" s="9"/>
      <c r="I168" s="9"/>
      <c r="J168" s="9"/>
      <c r="K168" s="9"/>
      <c r="L168" s="9"/>
      <c r="M168" s="10"/>
    </row>
    <row r="169" spans="1:13" x14ac:dyDescent="0.35">
      <c r="A169" s="8"/>
      <c r="B169" s="9"/>
      <c r="C169" s="9"/>
      <c r="D169" s="9"/>
      <c r="E169" s="9"/>
      <c r="F169" s="9"/>
      <c r="G169" s="9"/>
      <c r="H169" s="9"/>
      <c r="I169" s="9"/>
      <c r="J169" s="9"/>
      <c r="K169" s="9"/>
      <c r="L169" s="9"/>
      <c r="M169" s="10"/>
    </row>
    <row r="170" spans="1:13" x14ac:dyDescent="0.35">
      <c r="A170" s="8"/>
      <c r="B170" s="9"/>
      <c r="C170" s="9"/>
      <c r="D170" s="9"/>
      <c r="E170" s="9"/>
      <c r="F170" s="9"/>
      <c r="G170" s="9"/>
      <c r="H170" s="9"/>
      <c r="I170" s="9"/>
      <c r="J170" s="9"/>
      <c r="K170" s="9"/>
      <c r="L170" s="9"/>
      <c r="M170" s="10"/>
    </row>
    <row r="171" spans="1:13" x14ac:dyDescent="0.35">
      <c r="A171" s="64" t="s">
        <v>1</v>
      </c>
      <c r="B171" s="65"/>
      <c r="C171" s="65"/>
      <c r="D171" s="65"/>
      <c r="E171" s="65"/>
      <c r="F171" s="65"/>
      <c r="G171" s="65"/>
      <c r="H171" s="65"/>
      <c r="I171" s="65"/>
      <c r="J171" s="65"/>
      <c r="K171" s="65"/>
      <c r="L171" s="65"/>
      <c r="M171" s="66"/>
    </row>
    <row r="172" spans="1:13" x14ac:dyDescent="0.35">
      <c r="A172" s="67" t="s">
        <v>0</v>
      </c>
      <c r="B172" s="1"/>
      <c r="C172" s="1">
        <v>0</v>
      </c>
      <c r="D172" s="1">
        <v>0.1</v>
      </c>
      <c r="E172" s="1">
        <v>0.2</v>
      </c>
      <c r="F172" s="1">
        <v>0.3</v>
      </c>
      <c r="G172" s="1">
        <v>0.4</v>
      </c>
      <c r="H172" s="1">
        <v>0.5</v>
      </c>
      <c r="I172" s="1">
        <v>0.6</v>
      </c>
      <c r="J172" s="1">
        <v>0.7</v>
      </c>
      <c r="K172" s="1">
        <v>0.8</v>
      </c>
      <c r="L172" s="1">
        <v>0.9</v>
      </c>
      <c r="M172" s="11">
        <v>1</v>
      </c>
    </row>
    <row r="173" spans="1:13" x14ac:dyDescent="0.35">
      <c r="A173" s="67"/>
      <c r="B173" s="2">
        <v>0</v>
      </c>
      <c r="C173" s="4">
        <v>0</v>
      </c>
      <c r="D173" s="4">
        <v>0</v>
      </c>
      <c r="E173" s="4">
        <v>0</v>
      </c>
      <c r="F173" s="4">
        <v>0</v>
      </c>
      <c r="G173" s="4">
        <v>0</v>
      </c>
      <c r="H173" s="4">
        <v>0</v>
      </c>
      <c r="I173" s="4">
        <v>0</v>
      </c>
      <c r="J173" s="4">
        <v>0</v>
      </c>
      <c r="K173" s="4">
        <v>0</v>
      </c>
      <c r="L173" s="4">
        <v>0</v>
      </c>
      <c r="M173" s="14">
        <v>0</v>
      </c>
    </row>
    <row r="174" spans="1:13" x14ac:dyDescent="0.35">
      <c r="A174" s="67"/>
      <c r="B174" s="2">
        <v>0.05</v>
      </c>
      <c r="C174" s="4">
        <v>1.6633503139018999E-2</v>
      </c>
      <c r="D174" s="4">
        <v>2.0504910498857502E-2</v>
      </c>
      <c r="E174" s="4">
        <v>2.51558795571327E-2</v>
      </c>
      <c r="F174" s="4">
        <v>3.0726533383130999E-2</v>
      </c>
      <c r="G174" s="4">
        <v>3.5003125667572001E-2</v>
      </c>
      <c r="H174" s="4">
        <v>3.9265532046556501E-2</v>
      </c>
      <c r="I174" s="4">
        <v>4.3412614613771397E-2</v>
      </c>
      <c r="J174" s="4">
        <v>4.7055665403604501E-2</v>
      </c>
      <c r="K174" s="4">
        <v>5.0535872578620897E-2</v>
      </c>
      <c r="L174" s="4">
        <v>5.3874827921390499E-2</v>
      </c>
      <c r="M174" s="14">
        <v>5.9238631278276402E-2</v>
      </c>
    </row>
    <row r="175" spans="1:13" x14ac:dyDescent="0.35">
      <c r="A175" s="67"/>
      <c r="B175" s="2">
        <v>0.1</v>
      </c>
      <c r="C175" s="4">
        <v>1.50039196014404E-2</v>
      </c>
      <c r="D175" s="4">
        <v>3.0043212696909901E-2</v>
      </c>
      <c r="E175" s="4">
        <v>4.7295894473791102E-2</v>
      </c>
      <c r="F175" s="4">
        <v>6.0312353074550601E-2</v>
      </c>
      <c r="G175" s="4">
        <v>7.0346660912036896E-2</v>
      </c>
      <c r="H175" s="4">
        <v>7.4086098000407205E-2</v>
      </c>
      <c r="I175" s="4">
        <v>7.9917624592781095E-2</v>
      </c>
      <c r="J175" s="4">
        <v>8.4217342237631498E-2</v>
      </c>
      <c r="K175" s="4">
        <v>9.0582296252250699E-2</v>
      </c>
      <c r="L175" s="4">
        <v>9.4002079218625995E-2</v>
      </c>
      <c r="M175" s="14">
        <v>0.100117308398088</v>
      </c>
    </row>
    <row r="176" spans="1:13" x14ac:dyDescent="0.35">
      <c r="A176" s="67"/>
      <c r="B176" s="2">
        <v>0.15</v>
      </c>
      <c r="C176" s="4">
        <v>6.5986658446490799E-3</v>
      </c>
      <c r="D176" s="4">
        <v>3.8137603551149403E-2</v>
      </c>
      <c r="E176" s="4">
        <v>6.3181522302329499E-2</v>
      </c>
      <c r="F176" s="4">
        <v>8.0852461978793103E-2</v>
      </c>
      <c r="G176" s="4">
        <v>9.4705981016159096E-2</v>
      </c>
      <c r="H176" s="4">
        <v>0.10890666395425801</v>
      </c>
      <c r="I176" s="4">
        <v>0.109987370669842</v>
      </c>
      <c r="J176" s="4">
        <v>0.121379019071658</v>
      </c>
      <c r="K176" s="4">
        <v>0.13062871992587999</v>
      </c>
      <c r="L176" s="4">
        <v>0.13412933051586201</v>
      </c>
      <c r="M176" s="14">
        <v>0.14099598551789899</v>
      </c>
    </row>
    <row r="177" spans="1:13" x14ac:dyDescent="0.35">
      <c r="A177" s="67"/>
      <c r="B177" s="2">
        <v>0.2</v>
      </c>
      <c r="C177" s="4">
        <v>2.9240360017865901E-3</v>
      </c>
      <c r="D177" s="4">
        <v>4.88163977861404E-2</v>
      </c>
      <c r="E177" s="4">
        <v>7.9067150130868E-2</v>
      </c>
      <c r="F177" s="4">
        <v>0.10139257088303601</v>
      </c>
      <c r="G177" s="4">
        <v>0.11906530112028101</v>
      </c>
      <c r="H177" s="4">
        <v>0.135867044329643</v>
      </c>
      <c r="I177" s="4">
        <v>0.14855246245861101</v>
      </c>
      <c r="J177" s="4">
        <v>0.15854069590568501</v>
      </c>
      <c r="K177" s="4">
        <v>0.166042774915695</v>
      </c>
      <c r="L177" s="4">
        <v>0.17037950456142401</v>
      </c>
      <c r="M177" s="14">
        <v>0.18187466263771099</v>
      </c>
    </row>
    <row r="178" spans="1:13" x14ac:dyDescent="0.35">
      <c r="A178" s="67"/>
      <c r="B178" s="2">
        <v>0.25</v>
      </c>
      <c r="C178" s="4">
        <v>-4.1601739940233502E-4</v>
      </c>
      <c r="D178" s="4">
        <v>5.5883801231781598E-2</v>
      </c>
      <c r="E178" s="4">
        <v>9.4952777959406404E-2</v>
      </c>
      <c r="F178" s="4">
        <v>0.12193267978727799</v>
      </c>
      <c r="G178" s="4">
        <v>0.143424621224403</v>
      </c>
      <c r="H178" s="4">
        <v>0.16282742470502901</v>
      </c>
      <c r="I178" s="4">
        <v>0.18080285191536</v>
      </c>
      <c r="J178" s="4">
        <v>0.186814665794373</v>
      </c>
      <c r="K178" s="4">
        <v>0.19220975041389499</v>
      </c>
      <c r="L178" s="4">
        <v>0.20075161755085</v>
      </c>
      <c r="M178" s="14">
        <v>0.20220834016799899</v>
      </c>
    </row>
    <row r="179" spans="1:13" x14ac:dyDescent="0.35">
      <c r="A179" s="67"/>
      <c r="B179" s="2">
        <v>0.3</v>
      </c>
      <c r="C179" s="4">
        <v>-3.2475437037646801E-3</v>
      </c>
      <c r="D179" s="4">
        <v>6.2951204677422795E-2</v>
      </c>
      <c r="E179" s="4">
        <v>0.110838405787945</v>
      </c>
      <c r="F179" s="4">
        <v>0.142472788691521</v>
      </c>
      <c r="G179" s="4">
        <v>0.167783941328526</v>
      </c>
      <c r="H179" s="4">
        <v>0.18978780508041401</v>
      </c>
      <c r="I179" s="4">
        <v>0.20125530660152399</v>
      </c>
      <c r="J179" s="4">
        <v>0.20982669293880499</v>
      </c>
      <c r="K179" s="4">
        <v>0.22072534263134</v>
      </c>
      <c r="L179" s="4">
        <v>0.221522852778435</v>
      </c>
      <c r="M179" s="14">
        <v>0.22628054022788999</v>
      </c>
    </row>
    <row r="180" spans="1:13" x14ac:dyDescent="0.35">
      <c r="A180" s="67"/>
      <c r="B180" s="2">
        <v>0.35</v>
      </c>
      <c r="C180" s="4">
        <v>-4.7683008015155801E-3</v>
      </c>
      <c r="D180" s="4">
        <v>7.0018608123064E-2</v>
      </c>
      <c r="E180" s="4">
        <v>0.12614943087100999</v>
      </c>
      <c r="F180" s="4">
        <v>0.15733373165130601</v>
      </c>
      <c r="G180" s="4">
        <v>0.19214326143264801</v>
      </c>
      <c r="H180" s="4">
        <v>0.21333016455173501</v>
      </c>
      <c r="I180" s="4">
        <v>0.22296194732189201</v>
      </c>
      <c r="J180" s="4">
        <v>0.230259925127029</v>
      </c>
      <c r="K180" s="4">
        <v>0.23987808823585499</v>
      </c>
      <c r="L180" s="4">
        <v>0.24302521347999601</v>
      </c>
      <c r="M180" s="14">
        <v>0.24691599607467701</v>
      </c>
    </row>
    <row r="181" spans="1:13" x14ac:dyDescent="0.35">
      <c r="A181" s="67"/>
      <c r="B181" s="2">
        <v>0.4</v>
      </c>
      <c r="C181" s="4">
        <v>-6.4421403221785996E-3</v>
      </c>
      <c r="D181" s="4">
        <v>7.7086011568705301E-2</v>
      </c>
      <c r="E181" s="4">
        <v>0.13886106014251701</v>
      </c>
      <c r="F181" s="4">
        <v>0.18599656224250799</v>
      </c>
      <c r="G181" s="4">
        <v>0.20846958458423601</v>
      </c>
      <c r="H181" s="4">
        <v>0.22883228957653001</v>
      </c>
      <c r="I181" s="4">
        <v>0.239662125706673</v>
      </c>
      <c r="J181" s="4">
        <v>0.24753974378109</v>
      </c>
      <c r="K181" s="4">
        <v>0.25678399205207803</v>
      </c>
      <c r="L181" s="4">
        <v>0.26219958066940302</v>
      </c>
      <c r="M181" s="14">
        <v>0.26805073022842402</v>
      </c>
    </row>
    <row r="182" spans="1:13" x14ac:dyDescent="0.35">
      <c r="A182" s="67"/>
      <c r="B182" s="2">
        <v>0.45</v>
      </c>
      <c r="C182" s="4">
        <v>-8.5543403401970898E-3</v>
      </c>
      <c r="D182" s="4">
        <v>8.4153415014346505E-2</v>
      </c>
      <c r="E182" s="4">
        <v>0.16313254833221399</v>
      </c>
      <c r="F182" s="4">
        <v>0.19764062762260401</v>
      </c>
      <c r="G182" s="4">
        <v>0.22584085166454301</v>
      </c>
      <c r="H182" s="4">
        <v>0.24305430054664601</v>
      </c>
      <c r="I182" s="4">
        <v>0.25706025958061202</v>
      </c>
      <c r="J182" s="4">
        <v>0.266858220100403</v>
      </c>
      <c r="K182" s="4">
        <v>0.27576273679733299</v>
      </c>
      <c r="L182" s="4">
        <v>0.28120732307434099</v>
      </c>
      <c r="M182" s="14">
        <v>0.28566610813140902</v>
      </c>
    </row>
    <row r="183" spans="1:13" x14ac:dyDescent="0.35">
      <c r="A183" s="67"/>
      <c r="B183" s="2">
        <v>0.5</v>
      </c>
      <c r="C183" s="4">
        <v>-7.3514669202268098E-3</v>
      </c>
      <c r="D183" s="4">
        <v>9.1220818459987599E-2</v>
      </c>
      <c r="E183" s="4">
        <v>0.172730162739754</v>
      </c>
      <c r="F183" s="4">
        <v>0.21156573295593301</v>
      </c>
      <c r="G183" s="4">
        <v>0.23810453712940199</v>
      </c>
      <c r="H183" s="4">
        <v>0.25810632109642001</v>
      </c>
      <c r="I183" s="4">
        <v>0.27422571182250999</v>
      </c>
      <c r="J183" s="4">
        <v>0.28491693735122697</v>
      </c>
      <c r="K183" s="4">
        <v>0.29116439819335899</v>
      </c>
      <c r="L183" s="4">
        <v>0.29788592457771301</v>
      </c>
      <c r="M183" s="14">
        <v>0.30437079071998602</v>
      </c>
    </row>
    <row r="184" spans="1:13" x14ac:dyDescent="0.35">
      <c r="A184" s="67"/>
      <c r="B184" s="2">
        <v>0.55000000000000004</v>
      </c>
      <c r="C184" s="4">
        <v>-9.0714199468493496E-3</v>
      </c>
      <c r="D184" s="4">
        <v>9.8288221905628803E-2</v>
      </c>
      <c r="E184" s="4">
        <v>0.17882424592971799</v>
      </c>
      <c r="F184" s="4">
        <v>0.22654603421688099</v>
      </c>
      <c r="G184" s="4">
        <v>0.25166350603103599</v>
      </c>
      <c r="H184" s="4">
        <v>0.27339327335357699</v>
      </c>
      <c r="I184" s="4">
        <v>0.28963965177536</v>
      </c>
      <c r="J184" s="4">
        <v>0.30026835203170799</v>
      </c>
      <c r="K184" s="4">
        <v>0.30672708153724698</v>
      </c>
      <c r="L184" s="4">
        <v>0.315146744251251</v>
      </c>
      <c r="M184" s="14">
        <v>0.321076810359955</v>
      </c>
    </row>
    <row r="185" spans="1:13" x14ac:dyDescent="0.35">
      <c r="A185" s="67"/>
      <c r="B185" s="2">
        <v>0.6</v>
      </c>
      <c r="C185" s="4">
        <v>-1.00705111399293E-2</v>
      </c>
      <c r="D185" s="4">
        <v>0.10535562535126999</v>
      </c>
      <c r="E185" s="4">
        <v>0.18958328664302801</v>
      </c>
      <c r="F185" s="4">
        <v>0.23581670224666601</v>
      </c>
      <c r="G185" s="4">
        <v>0.26390466094017001</v>
      </c>
      <c r="H185" s="4">
        <v>0.28685799241066001</v>
      </c>
      <c r="I185" s="4">
        <v>0.30239787697792098</v>
      </c>
      <c r="J185" s="4">
        <v>0.31684109568595897</v>
      </c>
      <c r="K185" s="4">
        <v>0.32291498780250599</v>
      </c>
      <c r="L185" s="4">
        <v>0.32759681344032299</v>
      </c>
      <c r="M185" s="14">
        <v>0.33525949716567999</v>
      </c>
    </row>
    <row r="186" spans="1:13" x14ac:dyDescent="0.35">
      <c r="A186" s="67"/>
      <c r="B186" s="2">
        <v>0.65</v>
      </c>
      <c r="C186" s="4">
        <v>-1.0686755180358901E-2</v>
      </c>
      <c r="D186" s="4">
        <v>0.112423028796911</v>
      </c>
      <c r="E186" s="4">
        <v>0.197389885783196</v>
      </c>
      <c r="F186" s="4">
        <v>0.24948363006115001</v>
      </c>
      <c r="G186" s="4">
        <v>0.27584034204482999</v>
      </c>
      <c r="H186" s="4">
        <v>0.30127570033073398</v>
      </c>
      <c r="I186" s="4">
        <v>0.31894007325172402</v>
      </c>
      <c r="J186" s="4">
        <v>0.33051437139511097</v>
      </c>
      <c r="K186" s="4">
        <v>0.33810165524482699</v>
      </c>
      <c r="L186" s="4">
        <v>0.34440162777900701</v>
      </c>
      <c r="M186" s="14">
        <v>0.35216781497001698</v>
      </c>
    </row>
    <row r="187" spans="1:13" x14ac:dyDescent="0.35">
      <c r="A187" s="67"/>
      <c r="B187" s="2">
        <v>0.7</v>
      </c>
      <c r="C187" s="4">
        <v>-1.1484099552035301E-2</v>
      </c>
      <c r="D187" s="4">
        <v>0.119490432242552</v>
      </c>
      <c r="E187" s="4">
        <v>0.212271213531494</v>
      </c>
      <c r="F187" s="4">
        <v>0.25926119089126598</v>
      </c>
      <c r="G187" s="4">
        <v>0.28978481888771102</v>
      </c>
      <c r="H187" s="4">
        <v>0.31127980351448098</v>
      </c>
      <c r="I187" s="4">
        <v>0.32962152361869801</v>
      </c>
      <c r="J187" s="4">
        <v>0.34143710136413602</v>
      </c>
      <c r="K187" s="4">
        <v>0.353835970163345</v>
      </c>
      <c r="L187" s="4">
        <v>0.36162987351417503</v>
      </c>
      <c r="M187" s="14">
        <v>0.36474344134330799</v>
      </c>
    </row>
    <row r="188" spans="1:13" x14ac:dyDescent="0.35">
      <c r="A188" s="67"/>
      <c r="B188" s="2">
        <v>0.75</v>
      </c>
      <c r="C188" s="4">
        <v>-1.02225774899125E-2</v>
      </c>
      <c r="D188" s="4">
        <v>0.12655783568819401</v>
      </c>
      <c r="E188" s="4">
        <v>0.21896992623806</v>
      </c>
      <c r="F188" s="4">
        <v>0.26880174875259399</v>
      </c>
      <c r="G188" s="4">
        <v>0.30120506882667503</v>
      </c>
      <c r="H188" s="4">
        <v>0.324963599443436</v>
      </c>
      <c r="I188" s="4">
        <v>0.34333863854408297</v>
      </c>
      <c r="J188" s="4">
        <v>0.35544154047965998</v>
      </c>
      <c r="K188" s="4">
        <v>0.367464989423752</v>
      </c>
      <c r="L188" s="4">
        <v>0.37069827318191501</v>
      </c>
      <c r="M188" s="14">
        <v>0.37794476747512801</v>
      </c>
    </row>
    <row r="189" spans="1:13" x14ac:dyDescent="0.35">
      <c r="A189" s="67"/>
      <c r="B189" s="2">
        <v>0.8</v>
      </c>
      <c r="C189" s="4">
        <v>-1.28551023080945E-2</v>
      </c>
      <c r="D189" s="4">
        <v>0.13362523913383501</v>
      </c>
      <c r="E189" s="4">
        <v>0.228310316801071</v>
      </c>
      <c r="F189" s="4">
        <v>0.27726572751998901</v>
      </c>
      <c r="G189" s="4">
        <v>0.311667591333389</v>
      </c>
      <c r="H189" s="4">
        <v>0.336554765701294</v>
      </c>
      <c r="I189" s="4">
        <v>0.35467720031738298</v>
      </c>
      <c r="J189" s="4">
        <v>0.37008070945739702</v>
      </c>
      <c r="K189" s="4">
        <v>0.37816330790519698</v>
      </c>
      <c r="L189" s="4">
        <v>0.38678342103958102</v>
      </c>
      <c r="M189" s="14">
        <v>0.39316692948341397</v>
      </c>
    </row>
    <row r="190" spans="1:13" x14ac:dyDescent="0.35">
      <c r="A190" s="67"/>
      <c r="B190" s="2">
        <v>0.85</v>
      </c>
      <c r="C190" s="4">
        <v>-1.14402277395129E-2</v>
      </c>
      <c r="D190" s="4">
        <v>0.14209869503974901</v>
      </c>
      <c r="E190" s="4">
        <v>0.23414221405982999</v>
      </c>
      <c r="F190" s="4">
        <v>0.28764322400093101</v>
      </c>
      <c r="G190" s="4">
        <v>0.32153642177581798</v>
      </c>
      <c r="H190" s="4">
        <v>0.34818780422210699</v>
      </c>
      <c r="I190" s="4">
        <v>0.36588397622108498</v>
      </c>
      <c r="J190" s="4">
        <v>0.38069236278533902</v>
      </c>
      <c r="K190" s="4">
        <v>0.39096012711525002</v>
      </c>
      <c r="L190" s="4">
        <v>0.40004321932792702</v>
      </c>
      <c r="M190" s="14">
        <v>0.40549346804618802</v>
      </c>
    </row>
    <row r="191" spans="1:13" x14ac:dyDescent="0.35">
      <c r="A191" s="67"/>
      <c r="B191" s="2">
        <v>0.9</v>
      </c>
      <c r="C191" s="4">
        <v>-1.40657648444176E-2</v>
      </c>
      <c r="D191" s="4">
        <v>0.1443862169981</v>
      </c>
      <c r="E191" s="4">
        <v>0.24410222470760301</v>
      </c>
      <c r="F191" s="4">
        <v>0.295645982027054</v>
      </c>
      <c r="G191" s="4">
        <v>0.33239081501960799</v>
      </c>
      <c r="H191" s="4">
        <v>0.35904535651206998</v>
      </c>
      <c r="I191" s="4">
        <v>0.37922474741935702</v>
      </c>
      <c r="J191" s="4">
        <v>0.39277449250221302</v>
      </c>
      <c r="K191" s="4">
        <v>0.40560752153396601</v>
      </c>
      <c r="L191" s="4">
        <v>0.41294386982917802</v>
      </c>
      <c r="M191" s="14">
        <v>0.41604539752006497</v>
      </c>
    </row>
    <row r="192" spans="1:13" x14ac:dyDescent="0.35">
      <c r="A192" s="67"/>
      <c r="B192" s="2">
        <v>0.95</v>
      </c>
      <c r="C192" s="4">
        <v>-1.2752317823469601E-2</v>
      </c>
      <c r="D192" s="4">
        <v>0.153129011392593</v>
      </c>
      <c r="E192" s="4">
        <v>0.25127434730529802</v>
      </c>
      <c r="F192" s="4">
        <v>0.30364874005317699</v>
      </c>
      <c r="G192" s="4">
        <v>0.34185639023780801</v>
      </c>
      <c r="H192" s="4">
        <v>0.36949515342712402</v>
      </c>
      <c r="I192" s="4">
        <v>0.389990955591202</v>
      </c>
      <c r="J192" s="4">
        <v>0.40777945518493702</v>
      </c>
      <c r="K192" s="4">
        <v>0.414858847856522</v>
      </c>
      <c r="L192" s="4">
        <v>0.42468991875648499</v>
      </c>
      <c r="M192" s="14">
        <v>0.429729163646698</v>
      </c>
    </row>
    <row r="193" spans="1:13" x14ac:dyDescent="0.35">
      <c r="A193" s="67"/>
      <c r="B193" s="2">
        <v>1</v>
      </c>
      <c r="C193" s="4">
        <v>-1.3227200135588601E-2</v>
      </c>
      <c r="D193" s="4">
        <v>0.15839409828185999</v>
      </c>
      <c r="E193" s="4">
        <v>0.25838288664817799</v>
      </c>
      <c r="F193" s="4">
        <v>0.31250670552253701</v>
      </c>
      <c r="G193" s="4">
        <v>0.35144716501236001</v>
      </c>
      <c r="H193" s="4">
        <v>0.38006389141082803</v>
      </c>
      <c r="I193" s="4">
        <v>0.40092533826827997</v>
      </c>
      <c r="J193" s="4">
        <v>0.41646263003349299</v>
      </c>
      <c r="K193" s="4">
        <v>0.427441716194153</v>
      </c>
      <c r="L193" s="4">
        <v>0.43267530202865601</v>
      </c>
      <c r="M193" s="14">
        <v>0.43993556499481201</v>
      </c>
    </row>
    <row r="194" spans="1:13" x14ac:dyDescent="0.35">
      <c r="A194" s="8"/>
      <c r="B194" s="9"/>
      <c r="C194" s="9"/>
      <c r="D194" s="9"/>
      <c r="E194" s="9"/>
      <c r="F194" s="9"/>
      <c r="G194" s="9"/>
      <c r="H194" s="9"/>
      <c r="I194" s="9"/>
      <c r="J194" s="9"/>
      <c r="K194" s="9"/>
      <c r="L194" s="9"/>
      <c r="M194" s="10"/>
    </row>
    <row r="195" spans="1:13" x14ac:dyDescent="0.35">
      <c r="A195" s="8"/>
      <c r="B195" s="9"/>
      <c r="C195" s="9"/>
      <c r="D195" s="9"/>
      <c r="E195" s="9"/>
      <c r="F195" s="9"/>
      <c r="G195" s="9"/>
      <c r="H195" s="9"/>
      <c r="I195" s="9"/>
      <c r="J195" s="9"/>
      <c r="K195" s="9"/>
      <c r="L195" s="9"/>
      <c r="M195" s="10"/>
    </row>
    <row r="196" spans="1:13" x14ac:dyDescent="0.35">
      <c r="A196" s="8"/>
      <c r="B196" s="9"/>
      <c r="C196" s="9"/>
      <c r="D196" s="9"/>
      <c r="E196" s="9"/>
      <c r="F196" s="9"/>
      <c r="G196" s="9"/>
      <c r="H196" s="9"/>
      <c r="I196" s="9"/>
      <c r="J196" s="9"/>
      <c r="K196" s="9"/>
      <c r="L196" s="9"/>
      <c r="M196" s="10"/>
    </row>
    <row r="197" spans="1:13" x14ac:dyDescent="0.35">
      <c r="A197" s="8"/>
      <c r="B197" s="9"/>
      <c r="C197" s="9"/>
      <c r="D197" s="9"/>
      <c r="E197" s="9"/>
      <c r="F197" s="9"/>
      <c r="G197" s="9"/>
      <c r="H197" s="9"/>
      <c r="I197" s="9"/>
      <c r="J197" s="9"/>
      <c r="K197" s="9"/>
      <c r="L197" s="9"/>
      <c r="M197" s="10"/>
    </row>
    <row r="198" spans="1:13" x14ac:dyDescent="0.35">
      <c r="A198" s="8"/>
      <c r="B198" s="9"/>
      <c r="C198" s="9"/>
      <c r="D198" s="9"/>
      <c r="E198" s="9"/>
      <c r="F198" s="9"/>
      <c r="G198" s="9"/>
      <c r="H198" s="9"/>
      <c r="I198" s="9"/>
      <c r="J198" s="9"/>
      <c r="K198" s="9"/>
      <c r="L198" s="9"/>
      <c r="M198" s="10"/>
    </row>
    <row r="199" spans="1:13" x14ac:dyDescent="0.35">
      <c r="A199" s="8"/>
      <c r="B199" s="9"/>
      <c r="C199" s="9"/>
      <c r="D199" s="9"/>
      <c r="E199" s="9"/>
      <c r="F199" s="9"/>
      <c r="G199" s="9"/>
      <c r="H199" s="9"/>
      <c r="I199" s="9"/>
      <c r="J199" s="9"/>
      <c r="K199" s="9"/>
      <c r="L199" s="9"/>
      <c r="M199" s="10"/>
    </row>
    <row r="200" spans="1:13" x14ac:dyDescent="0.35">
      <c r="A200" s="8"/>
      <c r="B200" s="9"/>
      <c r="C200" s="9"/>
      <c r="D200" s="9"/>
      <c r="E200" s="9"/>
      <c r="F200" s="9"/>
      <c r="G200" s="9"/>
      <c r="H200" s="9"/>
      <c r="I200" s="9"/>
      <c r="J200" s="9"/>
      <c r="K200" s="9"/>
      <c r="L200" s="9"/>
      <c r="M200" s="10"/>
    </row>
    <row r="201" spans="1:13" x14ac:dyDescent="0.35">
      <c r="A201" s="8"/>
      <c r="B201" s="9"/>
      <c r="C201" s="9"/>
      <c r="D201" s="9"/>
      <c r="E201" s="9"/>
      <c r="F201" s="9"/>
      <c r="G201" s="9"/>
      <c r="H201" s="9"/>
      <c r="I201" s="9"/>
      <c r="J201" s="9"/>
      <c r="K201" s="9"/>
      <c r="L201" s="9"/>
      <c r="M201" s="10"/>
    </row>
    <row r="202" spans="1:13" x14ac:dyDescent="0.35">
      <c r="A202" s="8"/>
      <c r="B202" s="9"/>
      <c r="C202" s="9"/>
      <c r="D202" s="9"/>
      <c r="E202" s="9"/>
      <c r="F202" s="9"/>
      <c r="G202" s="9"/>
      <c r="H202" s="9"/>
      <c r="I202" s="9"/>
      <c r="J202" s="9"/>
      <c r="K202" s="9"/>
      <c r="L202" s="9"/>
      <c r="M202" s="10"/>
    </row>
    <row r="203" spans="1:13" x14ac:dyDescent="0.35">
      <c r="A203" s="8"/>
      <c r="B203" s="9"/>
      <c r="C203" s="9"/>
      <c r="D203" s="9"/>
      <c r="E203" s="9"/>
      <c r="F203" s="9"/>
      <c r="G203" s="9"/>
      <c r="H203" s="9"/>
      <c r="I203" s="9"/>
      <c r="J203" s="9"/>
      <c r="K203" s="9"/>
      <c r="L203" s="9"/>
      <c r="M203" s="10"/>
    </row>
    <row r="204" spans="1:13" x14ac:dyDescent="0.35">
      <c r="A204" s="64" t="s">
        <v>1</v>
      </c>
      <c r="B204" s="65"/>
      <c r="C204" s="65"/>
      <c r="D204" s="65"/>
      <c r="E204" s="65"/>
      <c r="F204" s="65"/>
      <c r="G204" s="65"/>
      <c r="H204" s="65"/>
      <c r="I204" s="65"/>
      <c r="J204" s="65"/>
      <c r="K204" s="65"/>
      <c r="L204" s="65"/>
      <c r="M204" s="66"/>
    </row>
    <row r="205" spans="1:13" x14ac:dyDescent="0.35">
      <c r="A205" s="67" t="s">
        <v>0</v>
      </c>
      <c r="B205" s="1"/>
      <c r="C205" s="1">
        <v>0</v>
      </c>
      <c r="D205" s="1">
        <v>0.1</v>
      </c>
      <c r="E205" s="1">
        <v>0.2</v>
      </c>
      <c r="F205" s="1">
        <v>0.3</v>
      </c>
      <c r="G205" s="1">
        <v>0.4</v>
      </c>
      <c r="H205" s="1">
        <v>0.5</v>
      </c>
      <c r="I205" s="1">
        <v>0.6</v>
      </c>
      <c r="J205" s="1">
        <v>0.7</v>
      </c>
      <c r="K205" s="1">
        <v>0.8</v>
      </c>
      <c r="L205" s="1">
        <v>0.9</v>
      </c>
      <c r="M205" s="11">
        <v>1</v>
      </c>
    </row>
    <row r="206" spans="1:13" x14ac:dyDescent="0.35">
      <c r="A206" s="67"/>
      <c r="B206" s="2">
        <v>0</v>
      </c>
      <c r="C206" s="4">
        <v>0</v>
      </c>
      <c r="D206" s="4">
        <v>0</v>
      </c>
      <c r="E206" s="4">
        <v>0</v>
      </c>
      <c r="F206" s="4">
        <v>0</v>
      </c>
      <c r="G206" s="4">
        <v>0</v>
      </c>
      <c r="H206" s="4">
        <v>0</v>
      </c>
      <c r="I206" s="4">
        <v>0</v>
      </c>
      <c r="J206" s="4">
        <v>0</v>
      </c>
      <c r="K206" s="4">
        <v>0</v>
      </c>
      <c r="L206" s="4">
        <v>0</v>
      </c>
      <c r="M206" s="14">
        <v>0</v>
      </c>
    </row>
    <row r="207" spans="1:13" x14ac:dyDescent="0.35">
      <c r="A207" s="67"/>
      <c r="B207" s="2">
        <v>0.05</v>
      </c>
      <c r="C207" s="4">
        <v>2.1579088643193202E-3</v>
      </c>
      <c r="D207" s="4">
        <v>-1.044393889606E-2</v>
      </c>
      <c r="E207" s="4">
        <v>-1.89061835408211E-2</v>
      </c>
      <c r="F207" s="4">
        <v>-2.41471920162439E-2</v>
      </c>
      <c r="G207" s="4">
        <v>-2.87152994424105E-2</v>
      </c>
      <c r="H207" s="4">
        <v>-3.1507052481174497E-2</v>
      </c>
      <c r="I207" s="4">
        <v>-3.3327247947454501E-2</v>
      </c>
      <c r="J207" s="4">
        <v>-3.4946072846651098E-2</v>
      </c>
      <c r="K207" s="4">
        <v>-3.7250593304634101E-2</v>
      </c>
      <c r="L207" s="4">
        <v>-3.7011686712503399E-2</v>
      </c>
      <c r="M207" s="14">
        <v>-3.76543812453747E-2</v>
      </c>
    </row>
    <row r="208" spans="1:13" x14ac:dyDescent="0.35">
      <c r="A208" s="67"/>
      <c r="B208" s="2">
        <v>0.1</v>
      </c>
      <c r="C208" s="4">
        <v>5.2352966740727399E-3</v>
      </c>
      <c r="D208" s="4">
        <v>-1.6019923612475399E-2</v>
      </c>
      <c r="E208" s="4">
        <v>-2.9631307348608998E-2</v>
      </c>
      <c r="F208" s="4">
        <v>-3.8612637668848003E-2</v>
      </c>
      <c r="G208" s="4">
        <v>-4.1965540498495102E-2</v>
      </c>
      <c r="H208" s="4">
        <v>-4.4759668409824399E-2</v>
      </c>
      <c r="I208" s="4">
        <v>-4.9241527915000902E-2</v>
      </c>
      <c r="J208" s="4">
        <v>-5.1671911031007801E-2</v>
      </c>
      <c r="K208" s="4">
        <v>-5.2768163383007098E-2</v>
      </c>
      <c r="L208" s="4">
        <v>-5.3741123527288402E-2</v>
      </c>
      <c r="M208" s="14">
        <v>-5.4738845676183701E-2</v>
      </c>
    </row>
    <row r="209" spans="1:13" x14ac:dyDescent="0.35">
      <c r="A209" s="67"/>
      <c r="B209" s="2">
        <v>0.15</v>
      </c>
      <c r="C209" s="4">
        <v>5.3041218779981102E-3</v>
      </c>
      <c r="D209" s="4">
        <v>-2.1872861310839702E-2</v>
      </c>
      <c r="E209" s="4">
        <v>-3.6731459200382198E-2</v>
      </c>
      <c r="F209" s="4">
        <v>-4.6835631132125903E-2</v>
      </c>
      <c r="G209" s="4">
        <v>-5.3279388695955297E-2</v>
      </c>
      <c r="H209" s="4">
        <v>-5.6668564677238499E-2</v>
      </c>
      <c r="I209" s="4">
        <v>-6.0208413749933201E-2</v>
      </c>
      <c r="J209" s="4">
        <v>-6.1156635483106001E-2</v>
      </c>
      <c r="K209" s="4">
        <v>-6.4164079725742298E-2</v>
      </c>
      <c r="L209" s="4">
        <v>-6.5061355009674998E-2</v>
      </c>
      <c r="M209" s="14">
        <v>-6.6244423389434801E-2</v>
      </c>
    </row>
    <row r="210" spans="1:13" x14ac:dyDescent="0.35">
      <c r="A210" s="67"/>
      <c r="B210" s="2">
        <v>0.2</v>
      </c>
      <c r="C210" s="4">
        <v>5.0166905857622597E-3</v>
      </c>
      <c r="D210" s="4">
        <v>-2.6912720873951902E-2</v>
      </c>
      <c r="E210" s="4">
        <v>-4.4116798788309097E-2</v>
      </c>
      <c r="F210" s="4">
        <v>-5.3310848772525801E-2</v>
      </c>
      <c r="G210" s="4">
        <v>-6.0768194496631601E-2</v>
      </c>
      <c r="H210" s="4">
        <v>-6.5741874277591705E-2</v>
      </c>
      <c r="I210" s="4">
        <v>-6.9154888391494806E-2</v>
      </c>
      <c r="J210" s="4">
        <v>-7.0641359935204207E-2</v>
      </c>
      <c r="K210" s="4">
        <v>-7.4101552367210402E-2</v>
      </c>
      <c r="L210" s="4">
        <v>-7.6381586492061601E-2</v>
      </c>
      <c r="M210" s="14">
        <v>-7.7095285058021601E-2</v>
      </c>
    </row>
    <row r="211" spans="1:13" x14ac:dyDescent="0.35">
      <c r="A211" s="67"/>
      <c r="B211" s="2">
        <v>0.25</v>
      </c>
      <c r="C211" s="4">
        <v>4.4098463840782599E-3</v>
      </c>
      <c r="D211" s="4">
        <v>-3.0736699700355499E-2</v>
      </c>
      <c r="E211" s="4">
        <v>-4.9150884151458699E-2</v>
      </c>
      <c r="F211" s="4">
        <v>-6.0111574828624698E-2</v>
      </c>
      <c r="G211" s="4">
        <v>-6.9341823458671598E-2</v>
      </c>
      <c r="H211" s="4">
        <v>-7.2318390011787401E-2</v>
      </c>
      <c r="I211" s="4">
        <v>-7.6168648898601504E-2</v>
      </c>
      <c r="J211" s="4">
        <v>-8.0126084387302399E-2</v>
      </c>
      <c r="K211" s="4">
        <v>-8.2728691399097401E-2</v>
      </c>
      <c r="L211" s="4">
        <v>-8.3526037633418995E-2</v>
      </c>
      <c r="M211" s="14">
        <v>-8.5096739232540103E-2</v>
      </c>
    </row>
    <row r="212" spans="1:13" x14ac:dyDescent="0.35">
      <c r="A212" s="67"/>
      <c r="B212" s="2">
        <v>0.3</v>
      </c>
      <c r="C212" s="4">
        <v>3.88969480991364E-3</v>
      </c>
      <c r="D212" s="4">
        <v>-3.6480303853750201E-2</v>
      </c>
      <c r="E212" s="4">
        <v>-5.4661866277456297E-2</v>
      </c>
      <c r="F212" s="4">
        <v>-6.54122158885002E-2</v>
      </c>
      <c r="G212" s="4">
        <v>-7.2874017059802995E-2</v>
      </c>
      <c r="H212" s="4">
        <v>-7.85872638225555E-2</v>
      </c>
      <c r="I212" s="4">
        <v>-8.3182409405708299E-2</v>
      </c>
      <c r="J212" s="4">
        <v>-8.6461879312992096E-2</v>
      </c>
      <c r="K212" s="4">
        <v>-8.9263513684272794E-2</v>
      </c>
      <c r="L212" s="4">
        <v>-9.0983197093010004E-2</v>
      </c>
      <c r="M212" s="14">
        <v>-9.2699550092220306E-2</v>
      </c>
    </row>
    <row r="213" spans="1:13" x14ac:dyDescent="0.35">
      <c r="A213" s="67"/>
      <c r="B213" s="2">
        <v>0.35</v>
      </c>
      <c r="C213" s="4">
        <v>3.82380816154182E-3</v>
      </c>
      <c r="D213" s="4">
        <v>-4.0222756564617199E-2</v>
      </c>
      <c r="E213" s="4">
        <v>-5.8431927114725099E-2</v>
      </c>
      <c r="F213" s="4">
        <v>-6.9506369531154605E-2</v>
      </c>
      <c r="G213" s="4">
        <v>-7.8067816793918596E-2</v>
      </c>
      <c r="H213" s="4">
        <v>-8.4345765411853804E-2</v>
      </c>
      <c r="I213" s="4">
        <v>-8.9501537382602706E-2</v>
      </c>
      <c r="J213" s="4">
        <v>-9.3410670757293701E-2</v>
      </c>
      <c r="K213" s="4">
        <v>-9.6101418137550396E-2</v>
      </c>
      <c r="L213" s="4">
        <v>-9.8168410360813099E-2</v>
      </c>
      <c r="M213" s="14">
        <v>-9.9966451525688199E-2</v>
      </c>
    </row>
    <row r="214" spans="1:13" x14ac:dyDescent="0.35">
      <c r="A214" s="67"/>
      <c r="B214" s="2">
        <v>0.4</v>
      </c>
      <c r="C214" s="4">
        <v>3.4350005444139199E-3</v>
      </c>
      <c r="D214" s="4">
        <v>-4.6421173959970502E-2</v>
      </c>
      <c r="E214" s="4">
        <v>-6.2135443091392503E-2</v>
      </c>
      <c r="F214" s="4">
        <v>-7.3889940977096599E-2</v>
      </c>
      <c r="G214" s="4">
        <v>-8.2947529852390303E-2</v>
      </c>
      <c r="H214" s="4">
        <v>-8.9912027120590196E-2</v>
      </c>
      <c r="I214" s="4">
        <v>-9.5905996859073597E-2</v>
      </c>
      <c r="J214" s="4">
        <v>-9.9583193659782396E-2</v>
      </c>
      <c r="K214" s="4">
        <v>-0.102676622569561</v>
      </c>
      <c r="L214" s="4">
        <v>-0.104809500277042</v>
      </c>
      <c r="M214" s="14">
        <v>-0.106951594352722</v>
      </c>
    </row>
    <row r="215" spans="1:13" x14ac:dyDescent="0.35">
      <c r="A215" s="67"/>
      <c r="B215" s="2">
        <v>0.45</v>
      </c>
      <c r="C215" s="4">
        <v>3.1154153402894701E-3</v>
      </c>
      <c r="D215" s="4">
        <v>-4.7776030376553501E-2</v>
      </c>
      <c r="E215" s="4">
        <v>-6.5327748656272902E-2</v>
      </c>
      <c r="F215" s="4">
        <v>-7.78795480728149E-2</v>
      </c>
      <c r="G215" s="4">
        <v>-8.78452658653259E-2</v>
      </c>
      <c r="H215" s="4">
        <v>-9.5327384769916507E-2</v>
      </c>
      <c r="I215" s="4">
        <v>-0.10129525512456899</v>
      </c>
      <c r="J215" s="4">
        <v>-0.105958446860313</v>
      </c>
      <c r="K215" s="4">
        <v>-0.108720861375332</v>
      </c>
      <c r="L215" s="4">
        <v>-0.11125560104847</v>
      </c>
      <c r="M215" s="14">
        <v>-0.11323781311512</v>
      </c>
    </row>
    <row r="216" spans="1:13" x14ac:dyDescent="0.35">
      <c r="A216" s="67"/>
      <c r="B216" s="2">
        <v>0.5</v>
      </c>
      <c r="C216" s="4">
        <v>2.9878946952521801E-3</v>
      </c>
      <c r="D216" s="4">
        <v>-4.9130886793136597E-2</v>
      </c>
      <c r="E216" s="4">
        <v>-6.8371884524822193E-2</v>
      </c>
      <c r="F216" s="4">
        <v>-8.1743873655796107E-2</v>
      </c>
      <c r="G216" s="4">
        <v>-9.2323422431945801E-2</v>
      </c>
      <c r="H216" s="4">
        <v>-0.100178711116314</v>
      </c>
      <c r="I216" s="4">
        <v>-0.106534458696842</v>
      </c>
      <c r="J216" s="4">
        <v>-0.111206077039242</v>
      </c>
      <c r="K216" s="4">
        <v>-0.11462561786174801</v>
      </c>
      <c r="L216" s="4">
        <v>-0.117449730634689</v>
      </c>
      <c r="M216" s="14">
        <v>-0.119157992303371</v>
      </c>
    </row>
    <row r="217" spans="1:13" x14ac:dyDescent="0.35">
      <c r="A217" s="67"/>
      <c r="B217" s="2">
        <v>0.55000000000000004</v>
      </c>
      <c r="C217" s="4">
        <v>2.71155824884772E-3</v>
      </c>
      <c r="D217" s="4">
        <v>-5.3257398307323497E-2</v>
      </c>
      <c r="E217" s="4">
        <v>-7.1085058152675601E-2</v>
      </c>
      <c r="F217" s="4">
        <v>-8.5554376244544997E-2</v>
      </c>
      <c r="G217" s="4">
        <v>-9.6958793699741405E-2</v>
      </c>
      <c r="H217" s="4">
        <v>-0.10509371012449301</v>
      </c>
      <c r="I217" s="4">
        <v>-0.11189074069261599</v>
      </c>
      <c r="J217" s="4">
        <v>-0.116428710520267</v>
      </c>
      <c r="K217" s="4">
        <v>-0.12024450302124</v>
      </c>
      <c r="L217" s="4">
        <v>-0.123099684715271</v>
      </c>
      <c r="M217" s="14">
        <v>-0.124964974820614</v>
      </c>
    </row>
    <row r="218" spans="1:13" x14ac:dyDescent="0.35">
      <c r="A218" s="67"/>
      <c r="B218" s="2">
        <v>0.6</v>
      </c>
      <c r="C218" s="4">
        <v>2.46615987271071E-3</v>
      </c>
      <c r="D218" s="4">
        <v>-5.4884944111108801E-2</v>
      </c>
      <c r="E218" s="4">
        <v>-7.4213393032550798E-2</v>
      </c>
      <c r="F218" s="4">
        <v>-8.9149892330169705E-2</v>
      </c>
      <c r="G218" s="4">
        <v>-0.10060349106788601</v>
      </c>
      <c r="H218" s="4">
        <v>-0.109759584069252</v>
      </c>
      <c r="I218" s="4">
        <v>-0.11643169820308701</v>
      </c>
      <c r="J218" s="4">
        <v>-0.121838249266148</v>
      </c>
      <c r="K218" s="4">
        <v>-0.125585451722145</v>
      </c>
      <c r="L218" s="4">
        <v>-0.128498435020447</v>
      </c>
      <c r="M218" s="14">
        <v>-0.13063982129096999</v>
      </c>
    </row>
    <row r="219" spans="1:13" x14ac:dyDescent="0.35">
      <c r="A219" s="67"/>
      <c r="B219" s="2">
        <v>0.65</v>
      </c>
      <c r="C219" s="4">
        <v>2.6990622282028198E-3</v>
      </c>
      <c r="D219" s="4">
        <v>-5.62639310956001E-2</v>
      </c>
      <c r="E219" s="4">
        <v>-7.7163189649581895E-2</v>
      </c>
      <c r="F219" s="4">
        <v>-9.2575736343860598E-2</v>
      </c>
      <c r="G219" s="4">
        <v>-0.104752317070961</v>
      </c>
      <c r="H219" s="4">
        <v>-0.113989502191544</v>
      </c>
      <c r="I219" s="4">
        <v>-0.12105157971382099</v>
      </c>
      <c r="J219" s="4">
        <v>-0.126514196395874</v>
      </c>
      <c r="K219" s="4">
        <v>-0.13046355545520799</v>
      </c>
      <c r="L219" s="4">
        <v>-0.133280605077744</v>
      </c>
      <c r="M219" s="14">
        <v>-0.13576887547969799</v>
      </c>
    </row>
    <row r="220" spans="1:13" x14ac:dyDescent="0.35">
      <c r="A220" s="67"/>
      <c r="B220" s="2">
        <v>0.7</v>
      </c>
      <c r="C220" s="4">
        <v>2.4328916333615802E-3</v>
      </c>
      <c r="D220" s="4">
        <v>-5.7695496827364003E-2</v>
      </c>
      <c r="E220" s="4">
        <v>-7.9527363181114197E-2</v>
      </c>
      <c r="F220" s="4">
        <v>-9.5980003476142897E-2</v>
      </c>
      <c r="G220" s="4">
        <v>-0.108942970633507</v>
      </c>
      <c r="H220" s="4">
        <v>-0.118416227400303</v>
      </c>
      <c r="I220" s="4">
        <v>-0.12567926943302199</v>
      </c>
      <c r="J220" s="4">
        <v>-0.13134592771530201</v>
      </c>
      <c r="K220" s="4">
        <v>-0.13528071343898801</v>
      </c>
      <c r="L220" s="4">
        <v>-0.138384103775024</v>
      </c>
      <c r="M220" s="14">
        <v>-0.14076884090900399</v>
      </c>
    </row>
    <row r="221" spans="1:13" x14ac:dyDescent="0.35">
      <c r="A221" s="67"/>
      <c r="B221" s="2">
        <v>0.75</v>
      </c>
      <c r="C221" s="4">
        <v>2.2449104581028201E-3</v>
      </c>
      <c r="D221" s="4">
        <v>-5.9668801724910701E-2</v>
      </c>
      <c r="E221" s="4">
        <v>-8.1200644373893696E-2</v>
      </c>
      <c r="F221" s="4">
        <v>-9.9163882434368106E-2</v>
      </c>
      <c r="G221" s="4">
        <v>-0.112612009048462</v>
      </c>
      <c r="H221" s="4">
        <v>-0.122592501342297</v>
      </c>
      <c r="I221" s="4">
        <v>-0.130250990390778</v>
      </c>
      <c r="J221" s="4">
        <v>-0.13601808249950401</v>
      </c>
      <c r="K221" s="4">
        <v>-0.14049637317657501</v>
      </c>
      <c r="L221" s="4">
        <v>-0.14324024319648701</v>
      </c>
      <c r="M221" s="14">
        <v>-0.14587309956550601</v>
      </c>
    </row>
    <row r="222" spans="1:13" x14ac:dyDescent="0.35">
      <c r="A222" s="67"/>
      <c r="B222" s="2">
        <v>0.8</v>
      </c>
      <c r="C222" s="4">
        <v>2.24719941616058E-3</v>
      </c>
      <c r="D222" s="4">
        <v>-6.1210181564092601E-2</v>
      </c>
      <c r="E222" s="4">
        <v>-8.4278218448162107E-2</v>
      </c>
      <c r="F222" s="4">
        <v>-0.102346993982792</v>
      </c>
      <c r="G222" s="4">
        <v>-0.116359375417233</v>
      </c>
      <c r="H222" s="4">
        <v>-0.126670032739639</v>
      </c>
      <c r="I222" s="4">
        <v>-0.134381368756294</v>
      </c>
      <c r="J222" s="4">
        <v>-0.14024110138416301</v>
      </c>
      <c r="K222" s="4">
        <v>-0.14459040760993999</v>
      </c>
      <c r="L222" s="4">
        <v>-0.147912472486496</v>
      </c>
      <c r="M222" s="14">
        <v>-0.15053580701351199</v>
      </c>
    </row>
    <row r="223" spans="1:13" x14ac:dyDescent="0.35">
      <c r="A223" s="67"/>
      <c r="B223" s="2">
        <v>0.85</v>
      </c>
      <c r="C223" s="4">
        <v>2.1158992312848598E-3</v>
      </c>
      <c r="D223" s="4">
        <v>-6.2751561403274494E-2</v>
      </c>
      <c r="E223" s="4">
        <v>-8.7024033069610596E-2</v>
      </c>
      <c r="F223" s="4">
        <v>-0.105712845921516</v>
      </c>
      <c r="G223" s="4">
        <v>-0.119904883205891</v>
      </c>
      <c r="H223" s="4">
        <v>-0.130383655428886</v>
      </c>
      <c r="I223" s="4">
        <v>-0.13841430842876401</v>
      </c>
      <c r="J223" s="4">
        <v>-0.14428405463695501</v>
      </c>
      <c r="K223" s="4">
        <v>-0.14887559413909901</v>
      </c>
      <c r="L223" s="4">
        <v>-0.15260449051857</v>
      </c>
      <c r="M223" s="14">
        <v>-0.15548619627952601</v>
      </c>
    </row>
    <row r="224" spans="1:13" x14ac:dyDescent="0.35">
      <c r="A224" s="67"/>
      <c r="B224" s="2">
        <v>0.9</v>
      </c>
      <c r="C224" s="4">
        <v>1.9008339149877401E-3</v>
      </c>
      <c r="D224" s="4">
        <v>-6.4499981701374096E-2</v>
      </c>
      <c r="E224" s="4">
        <v>-8.9217208325862898E-2</v>
      </c>
      <c r="F224" s="4">
        <v>-0.108774244785309</v>
      </c>
      <c r="G224" s="4">
        <v>-0.12346112728118901</v>
      </c>
      <c r="H224" s="4">
        <v>-0.13402126729488401</v>
      </c>
      <c r="I224" s="4">
        <v>-0.14261595904827101</v>
      </c>
      <c r="J224" s="4">
        <v>-0.148513749241829</v>
      </c>
      <c r="K224" s="4">
        <v>-0.15339747071266199</v>
      </c>
      <c r="L224" s="4">
        <v>-0.15697041153907801</v>
      </c>
      <c r="M224" s="14">
        <v>-0.15972138941288</v>
      </c>
    </row>
    <row r="225" spans="1:13" x14ac:dyDescent="0.35">
      <c r="A225" s="67"/>
      <c r="B225" s="2">
        <v>0.95</v>
      </c>
      <c r="C225" s="4">
        <v>1.9398239674046601E-3</v>
      </c>
      <c r="D225" s="4">
        <v>-6.5950646996498094E-2</v>
      </c>
      <c r="E225" s="4">
        <v>-9.1721296310424805E-2</v>
      </c>
      <c r="F225" s="4">
        <v>-0.111808873713017</v>
      </c>
      <c r="G225" s="4">
        <v>-0.12664499878883401</v>
      </c>
      <c r="H225" s="4">
        <v>-0.13769784569740301</v>
      </c>
      <c r="I225" s="4">
        <v>-0.146134003996849</v>
      </c>
      <c r="J225" s="4">
        <v>-0.15228152275085499</v>
      </c>
      <c r="K225" s="4">
        <v>-0.15729299187660201</v>
      </c>
      <c r="L225" s="4">
        <v>-0.16102200746536299</v>
      </c>
      <c r="M225" s="14">
        <v>-0.16418094933033001</v>
      </c>
    </row>
    <row r="226" spans="1:13" ht="15" thickBot="1" x14ac:dyDescent="0.4">
      <c r="A226" s="68"/>
      <c r="B226" s="15">
        <v>1</v>
      </c>
      <c r="C226" s="16">
        <v>2.0555884111672601E-3</v>
      </c>
      <c r="D226" s="16">
        <v>-6.7111581563949599E-2</v>
      </c>
      <c r="E226" s="16">
        <v>-9.3938201665878296E-2</v>
      </c>
      <c r="F226" s="16">
        <v>-0.11480034887790699</v>
      </c>
      <c r="G226" s="16">
        <v>-0.12999914586544001</v>
      </c>
      <c r="H226" s="16">
        <v>-0.14095535874366799</v>
      </c>
      <c r="I226" s="16">
        <v>-0.150021523237228</v>
      </c>
      <c r="J226" s="16">
        <v>-0.155842944979668</v>
      </c>
      <c r="K226" s="16">
        <v>-0.16166436672210699</v>
      </c>
      <c r="L226" s="16">
        <v>-0.16576699912548101</v>
      </c>
      <c r="M226" s="17">
        <v>-0.167880773544312</v>
      </c>
    </row>
  </sheetData>
  <mergeCells count="14">
    <mergeCell ref="A205:A226"/>
    <mergeCell ref="A139:A160"/>
    <mergeCell ref="A171:M171"/>
    <mergeCell ref="A172:A193"/>
    <mergeCell ref="A138:M138"/>
    <mergeCell ref="A40:A61"/>
    <mergeCell ref="A72:M72"/>
    <mergeCell ref="A73:A94"/>
    <mergeCell ref="A204:M204"/>
    <mergeCell ref="A6:M6"/>
    <mergeCell ref="A7:A28"/>
    <mergeCell ref="A39:M39"/>
    <mergeCell ref="A105:M105"/>
    <mergeCell ref="A106:A127"/>
  </mergeCells>
  <pageMargins left="0.7" right="0.7" top="0.75" bottom="0.75" header="0.3" footer="0.3"/>
  <pageSetup paperSize="9" orientation="landscape" r:id="rId1"/>
  <headerFooter>
    <oddHeader xml:space="preserve">&amp;C&amp;"-,Italic"TRV parameters for load current switching 
CLASS 1: Transformer rating: 10 - 50 MVA ,  Generator rating: 10 - 50 MVA </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226"/>
  <sheetViews>
    <sheetView zoomScale="70" zoomScaleNormal="70" zoomScalePageLayoutView="55" workbookViewId="0">
      <selection sqref="A1:N1048576"/>
    </sheetView>
  </sheetViews>
  <sheetFormatPr defaultColWidth="8.90625" defaultRowHeight="14.5" x14ac:dyDescent="0.35"/>
  <cols>
    <col min="1" max="16" width="8.90625" style="6"/>
    <col min="17" max="17" width="9" style="6" bestFit="1" customWidth="1"/>
    <col min="18" max="16384" width="8.90625" style="6"/>
  </cols>
  <sheetData>
    <row r="1" spans="1:27" x14ac:dyDescent="0.35">
      <c r="A1" s="18" t="s">
        <v>2</v>
      </c>
      <c r="B1" s="19"/>
      <c r="C1" s="19"/>
      <c r="D1" s="19"/>
      <c r="E1" s="19"/>
      <c r="F1" s="19"/>
      <c r="G1" s="19"/>
      <c r="H1" s="19"/>
      <c r="I1" s="19"/>
      <c r="J1" s="19"/>
      <c r="K1" s="19"/>
      <c r="L1" s="19"/>
      <c r="M1" s="20"/>
      <c r="N1" s="21"/>
      <c r="O1" s="18" t="s">
        <v>3</v>
      </c>
      <c r="P1" s="19"/>
      <c r="Q1" s="19"/>
      <c r="R1" s="19"/>
      <c r="S1" s="19"/>
      <c r="T1" s="19"/>
      <c r="U1" s="19"/>
      <c r="V1" s="19"/>
      <c r="W1" s="19"/>
      <c r="X1" s="19"/>
      <c r="Y1" s="19"/>
      <c r="Z1" s="19"/>
      <c r="AA1" s="20"/>
    </row>
    <row r="2" spans="1:27" x14ac:dyDescent="0.35">
      <c r="A2" s="8"/>
      <c r="B2" s="9"/>
      <c r="C2" s="9"/>
      <c r="D2" s="9"/>
      <c r="E2" s="9"/>
      <c r="F2" s="9"/>
      <c r="G2" s="9"/>
      <c r="H2" s="9"/>
      <c r="I2" s="9"/>
      <c r="J2" s="9"/>
      <c r="K2" s="9"/>
      <c r="L2" s="9"/>
      <c r="M2" s="10"/>
      <c r="O2" s="8"/>
      <c r="P2" s="9"/>
      <c r="Q2" s="9"/>
      <c r="R2" s="9"/>
      <c r="S2" s="9"/>
      <c r="T2" s="9"/>
      <c r="U2" s="9"/>
      <c r="V2" s="9"/>
      <c r="W2" s="9"/>
      <c r="X2" s="9"/>
      <c r="Y2" s="9"/>
      <c r="Z2" s="9"/>
      <c r="AA2" s="10"/>
    </row>
    <row r="3" spans="1:27" x14ac:dyDescent="0.35">
      <c r="A3" s="8"/>
      <c r="B3" s="9"/>
      <c r="C3" s="9"/>
      <c r="D3" s="9"/>
      <c r="E3" s="9"/>
      <c r="F3" s="9"/>
      <c r="G3" s="9"/>
      <c r="H3" s="9"/>
      <c r="I3" s="9"/>
      <c r="J3" s="9"/>
      <c r="K3" s="9"/>
      <c r="L3" s="9"/>
      <c r="M3" s="10"/>
      <c r="O3" s="8"/>
      <c r="P3" s="9"/>
      <c r="Q3" s="9"/>
      <c r="R3" s="9"/>
      <c r="S3" s="9"/>
      <c r="T3" s="9"/>
      <c r="U3" s="9"/>
      <c r="V3" s="9"/>
      <c r="W3" s="9"/>
      <c r="X3" s="9"/>
      <c r="Y3" s="9"/>
      <c r="Z3" s="9"/>
      <c r="AA3" s="10"/>
    </row>
    <row r="4" spans="1:27" x14ac:dyDescent="0.35">
      <c r="A4" s="8"/>
      <c r="B4" s="9"/>
      <c r="C4" s="9"/>
      <c r="D4" s="9"/>
      <c r="E4" s="9"/>
      <c r="F4" s="9"/>
      <c r="G4" s="9"/>
      <c r="H4" s="9"/>
      <c r="I4" s="9"/>
      <c r="J4" s="9"/>
      <c r="K4" s="9"/>
      <c r="L4" s="9"/>
      <c r="M4" s="10"/>
      <c r="O4" s="8"/>
      <c r="P4" s="9"/>
      <c r="Q4" s="9"/>
      <c r="R4" s="9"/>
      <c r="S4" s="9"/>
      <c r="T4" s="9"/>
      <c r="U4" s="9"/>
      <c r="V4" s="9"/>
      <c r="W4" s="9"/>
      <c r="X4" s="9"/>
      <c r="Y4" s="9"/>
      <c r="Z4" s="9"/>
      <c r="AA4" s="10"/>
    </row>
    <row r="5" spans="1:27" x14ac:dyDescent="0.35">
      <c r="A5" s="8"/>
      <c r="B5" s="9"/>
      <c r="C5" s="9"/>
      <c r="D5" s="9"/>
      <c r="E5" s="9"/>
      <c r="F5" s="9"/>
      <c r="G5" s="9"/>
      <c r="H5" s="9"/>
      <c r="I5" s="9"/>
      <c r="J5" s="9"/>
      <c r="K5" s="9"/>
      <c r="L5" s="9"/>
      <c r="M5" s="10"/>
      <c r="O5" s="8"/>
      <c r="P5" s="9"/>
      <c r="Q5" s="9"/>
      <c r="R5" s="9"/>
      <c r="S5" s="9"/>
      <c r="T5" s="9"/>
      <c r="U5" s="9"/>
      <c r="V5" s="9"/>
      <c r="W5" s="9"/>
      <c r="X5" s="9"/>
      <c r="Y5" s="9"/>
      <c r="Z5" s="9"/>
      <c r="AA5" s="10"/>
    </row>
    <row r="6" spans="1:27" x14ac:dyDescent="0.35">
      <c r="A6" s="8"/>
      <c r="B6" s="9"/>
      <c r="C6" s="9"/>
      <c r="D6" s="9"/>
      <c r="E6" s="9"/>
      <c r="F6" s="9"/>
      <c r="G6" s="9"/>
      <c r="H6" s="9"/>
      <c r="I6" s="9"/>
      <c r="J6" s="9"/>
      <c r="K6" s="9"/>
      <c r="L6" s="9"/>
      <c r="M6" s="10"/>
      <c r="O6" s="64" t="s">
        <v>1</v>
      </c>
      <c r="P6" s="65"/>
      <c r="Q6" s="65"/>
      <c r="R6" s="65"/>
      <c r="S6" s="65"/>
      <c r="T6" s="65"/>
      <c r="U6" s="65"/>
      <c r="V6" s="65"/>
      <c r="W6" s="65"/>
      <c r="X6" s="65"/>
      <c r="Y6" s="65"/>
      <c r="Z6" s="65"/>
      <c r="AA6" s="66"/>
    </row>
    <row r="7" spans="1:27" x14ac:dyDescent="0.35">
      <c r="A7" s="67" t="s">
        <v>0</v>
      </c>
      <c r="B7" s="1"/>
      <c r="C7" s="1">
        <v>0</v>
      </c>
      <c r="D7" s="1">
        <v>0.1</v>
      </c>
      <c r="E7" s="1">
        <v>0.2</v>
      </c>
      <c r="F7" s="1">
        <v>0.3</v>
      </c>
      <c r="G7" s="1">
        <v>0.4</v>
      </c>
      <c r="H7" s="1">
        <v>0.5</v>
      </c>
      <c r="I7" s="1">
        <v>0.6</v>
      </c>
      <c r="J7" s="1">
        <v>0.7</v>
      </c>
      <c r="K7" s="1">
        <v>0.8</v>
      </c>
      <c r="L7" s="1">
        <v>0.9</v>
      </c>
      <c r="M7" s="11">
        <v>1</v>
      </c>
      <c r="O7" s="67" t="s">
        <v>0</v>
      </c>
      <c r="P7" s="1"/>
      <c r="Q7" s="1">
        <v>0</v>
      </c>
      <c r="R7" s="1">
        <v>0.1</v>
      </c>
      <c r="S7" s="1">
        <v>0.2</v>
      </c>
      <c r="T7" s="1">
        <v>0.3</v>
      </c>
      <c r="U7" s="1">
        <v>0.4</v>
      </c>
      <c r="V7" s="1">
        <v>0.5</v>
      </c>
      <c r="W7" s="1">
        <v>0.6</v>
      </c>
      <c r="X7" s="1">
        <v>0.7</v>
      </c>
      <c r="Y7" s="1">
        <v>0.8</v>
      </c>
      <c r="Z7" s="1">
        <v>0.9</v>
      </c>
      <c r="AA7" s="11">
        <v>1</v>
      </c>
    </row>
    <row r="8" spans="1:27" x14ac:dyDescent="0.35">
      <c r="A8" s="67"/>
      <c r="B8" s="2">
        <v>0</v>
      </c>
      <c r="C8" s="3">
        <v>0.92</v>
      </c>
      <c r="D8" s="3">
        <v>0.92</v>
      </c>
      <c r="E8" s="3">
        <v>0.92</v>
      </c>
      <c r="F8" s="3">
        <v>0.92</v>
      </c>
      <c r="G8" s="3">
        <v>0.92</v>
      </c>
      <c r="H8" s="3">
        <v>0.92</v>
      </c>
      <c r="I8" s="3">
        <v>0.92</v>
      </c>
      <c r="J8" s="3">
        <v>0.92</v>
      </c>
      <c r="K8" s="3">
        <v>0.92</v>
      </c>
      <c r="L8" s="3">
        <v>0.92</v>
      </c>
      <c r="M8" s="12">
        <v>0.92</v>
      </c>
      <c r="O8" s="67"/>
      <c r="P8" s="2">
        <v>0</v>
      </c>
      <c r="Q8" s="3">
        <v>0.92</v>
      </c>
      <c r="R8" s="3">
        <v>0.92</v>
      </c>
      <c r="S8" s="3">
        <v>0.92</v>
      </c>
      <c r="T8" s="3">
        <v>0.92</v>
      </c>
      <c r="U8" s="3">
        <v>0.92</v>
      </c>
      <c r="V8" s="3">
        <v>0.92</v>
      </c>
      <c r="W8" s="3">
        <v>0.92</v>
      </c>
      <c r="X8" s="3">
        <v>0.92</v>
      </c>
      <c r="Y8" s="3">
        <v>0.92</v>
      </c>
      <c r="Z8" s="3">
        <v>0.92</v>
      </c>
      <c r="AA8" s="12">
        <v>0.92</v>
      </c>
    </row>
    <row r="9" spans="1:27" x14ac:dyDescent="0.35">
      <c r="A9" s="67"/>
      <c r="B9" s="2">
        <v>0.05</v>
      </c>
      <c r="C9" s="3">
        <v>1.035826745400062</v>
      </c>
      <c r="D9" s="3">
        <v>1.072231366084174</v>
      </c>
      <c r="E9" s="3">
        <v>1.1007870600773744</v>
      </c>
      <c r="F9" s="3">
        <v>1.119137892356286</v>
      </c>
      <c r="G9" s="3">
        <v>1.1288158196669349</v>
      </c>
      <c r="H9" s="3">
        <v>1.1320184267484237</v>
      </c>
      <c r="I9" s="3">
        <v>1.1305716771345857</v>
      </c>
      <c r="J9" s="3">
        <v>1.1258251336904663</v>
      </c>
      <c r="K9" s="3">
        <v>1.1187505795405448</v>
      </c>
      <c r="L9" s="3">
        <v>1.1100434229924123</v>
      </c>
      <c r="M9" s="12">
        <v>1.1002049519465529</v>
      </c>
      <c r="O9" s="67"/>
      <c r="P9" s="2">
        <v>0.05</v>
      </c>
      <c r="Q9" s="3">
        <v>1.035826745400062</v>
      </c>
      <c r="R9" s="3">
        <v>1.072231366084174</v>
      </c>
      <c r="S9" s="3">
        <v>1.1007870600773744</v>
      </c>
      <c r="T9" s="3">
        <v>1.119137892356286</v>
      </c>
      <c r="U9" s="3">
        <v>1.1288158196669349</v>
      </c>
      <c r="V9" s="3">
        <v>1.1320184267484237</v>
      </c>
      <c r="W9" s="3">
        <v>1.1305716771345857</v>
      </c>
      <c r="X9" s="3">
        <v>1.1258251336904663</v>
      </c>
      <c r="Y9" s="3">
        <v>1.1187505795405448</v>
      </c>
      <c r="Z9" s="3">
        <v>1.1100434229924123</v>
      </c>
      <c r="AA9" s="12">
        <v>1.1002049519465529</v>
      </c>
    </row>
    <row r="10" spans="1:27" x14ac:dyDescent="0.35">
      <c r="A10" s="67"/>
      <c r="B10" s="2">
        <v>0.1</v>
      </c>
      <c r="C10" s="3">
        <v>1.0387637761922979</v>
      </c>
      <c r="D10" s="3">
        <v>1.0767917192899268</v>
      </c>
      <c r="E10" s="3">
        <v>1.1240835336538462</v>
      </c>
      <c r="F10" s="3">
        <v>1.1528137757227956</v>
      </c>
      <c r="G10" s="3">
        <v>1.1657075551839973</v>
      </c>
      <c r="H10" s="3">
        <v>1.168754427249614</v>
      </c>
      <c r="I10" s="3">
        <v>1.1655506390791668</v>
      </c>
      <c r="J10" s="3">
        <v>1.1583108168381899</v>
      </c>
      <c r="K10" s="3">
        <v>1.1484455182002125</v>
      </c>
      <c r="L10" s="3">
        <v>1.1368770049168497</v>
      </c>
      <c r="M10" s="12">
        <v>1.1242224803337681</v>
      </c>
      <c r="O10" s="67"/>
      <c r="P10" s="2">
        <v>0.1</v>
      </c>
      <c r="Q10" s="3">
        <v>1.0387637761922979</v>
      </c>
      <c r="R10" s="3">
        <v>1.0767917192899268</v>
      </c>
      <c r="S10" s="3">
        <v>1.1240835336538462</v>
      </c>
      <c r="T10" s="3">
        <v>1.1528137757227956</v>
      </c>
      <c r="U10" s="3">
        <v>1.1657075551839973</v>
      </c>
      <c r="V10" s="3">
        <v>1.168754427249614</v>
      </c>
      <c r="W10" s="3">
        <v>1.1655506390791668</v>
      </c>
      <c r="X10" s="3">
        <v>1.1583108168381899</v>
      </c>
      <c r="Y10" s="3">
        <v>1.1484455182002125</v>
      </c>
      <c r="Z10" s="3">
        <v>1.1368770049168497</v>
      </c>
      <c r="AA10" s="12">
        <v>1.1242224803337681</v>
      </c>
    </row>
    <row r="11" spans="1:27" x14ac:dyDescent="0.35">
      <c r="A11" s="67"/>
      <c r="B11" s="2">
        <v>0.15</v>
      </c>
      <c r="C11" s="3">
        <v>1.0286926306211048</v>
      </c>
      <c r="D11" s="3">
        <v>1.0793144409473114</v>
      </c>
      <c r="E11" s="3">
        <v>1.1249403293316196</v>
      </c>
      <c r="F11" s="3">
        <v>1.1597778136913595</v>
      </c>
      <c r="G11" s="3">
        <v>1.1751684995797982</v>
      </c>
      <c r="H11" s="3">
        <v>1.1792097641871533</v>
      </c>
      <c r="I11" s="3">
        <v>1.1763121311481195</v>
      </c>
      <c r="J11" s="3">
        <v>1.1690200035388636</v>
      </c>
      <c r="K11" s="3">
        <v>1.1588874413416927</v>
      </c>
      <c r="L11" s="3">
        <v>1.1469086683713468</v>
      </c>
      <c r="M11" s="12">
        <v>1.1337435759030841</v>
      </c>
      <c r="O11" s="67"/>
      <c r="P11" s="2">
        <v>0.15</v>
      </c>
      <c r="Q11" s="3">
        <v>1.0286926306211048</v>
      </c>
      <c r="R11" s="3">
        <v>1.0793144409473114</v>
      </c>
      <c r="S11" s="3">
        <v>1.1249403293316196</v>
      </c>
      <c r="T11" s="3">
        <v>1.1597778136913595</v>
      </c>
      <c r="U11" s="3">
        <v>1.1751684995797982</v>
      </c>
      <c r="V11" s="3">
        <v>1.1792097641871533</v>
      </c>
      <c r="W11" s="3">
        <v>1.1763121311481195</v>
      </c>
      <c r="X11" s="3">
        <v>1.1690200035388636</v>
      </c>
      <c r="Y11" s="3">
        <v>1.1588874413416927</v>
      </c>
      <c r="Z11" s="3">
        <v>1.1469086683713468</v>
      </c>
      <c r="AA11" s="12">
        <v>1.1337435759030841</v>
      </c>
    </row>
    <row r="12" spans="1:27" x14ac:dyDescent="0.35">
      <c r="A12" s="67"/>
      <c r="B12" s="2">
        <v>0.2</v>
      </c>
      <c r="C12" s="3">
        <v>1.0072033075185931</v>
      </c>
      <c r="D12" s="3">
        <v>1.0774770039778487</v>
      </c>
      <c r="E12" s="3">
        <v>1.1267708484943093</v>
      </c>
      <c r="F12" s="3">
        <v>1.1608837347764227</v>
      </c>
      <c r="G12" s="3">
        <v>1.1790050139793988</v>
      </c>
      <c r="H12" s="3">
        <v>1.1848438959855312</v>
      </c>
      <c r="I12" s="3">
        <v>1.1829788721524759</v>
      </c>
      <c r="J12" s="3">
        <v>1.1761310870830815</v>
      </c>
      <c r="K12" s="3">
        <v>1.1660370790041406</v>
      </c>
      <c r="L12" s="3">
        <v>1.1538388765775249</v>
      </c>
      <c r="M12" s="12">
        <v>1.140302415994499</v>
      </c>
      <c r="O12" s="67"/>
      <c r="P12" s="2">
        <v>0.2</v>
      </c>
      <c r="Q12" s="3">
        <v>1.0072033075185931</v>
      </c>
      <c r="R12" s="3">
        <v>1.0774770039778487</v>
      </c>
      <c r="S12" s="3">
        <v>1.1267708484943093</v>
      </c>
      <c r="T12" s="3">
        <v>1.1608837347764227</v>
      </c>
      <c r="U12" s="3">
        <v>1.1790050139793988</v>
      </c>
      <c r="V12" s="3">
        <v>1.1848438959855312</v>
      </c>
      <c r="W12" s="3">
        <v>1.1829788721524759</v>
      </c>
      <c r="X12" s="3">
        <v>1.1761310870830815</v>
      </c>
      <c r="Y12" s="3">
        <v>1.1660370790041406</v>
      </c>
      <c r="Z12" s="3">
        <v>1.1538388765775249</v>
      </c>
      <c r="AA12" s="12">
        <v>1.140302415994499</v>
      </c>
    </row>
    <row r="13" spans="1:27" x14ac:dyDescent="0.35">
      <c r="A13" s="67"/>
      <c r="B13" s="2">
        <v>0.25</v>
      </c>
      <c r="C13" s="3">
        <v>0.98245839705833993</v>
      </c>
      <c r="D13" s="3">
        <v>1.0717847457298861</v>
      </c>
      <c r="E13" s="3">
        <v>1.1293358362638051</v>
      </c>
      <c r="F13" s="3">
        <v>1.1611491423386808</v>
      </c>
      <c r="G13" s="3">
        <v>1.1822099832388084</v>
      </c>
      <c r="H13" s="3">
        <v>1.1895729761857239</v>
      </c>
      <c r="I13" s="3">
        <v>1.1882540372701793</v>
      </c>
      <c r="J13" s="3">
        <v>1.1814312237959641</v>
      </c>
      <c r="K13" s="3">
        <v>1.1711128088144167</v>
      </c>
      <c r="L13" s="3">
        <v>1.1585794302133403</v>
      </c>
      <c r="M13" s="12">
        <v>1.1446645993452806</v>
      </c>
      <c r="O13" s="67"/>
      <c r="P13" s="2">
        <v>0.25</v>
      </c>
      <c r="Q13" s="3">
        <v>0.98245839705833993</v>
      </c>
      <c r="R13" s="3">
        <v>1.0717847457298861</v>
      </c>
      <c r="S13" s="3">
        <v>1.1293358362638051</v>
      </c>
      <c r="T13" s="3">
        <v>1.1611491423386808</v>
      </c>
      <c r="U13" s="3">
        <v>1.1822099832388084</v>
      </c>
      <c r="V13" s="3">
        <v>1.1895729761857239</v>
      </c>
      <c r="W13" s="3">
        <v>1.1882540372701793</v>
      </c>
      <c r="X13" s="3">
        <v>1.1814312237959641</v>
      </c>
      <c r="Y13" s="3">
        <v>1.1711128088144167</v>
      </c>
      <c r="Z13" s="3">
        <v>1.1585794302133403</v>
      </c>
      <c r="AA13" s="12">
        <v>1.1446645993452806</v>
      </c>
    </row>
    <row r="14" spans="1:27" x14ac:dyDescent="0.35">
      <c r="A14" s="67"/>
      <c r="B14" s="2">
        <v>0.3</v>
      </c>
      <c r="C14" s="3">
        <v>0.95806199220510524</v>
      </c>
      <c r="D14" s="3">
        <v>1.065156980661244</v>
      </c>
      <c r="E14" s="3">
        <v>1.1297312479752748</v>
      </c>
      <c r="F14" s="3">
        <v>1.1622663681323717</v>
      </c>
      <c r="G14" s="3">
        <v>1.1852703534639817</v>
      </c>
      <c r="H14" s="3">
        <v>1.1933567633995652</v>
      </c>
      <c r="I14" s="3">
        <v>1.1921227785257198</v>
      </c>
      <c r="J14" s="3">
        <v>1.1851400118607729</v>
      </c>
      <c r="K14" s="3">
        <v>1.1745758460118232</v>
      </c>
      <c r="L14" s="3">
        <v>1.1617782409374544</v>
      </c>
      <c r="M14" s="12">
        <v>1.1476070294013376</v>
      </c>
      <c r="O14" s="67"/>
      <c r="P14" s="2">
        <v>0.3</v>
      </c>
      <c r="Q14" s="3">
        <v>0.95806199220510524</v>
      </c>
      <c r="R14" s="3">
        <v>1.065156980661244</v>
      </c>
      <c r="S14" s="3">
        <v>1.1297312479752748</v>
      </c>
      <c r="T14" s="3">
        <v>1.1622663681323717</v>
      </c>
      <c r="U14" s="3">
        <v>1.1852703534639817</v>
      </c>
      <c r="V14" s="3">
        <v>1.1933567633995652</v>
      </c>
      <c r="W14" s="3">
        <v>1.1921227785257198</v>
      </c>
      <c r="X14" s="3">
        <v>1.1851400118607729</v>
      </c>
      <c r="Y14" s="3">
        <v>1.1745758460118232</v>
      </c>
      <c r="Z14" s="3">
        <v>1.1617782409374544</v>
      </c>
      <c r="AA14" s="12">
        <v>1.1476070294013376</v>
      </c>
    </row>
    <row r="15" spans="1:27" x14ac:dyDescent="0.35">
      <c r="A15" s="67"/>
      <c r="B15" s="2">
        <v>0.35</v>
      </c>
      <c r="C15" s="3">
        <v>0.93543013425973631</v>
      </c>
      <c r="D15" s="3">
        <v>1.0586904342357928</v>
      </c>
      <c r="E15" s="3">
        <v>1.1288744522975047</v>
      </c>
      <c r="F15" s="3">
        <v>1.1635952619405907</v>
      </c>
      <c r="G15" s="3">
        <v>1.1878004147456238</v>
      </c>
      <c r="H15" s="3">
        <v>1.1961445551652177</v>
      </c>
      <c r="I15" s="3">
        <v>1.1948602896470306</v>
      </c>
      <c r="J15" s="3">
        <v>1.1877459159264196</v>
      </c>
      <c r="K15" s="3">
        <v>1.1770418753990779</v>
      </c>
      <c r="L15" s="3">
        <v>1.1641108072721058</v>
      </c>
      <c r="M15" s="12">
        <v>1.1498101821312534</v>
      </c>
      <c r="O15" s="67"/>
      <c r="P15" s="2">
        <v>0.35</v>
      </c>
      <c r="Q15" s="3">
        <v>0.93543013425973631</v>
      </c>
      <c r="R15" s="3">
        <v>1.0586904342357928</v>
      </c>
      <c r="S15" s="3">
        <v>1.1288744522975047</v>
      </c>
      <c r="T15" s="3">
        <v>1.1635952619405907</v>
      </c>
      <c r="U15" s="3">
        <v>1.1878004147456238</v>
      </c>
      <c r="V15" s="3">
        <v>1.1961445551652177</v>
      </c>
      <c r="W15" s="3">
        <v>1.1948602896470306</v>
      </c>
      <c r="X15" s="3">
        <v>1.1877459159264196</v>
      </c>
      <c r="Y15" s="3">
        <v>1.1770418753990779</v>
      </c>
      <c r="Z15" s="3">
        <v>1.1641108072721058</v>
      </c>
      <c r="AA15" s="12">
        <v>1.1498101821312534</v>
      </c>
    </row>
    <row r="16" spans="1:27" x14ac:dyDescent="0.35">
      <c r="A16" s="67"/>
      <c r="B16" s="2">
        <v>0.4</v>
      </c>
      <c r="C16" s="3">
        <v>0.91499248651357934</v>
      </c>
      <c r="D16" s="3">
        <v>1.0527450854961702</v>
      </c>
      <c r="E16" s="3">
        <v>1.1274111674382128</v>
      </c>
      <c r="F16" s="3">
        <v>1.1645533781785224</v>
      </c>
      <c r="G16" s="3">
        <v>1.1897079577812795</v>
      </c>
      <c r="H16" s="3">
        <v>1.1981496224036596</v>
      </c>
      <c r="I16" s="3">
        <v>1.1968562456277703</v>
      </c>
      <c r="J16" s="3">
        <v>1.1897210341233484</v>
      </c>
      <c r="K16" s="3">
        <v>1.1789851885575515</v>
      </c>
      <c r="L16" s="3">
        <v>1.1660023212432855</v>
      </c>
      <c r="M16" s="12">
        <v>1.1516275405883798</v>
      </c>
      <c r="O16" s="67"/>
      <c r="P16" s="2">
        <v>0.4</v>
      </c>
      <c r="Q16" s="3">
        <v>0.91499248651357934</v>
      </c>
      <c r="R16" s="3">
        <v>1.0527450854961702</v>
      </c>
      <c r="S16" s="3">
        <v>1.1274111674382128</v>
      </c>
      <c r="T16" s="3">
        <v>1.1645533781785224</v>
      </c>
      <c r="U16" s="3">
        <v>1.1897079577812795</v>
      </c>
      <c r="V16" s="3">
        <v>1.1981496224036596</v>
      </c>
      <c r="W16" s="3">
        <v>1.1968562456277703</v>
      </c>
      <c r="X16" s="3">
        <v>1.1897210341233484</v>
      </c>
      <c r="Y16" s="3">
        <v>1.1789851885575515</v>
      </c>
      <c r="Z16" s="3">
        <v>1.1660023212432855</v>
      </c>
      <c r="AA16" s="12">
        <v>1.1516275405883798</v>
      </c>
    </row>
    <row r="17" spans="1:27" x14ac:dyDescent="0.35">
      <c r="A17" s="67"/>
      <c r="B17" s="2">
        <v>0.45</v>
      </c>
      <c r="C17" s="3">
        <v>0.89674888023963228</v>
      </c>
      <c r="D17" s="3">
        <v>1.0473977052248429</v>
      </c>
      <c r="E17" s="3">
        <v>1.1256551412435667</v>
      </c>
      <c r="F17" s="3">
        <v>1.1656028600839483</v>
      </c>
      <c r="G17" s="3">
        <v>1.1910907598642202</v>
      </c>
      <c r="H17" s="3">
        <v>1.1996444592109106</v>
      </c>
      <c r="I17" s="3">
        <v>1.1984432917374839</v>
      </c>
      <c r="J17" s="3">
        <v>1.1913664597731357</v>
      </c>
      <c r="K17" s="3">
        <v>1.1806382912855866</v>
      </c>
      <c r="L17" s="3">
        <v>1.167617038580089</v>
      </c>
      <c r="M17" s="12">
        <v>1.1531715613145082</v>
      </c>
      <c r="O17" s="67"/>
      <c r="P17" s="2">
        <v>0.45</v>
      </c>
      <c r="Q17" s="3">
        <v>0.89674888023963228</v>
      </c>
      <c r="R17" s="3">
        <v>1.0473977052248429</v>
      </c>
      <c r="S17" s="3">
        <v>1.1256551412435667</v>
      </c>
      <c r="T17" s="3">
        <v>1.1656028600839483</v>
      </c>
      <c r="U17" s="3">
        <v>1.1910907598642202</v>
      </c>
      <c r="V17" s="3">
        <v>1.1996444592109106</v>
      </c>
      <c r="W17" s="3">
        <v>1.1984432917374839</v>
      </c>
      <c r="X17" s="3">
        <v>1.1913664597731357</v>
      </c>
      <c r="Y17" s="3">
        <v>1.1806382912855866</v>
      </c>
      <c r="Z17" s="3">
        <v>1.167617038580089</v>
      </c>
      <c r="AA17" s="12">
        <v>1.1531715613145082</v>
      </c>
    </row>
    <row r="18" spans="1:27" x14ac:dyDescent="0.35">
      <c r="A18" s="67"/>
      <c r="B18" s="2">
        <v>0.5</v>
      </c>
      <c r="C18" s="3">
        <v>0.8805287324465233</v>
      </c>
      <c r="D18" s="3">
        <v>1.0426174163818354</v>
      </c>
      <c r="E18" s="3">
        <v>1.1237809217893151</v>
      </c>
      <c r="F18" s="3">
        <v>1.1663777388059162</v>
      </c>
      <c r="G18" s="3">
        <v>1.1921069181882424</v>
      </c>
      <c r="H18" s="3">
        <v>1.2008608121138342</v>
      </c>
      <c r="I18" s="3">
        <v>1.1998142829308152</v>
      </c>
      <c r="J18" s="3">
        <v>1.1928062915802002</v>
      </c>
      <c r="K18" s="3">
        <v>1.1820733987368066</v>
      </c>
      <c r="L18" s="3">
        <v>1.1690006842980016</v>
      </c>
      <c r="M18" s="12">
        <v>1.1544770864339973</v>
      </c>
      <c r="O18" s="67"/>
      <c r="P18" s="2">
        <v>0.5</v>
      </c>
      <c r="Q18" s="3">
        <v>0.8805287324465233</v>
      </c>
      <c r="R18" s="3">
        <v>1.0426174163818354</v>
      </c>
      <c r="S18" s="3">
        <v>1.1237809217893151</v>
      </c>
      <c r="T18" s="3">
        <v>1.1663777388059162</v>
      </c>
      <c r="U18" s="3">
        <v>1.1921069181882424</v>
      </c>
      <c r="V18" s="3">
        <v>1.2008608121138342</v>
      </c>
      <c r="W18" s="3">
        <v>1.1998142829308152</v>
      </c>
      <c r="X18" s="3">
        <v>1.1928062915802002</v>
      </c>
      <c r="Y18" s="3">
        <v>1.1820733987368066</v>
      </c>
      <c r="Z18" s="3">
        <v>1.1690006842980016</v>
      </c>
      <c r="AA18" s="12">
        <v>1.1544770864339973</v>
      </c>
    </row>
    <row r="19" spans="1:27" x14ac:dyDescent="0.35">
      <c r="A19" s="67"/>
      <c r="B19" s="2">
        <v>0.55000000000000004</v>
      </c>
      <c r="C19" s="3">
        <v>0.86611050459054817</v>
      </c>
      <c r="D19" s="3">
        <v>1.0383397652552688</v>
      </c>
      <c r="E19" s="3">
        <v>1.1219059430635892</v>
      </c>
      <c r="F19" s="3">
        <v>1.1669099037463861</v>
      </c>
      <c r="G19" s="3">
        <v>1.1929133488581731</v>
      </c>
      <c r="H19" s="3">
        <v>1.2019345907064594</v>
      </c>
      <c r="I19" s="3">
        <v>1.2010406750899105</v>
      </c>
      <c r="J19" s="3">
        <v>1.1940729251274693</v>
      </c>
      <c r="K19" s="3">
        <v>1.183311854876004</v>
      </c>
      <c r="L19" s="3">
        <v>1.1701763739952675</v>
      </c>
      <c r="M19" s="12">
        <v>1.1555767646202677</v>
      </c>
      <c r="O19" s="67"/>
      <c r="P19" s="2">
        <v>0.55000000000000004</v>
      </c>
      <c r="Q19" s="3">
        <v>0.86611050459054817</v>
      </c>
      <c r="R19" s="3">
        <v>1.0383397652552688</v>
      </c>
      <c r="S19" s="3">
        <v>1.1219059430635892</v>
      </c>
      <c r="T19" s="3">
        <v>1.1669099037463861</v>
      </c>
      <c r="U19" s="3">
        <v>1.1929133488581731</v>
      </c>
      <c r="V19" s="3">
        <v>1.2019345907064594</v>
      </c>
      <c r="W19" s="3">
        <v>1.2010406750899105</v>
      </c>
      <c r="X19" s="3">
        <v>1.1940729251274693</v>
      </c>
      <c r="Y19" s="3">
        <v>1.183311854876004</v>
      </c>
      <c r="Z19" s="3">
        <v>1.1701763739952675</v>
      </c>
      <c r="AA19" s="12">
        <v>1.1555767646202677</v>
      </c>
    </row>
    <row r="20" spans="1:27" x14ac:dyDescent="0.35">
      <c r="A20" s="67"/>
      <c r="B20" s="2">
        <v>0.6</v>
      </c>
      <c r="C20" s="3">
        <v>0.85326768068166869</v>
      </c>
      <c r="D20" s="3">
        <v>1.0344938021439791</v>
      </c>
      <c r="E20" s="3">
        <v>1.1201164245605475</v>
      </c>
      <c r="F20" s="3">
        <v>1.1672664238856392</v>
      </c>
      <c r="G20" s="3">
        <v>1.1936208211458663</v>
      </c>
      <c r="H20" s="3">
        <v>1.2029186909015375</v>
      </c>
      <c r="I20" s="3">
        <v>1.2021376536442703</v>
      </c>
      <c r="J20" s="3">
        <v>1.1951763996711144</v>
      </c>
      <c r="K20" s="3">
        <v>1.1843719665820773</v>
      </c>
      <c r="L20" s="3">
        <v>1.1711760814373298</v>
      </c>
      <c r="M20" s="12">
        <v>1.1565131994394167</v>
      </c>
      <c r="O20" s="67"/>
      <c r="P20" s="2">
        <v>0.6</v>
      </c>
      <c r="Q20" s="3">
        <v>0.85326768068166869</v>
      </c>
      <c r="R20" s="3">
        <v>1.0344938021439791</v>
      </c>
      <c r="S20" s="3">
        <v>1.1201164245605475</v>
      </c>
      <c r="T20" s="3">
        <v>1.1672664238856392</v>
      </c>
      <c r="U20" s="3">
        <v>1.1936208211458663</v>
      </c>
      <c r="V20" s="3">
        <v>1.2029186909015375</v>
      </c>
      <c r="W20" s="3">
        <v>1.2021376536442703</v>
      </c>
      <c r="X20" s="3">
        <v>1.1951763996711144</v>
      </c>
      <c r="Y20" s="3">
        <v>1.1843719665820773</v>
      </c>
      <c r="Z20" s="3">
        <v>1.1711760814373298</v>
      </c>
      <c r="AA20" s="12">
        <v>1.1565131994394167</v>
      </c>
    </row>
    <row r="21" spans="1:27" x14ac:dyDescent="0.35">
      <c r="A21" s="67"/>
      <c r="B21" s="2">
        <v>0.65</v>
      </c>
      <c r="C21" s="3">
        <v>0.84179162979126121</v>
      </c>
      <c r="D21" s="3">
        <v>1.0310151576995845</v>
      </c>
      <c r="E21" s="3">
        <v>1.1184755545396061</v>
      </c>
      <c r="F21" s="3">
        <v>1.1675224670997024</v>
      </c>
      <c r="G21" s="3">
        <v>1.1942852680499738</v>
      </c>
      <c r="H21" s="3">
        <v>1.2038214646852923</v>
      </c>
      <c r="I21" s="3">
        <v>1.2031063153193551</v>
      </c>
      <c r="J21" s="3">
        <v>1.1961294540992151</v>
      </c>
      <c r="K21" s="3">
        <v>1.1852827548980702</v>
      </c>
      <c r="L21" s="3">
        <v>1.1720392887408915</v>
      </c>
      <c r="M21" s="12">
        <v>1.1573289100940412</v>
      </c>
      <c r="O21" s="67"/>
      <c r="P21" s="2">
        <v>0.65</v>
      </c>
      <c r="Q21" s="3">
        <v>0.84179162979126121</v>
      </c>
      <c r="R21" s="3">
        <v>1.0310151576995845</v>
      </c>
      <c r="S21" s="3">
        <v>1.1184755545396061</v>
      </c>
      <c r="T21" s="3">
        <v>1.1675224670997024</v>
      </c>
      <c r="U21" s="3">
        <v>1.1942852680499738</v>
      </c>
      <c r="V21" s="3">
        <v>1.2038214646852923</v>
      </c>
      <c r="W21" s="3">
        <v>1.2031063153193551</v>
      </c>
      <c r="X21" s="3">
        <v>1.1961294540992151</v>
      </c>
      <c r="Y21" s="3">
        <v>1.1852827548980702</v>
      </c>
      <c r="Z21" s="3">
        <v>1.1720392887408915</v>
      </c>
      <c r="AA21" s="12">
        <v>1.1573289100940412</v>
      </c>
    </row>
    <row r="22" spans="1:27" x14ac:dyDescent="0.35">
      <c r="A22" s="67"/>
      <c r="B22" s="2">
        <v>0.7</v>
      </c>
      <c r="C22" s="3">
        <v>0.83150021112882333</v>
      </c>
      <c r="D22" s="3">
        <v>1.0278478145599359</v>
      </c>
      <c r="E22" s="3">
        <v>1.1170256834763737</v>
      </c>
      <c r="F22" s="3">
        <v>1.1677405467400181</v>
      </c>
      <c r="G22" s="3">
        <v>1.1949216219095073</v>
      </c>
      <c r="H22" s="3">
        <v>1.2046377658843994</v>
      </c>
      <c r="I22" s="3">
        <v>1.2039528186504642</v>
      </c>
      <c r="J22" s="3">
        <v>1.1969555414639979</v>
      </c>
      <c r="K22" s="3">
        <v>1.186077965222871</v>
      </c>
      <c r="L22" s="3">
        <v>1.1728015129382783</v>
      </c>
      <c r="M22" s="12">
        <v>1.1580556172590988</v>
      </c>
      <c r="O22" s="67"/>
      <c r="P22" s="2">
        <v>0.7</v>
      </c>
      <c r="Q22" s="3">
        <v>0.83150021112882333</v>
      </c>
      <c r="R22" s="3">
        <v>1.0278478145599359</v>
      </c>
      <c r="S22" s="3">
        <v>1.1170256834763737</v>
      </c>
      <c r="T22" s="3">
        <v>1.1677405467400181</v>
      </c>
      <c r="U22" s="3">
        <v>1.1949216219095073</v>
      </c>
      <c r="V22" s="3">
        <v>1.2046377658843994</v>
      </c>
      <c r="W22" s="3">
        <v>1.2039528186504642</v>
      </c>
      <c r="X22" s="3">
        <v>1.1969555414639979</v>
      </c>
      <c r="Y22" s="3">
        <v>1.186077965222871</v>
      </c>
      <c r="Z22" s="3">
        <v>1.1728015129382783</v>
      </c>
      <c r="AA22" s="12">
        <v>1.1580556172590988</v>
      </c>
    </row>
    <row r="23" spans="1:27" x14ac:dyDescent="0.35">
      <c r="A23" s="67"/>
      <c r="B23" s="2">
        <v>0.75</v>
      </c>
      <c r="C23" s="3">
        <v>0.82223515877356734</v>
      </c>
      <c r="D23" s="3">
        <v>1.0249446978935832</v>
      </c>
      <c r="E23" s="3">
        <v>1.1157909393310537</v>
      </c>
      <c r="F23" s="3">
        <v>1.1679592169248136</v>
      </c>
      <c r="G23" s="3">
        <v>1.1955252427321197</v>
      </c>
      <c r="H23" s="3">
        <v>1.2053647261399496</v>
      </c>
      <c r="I23" s="3">
        <v>1.204692095976609</v>
      </c>
      <c r="J23" s="3">
        <v>1.197682332992553</v>
      </c>
      <c r="K23" s="3">
        <v>1.1867869560535125</v>
      </c>
      <c r="L23" s="3">
        <v>1.1734875568976781</v>
      </c>
      <c r="M23" s="12">
        <v>1.1587121339944697</v>
      </c>
      <c r="O23" s="67"/>
      <c r="P23" s="2">
        <v>0.75</v>
      </c>
      <c r="Q23" s="3">
        <v>0.82223515877356734</v>
      </c>
      <c r="R23" s="3">
        <v>1.0249446978935832</v>
      </c>
      <c r="S23" s="3">
        <v>1.1157909393310537</v>
      </c>
      <c r="T23" s="3">
        <v>1.1679592169248136</v>
      </c>
      <c r="U23" s="3">
        <v>1.1955252427321197</v>
      </c>
      <c r="V23" s="3">
        <v>1.2053647261399496</v>
      </c>
      <c r="W23" s="3">
        <v>1.204692095976609</v>
      </c>
      <c r="X23" s="3">
        <v>1.197682332992553</v>
      </c>
      <c r="Y23" s="3">
        <v>1.1867869560535125</v>
      </c>
      <c r="Z23" s="3">
        <v>1.1734875568976781</v>
      </c>
      <c r="AA23" s="12">
        <v>1.1587121339944697</v>
      </c>
    </row>
    <row r="24" spans="1:27" x14ac:dyDescent="0.35">
      <c r="A24" s="67"/>
      <c r="B24" s="2">
        <v>0.8</v>
      </c>
      <c r="C24" s="3">
        <v>0.8138604787679814</v>
      </c>
      <c r="D24" s="3">
        <v>1.022267675399781</v>
      </c>
      <c r="E24" s="3">
        <v>1.1147789148183969</v>
      </c>
      <c r="F24" s="3">
        <v>1.1681954347170329</v>
      </c>
      <c r="G24" s="3">
        <v>1.1960865130791307</v>
      </c>
      <c r="H24" s="3">
        <v>1.2060060574458202</v>
      </c>
      <c r="I24" s="3">
        <v>1.2053443945371172</v>
      </c>
      <c r="J24" s="3">
        <v>1.1983342097355769</v>
      </c>
      <c r="K24" s="3">
        <v>1.1874302277198194</v>
      </c>
      <c r="L24" s="3">
        <v>1.174111931140607</v>
      </c>
      <c r="M24" s="12">
        <v>1.1593087526468147</v>
      </c>
      <c r="O24" s="67"/>
      <c r="P24" s="2">
        <v>0.8</v>
      </c>
      <c r="Q24" s="3">
        <v>0.8138604787679814</v>
      </c>
      <c r="R24" s="3">
        <v>1.022267675399781</v>
      </c>
      <c r="S24" s="3">
        <v>1.1147789148183969</v>
      </c>
      <c r="T24" s="3">
        <v>1.1681954347170329</v>
      </c>
      <c r="U24" s="3">
        <v>1.1960865130791307</v>
      </c>
      <c r="V24" s="3">
        <v>1.2060060574458202</v>
      </c>
      <c r="W24" s="3">
        <v>1.2053443945371172</v>
      </c>
      <c r="X24" s="3">
        <v>1.1983342097355769</v>
      </c>
      <c r="Y24" s="3">
        <v>1.1874302277198194</v>
      </c>
      <c r="Z24" s="3">
        <v>1.174111931140607</v>
      </c>
      <c r="AA24" s="12">
        <v>1.1593087526468147</v>
      </c>
    </row>
    <row r="25" spans="1:27" x14ac:dyDescent="0.35">
      <c r="A25" s="67"/>
      <c r="B25" s="2">
        <v>0.85</v>
      </c>
      <c r="C25" s="3">
        <v>0.8062624491178082</v>
      </c>
      <c r="D25" s="3">
        <v>1.0197873042179979</v>
      </c>
      <c r="E25" s="3">
        <v>1.1139824390411368</v>
      </c>
      <c r="F25" s="3">
        <v>1.1684492001166698</v>
      </c>
      <c r="G25" s="3">
        <v>1.1965975027817963</v>
      </c>
      <c r="H25" s="3">
        <v>1.2065725583296574</v>
      </c>
      <c r="I25" s="3">
        <v>1.2059302990253138</v>
      </c>
      <c r="J25" s="3">
        <v>1.1989291411179748</v>
      </c>
      <c r="K25" s="3">
        <v>1.188019928565391</v>
      </c>
      <c r="L25" s="3">
        <v>1.1746824814723082</v>
      </c>
      <c r="M25" s="12">
        <v>1.1598508724799514</v>
      </c>
      <c r="O25" s="67"/>
      <c r="P25" s="2">
        <v>0.85</v>
      </c>
      <c r="Q25" s="3">
        <v>0.8062624491178082</v>
      </c>
      <c r="R25" s="3">
        <v>1.0197873042179979</v>
      </c>
      <c r="S25" s="3">
        <v>1.1139824390411368</v>
      </c>
      <c r="T25" s="3">
        <v>1.1684492001166698</v>
      </c>
      <c r="U25" s="3">
        <v>1.1965975027817963</v>
      </c>
      <c r="V25" s="3">
        <v>1.2065725583296574</v>
      </c>
      <c r="W25" s="3">
        <v>1.2059302990253138</v>
      </c>
      <c r="X25" s="3">
        <v>1.1989291411179748</v>
      </c>
      <c r="Y25" s="3">
        <v>1.188019928565391</v>
      </c>
      <c r="Z25" s="3">
        <v>1.1746824814723082</v>
      </c>
      <c r="AA25" s="12">
        <v>1.1598508724799514</v>
      </c>
    </row>
    <row r="26" spans="1:27" x14ac:dyDescent="0.35">
      <c r="A26" s="67"/>
      <c r="B26" s="2">
        <v>0.9</v>
      </c>
      <c r="C26" s="3">
        <v>0.79934346125676015</v>
      </c>
      <c r="D26" s="3">
        <v>1.0174794563880332</v>
      </c>
      <c r="E26" s="3">
        <v>1.1133820240314203</v>
      </c>
      <c r="F26" s="3">
        <v>1.1687127516819891</v>
      </c>
      <c r="G26" s="3">
        <v>1.1970557652986984</v>
      </c>
      <c r="H26" s="3">
        <v>1.2070786549494834</v>
      </c>
      <c r="I26" s="3">
        <v>1.2064659228691685</v>
      </c>
      <c r="J26" s="3">
        <v>1.1994777569404009</v>
      </c>
      <c r="K26" s="3">
        <v>1.1885620483985315</v>
      </c>
      <c r="L26" s="3">
        <v>1.1752037635216346</v>
      </c>
      <c r="M26" s="12">
        <v>1.160343386576727</v>
      </c>
      <c r="O26" s="67"/>
      <c r="P26" s="2">
        <v>0.9</v>
      </c>
      <c r="Q26" s="3">
        <v>0.79934346125676015</v>
      </c>
      <c r="R26" s="3">
        <v>1.0174794563880332</v>
      </c>
      <c r="S26" s="3">
        <v>1.1133820240314203</v>
      </c>
      <c r="T26" s="3">
        <v>1.1687127516819891</v>
      </c>
      <c r="U26" s="3">
        <v>1.1970557652986984</v>
      </c>
      <c r="V26" s="3">
        <v>1.2070786549494834</v>
      </c>
      <c r="W26" s="3">
        <v>1.2064659228691685</v>
      </c>
      <c r="X26" s="3">
        <v>1.1994777569404009</v>
      </c>
      <c r="Y26" s="3">
        <v>1.1885620483985315</v>
      </c>
      <c r="Z26" s="3">
        <v>1.1752037635216346</v>
      </c>
      <c r="AA26" s="12">
        <v>1.160343386576727</v>
      </c>
    </row>
    <row r="27" spans="1:27" x14ac:dyDescent="0.35">
      <c r="A27" s="67"/>
      <c r="B27" s="2">
        <v>0.95</v>
      </c>
      <c r="C27" s="3">
        <v>0.7930197422321037</v>
      </c>
      <c r="D27" s="3">
        <v>1.0153258250309884</v>
      </c>
      <c r="E27" s="3">
        <v>1.1129497454716608</v>
      </c>
      <c r="F27" s="3">
        <v>1.1689757970663233</v>
      </c>
      <c r="G27" s="3">
        <v>1.1974641689887429</v>
      </c>
      <c r="H27" s="3">
        <v>1.2075385203728317</v>
      </c>
      <c r="I27" s="3">
        <v>1.2069621489598215</v>
      </c>
      <c r="J27" s="3">
        <v>1.1999859626476583</v>
      </c>
      <c r="K27" s="3">
        <v>1.1890602992131147</v>
      </c>
      <c r="L27" s="3">
        <v>1.1756796580094553</v>
      </c>
      <c r="M27" s="12">
        <v>1.1607919472914476</v>
      </c>
      <c r="O27" s="67"/>
      <c r="P27" s="2">
        <v>0.95</v>
      </c>
      <c r="Q27" s="3">
        <v>0.7930197422321037</v>
      </c>
      <c r="R27" s="3">
        <v>1.0153258250309884</v>
      </c>
      <c r="S27" s="3">
        <v>1.1129497454716608</v>
      </c>
      <c r="T27" s="3">
        <v>1.1689757970663233</v>
      </c>
      <c r="U27" s="3">
        <v>1.1974641689887429</v>
      </c>
      <c r="V27" s="3">
        <v>1.2075385203728317</v>
      </c>
      <c r="W27" s="3">
        <v>1.2069621489598215</v>
      </c>
      <c r="X27" s="3">
        <v>1.1999859626476583</v>
      </c>
      <c r="Y27" s="3">
        <v>1.1890602992131147</v>
      </c>
      <c r="Z27" s="3">
        <v>1.1756796580094553</v>
      </c>
      <c r="AA27" s="12">
        <v>1.1607919472914476</v>
      </c>
    </row>
    <row r="28" spans="1:27" x14ac:dyDescent="0.35">
      <c r="A28" s="67"/>
      <c r="B28" s="2">
        <v>1</v>
      </c>
      <c r="C28" s="3">
        <v>0.78722143906813524</v>
      </c>
      <c r="D28" s="3">
        <v>1.0133119839888343</v>
      </c>
      <c r="E28" s="3">
        <v>1.1126535452329216</v>
      </c>
      <c r="F28" s="3">
        <v>1.1692291406484761</v>
      </c>
      <c r="G28" s="3">
        <v>1.1978294629317079</v>
      </c>
      <c r="H28" s="3">
        <v>1.2079633749448326</v>
      </c>
      <c r="I28" s="3">
        <v>1.2074250514690705</v>
      </c>
      <c r="J28" s="3">
        <v>1.2004564578716574</v>
      </c>
      <c r="K28" s="3">
        <v>1.1895176337315476</v>
      </c>
      <c r="L28" s="3">
        <v>1.17611480492812</v>
      </c>
      <c r="M28" s="12">
        <v>1.1612022913419282</v>
      </c>
      <c r="O28" s="67"/>
      <c r="P28" s="2">
        <v>1</v>
      </c>
      <c r="Q28" s="3">
        <v>0.78722143906813524</v>
      </c>
      <c r="R28" s="3">
        <v>1.0133119839888343</v>
      </c>
      <c r="S28" s="3">
        <v>1.1126535452329216</v>
      </c>
      <c r="T28" s="3">
        <v>1.1692291406484761</v>
      </c>
      <c r="U28" s="3">
        <v>1.1978294629317079</v>
      </c>
      <c r="V28" s="3">
        <v>1.2079633749448326</v>
      </c>
      <c r="W28" s="3">
        <v>1.2074250514690705</v>
      </c>
      <c r="X28" s="3">
        <v>1.2004564578716574</v>
      </c>
      <c r="Y28" s="3">
        <v>1.1895176337315476</v>
      </c>
      <c r="Z28" s="3">
        <v>1.17611480492812</v>
      </c>
      <c r="AA28" s="12">
        <v>1.1612022913419282</v>
      </c>
    </row>
    <row r="29" spans="1:27" x14ac:dyDescent="0.35">
      <c r="A29" s="8"/>
      <c r="B29" s="9"/>
      <c r="C29" s="9"/>
      <c r="D29" s="9"/>
      <c r="E29" s="9"/>
      <c r="F29" s="9"/>
      <c r="G29" s="9"/>
      <c r="H29" s="9"/>
      <c r="I29" s="9"/>
      <c r="J29" s="9"/>
      <c r="K29" s="9"/>
      <c r="L29" s="9"/>
      <c r="M29" s="10"/>
      <c r="O29" s="8"/>
      <c r="P29" s="9"/>
      <c r="Q29" s="9"/>
      <c r="R29" s="9"/>
      <c r="S29" s="9"/>
      <c r="T29" s="9"/>
      <c r="U29" s="9"/>
      <c r="V29" s="9"/>
      <c r="W29" s="9"/>
      <c r="X29" s="9"/>
      <c r="Y29" s="9"/>
      <c r="Z29" s="9"/>
      <c r="AA29" s="10"/>
    </row>
    <row r="30" spans="1:27" x14ac:dyDescent="0.35">
      <c r="A30" s="8"/>
      <c r="B30" s="9"/>
      <c r="C30" s="9"/>
      <c r="D30" s="9"/>
      <c r="E30" s="9"/>
      <c r="F30" s="9"/>
      <c r="G30" s="9"/>
      <c r="H30" s="9"/>
      <c r="I30" s="9"/>
      <c r="J30" s="9"/>
      <c r="K30" s="9"/>
      <c r="L30" s="9"/>
      <c r="M30" s="10"/>
      <c r="O30" s="8"/>
      <c r="P30" s="9"/>
      <c r="Q30" s="7"/>
      <c r="R30" s="9"/>
      <c r="S30" s="9"/>
      <c r="T30" s="9"/>
      <c r="U30" s="9"/>
      <c r="V30" s="9"/>
      <c r="W30" s="9"/>
      <c r="X30" s="9"/>
      <c r="Y30" s="9"/>
      <c r="Z30" s="9"/>
      <c r="AA30" s="10"/>
    </row>
    <row r="31" spans="1:27" x14ac:dyDescent="0.35">
      <c r="A31" s="8"/>
      <c r="B31" s="9"/>
      <c r="C31" s="9"/>
      <c r="D31" s="9"/>
      <c r="E31" s="9"/>
      <c r="F31" s="9"/>
      <c r="G31" s="9"/>
      <c r="H31" s="9"/>
      <c r="I31" s="9"/>
      <c r="J31" s="9"/>
      <c r="K31" s="9"/>
      <c r="L31" s="9"/>
      <c r="M31" s="10"/>
      <c r="O31" s="8"/>
      <c r="P31" s="9"/>
      <c r="Q31" s="9"/>
      <c r="R31" s="9"/>
      <c r="S31" s="9"/>
      <c r="T31" s="9"/>
      <c r="U31" s="9"/>
      <c r="V31" s="9"/>
      <c r="W31" s="9"/>
      <c r="X31" s="9"/>
      <c r="Y31" s="9"/>
      <c r="Z31" s="9"/>
      <c r="AA31" s="10"/>
    </row>
    <row r="32" spans="1:27" x14ac:dyDescent="0.35">
      <c r="A32" s="8"/>
      <c r="B32" s="9"/>
      <c r="C32" s="9"/>
      <c r="D32" s="9"/>
      <c r="E32" s="9"/>
      <c r="F32" s="9"/>
      <c r="G32" s="9"/>
      <c r="H32" s="9"/>
      <c r="I32" s="9"/>
      <c r="J32" s="9"/>
      <c r="K32" s="9"/>
      <c r="L32" s="9"/>
      <c r="M32" s="10"/>
      <c r="O32" s="8"/>
      <c r="P32" s="9"/>
      <c r="Q32" s="9"/>
      <c r="R32" s="9"/>
      <c r="S32" s="9"/>
      <c r="T32" s="9"/>
      <c r="U32" s="9"/>
      <c r="V32" s="9"/>
      <c r="W32" s="9"/>
      <c r="X32" s="9"/>
      <c r="Y32" s="9"/>
      <c r="Z32" s="9"/>
      <c r="AA32" s="10"/>
    </row>
    <row r="33" spans="1:27" x14ac:dyDescent="0.35">
      <c r="A33" s="8"/>
      <c r="B33" s="9"/>
      <c r="C33" s="9"/>
      <c r="D33" s="9"/>
      <c r="E33" s="9"/>
      <c r="F33" s="9"/>
      <c r="G33" s="9"/>
      <c r="H33" s="9"/>
      <c r="I33" s="9"/>
      <c r="J33" s="9"/>
      <c r="K33" s="9"/>
      <c r="L33" s="9"/>
      <c r="M33" s="10"/>
      <c r="O33" s="8"/>
      <c r="P33" s="9"/>
      <c r="Q33" s="9"/>
      <c r="R33" s="9"/>
      <c r="S33" s="9"/>
      <c r="T33" s="9"/>
      <c r="U33" s="9"/>
      <c r="V33" s="9"/>
      <c r="W33" s="9"/>
      <c r="X33" s="9"/>
      <c r="Y33" s="9"/>
      <c r="Z33" s="9"/>
      <c r="AA33" s="10"/>
    </row>
    <row r="34" spans="1:27" x14ac:dyDescent="0.35">
      <c r="A34" s="8"/>
      <c r="B34" s="9"/>
      <c r="C34" s="9"/>
      <c r="D34" s="9"/>
      <c r="E34" s="9"/>
      <c r="F34" s="9"/>
      <c r="G34" s="9"/>
      <c r="H34" s="9"/>
      <c r="I34" s="9"/>
      <c r="J34" s="9"/>
      <c r="K34" s="9"/>
      <c r="L34" s="9"/>
      <c r="M34" s="10"/>
      <c r="O34" s="8"/>
      <c r="P34" s="9"/>
      <c r="Q34" s="9"/>
      <c r="R34" s="9"/>
      <c r="S34" s="9"/>
      <c r="T34" s="9"/>
      <c r="U34" s="9"/>
      <c r="V34" s="9"/>
      <c r="W34" s="9"/>
      <c r="X34" s="9"/>
      <c r="Y34" s="9"/>
      <c r="Z34" s="9"/>
      <c r="AA34" s="10"/>
    </row>
    <row r="35" spans="1:27" x14ac:dyDescent="0.35">
      <c r="A35" s="8"/>
      <c r="B35" s="9"/>
      <c r="C35" s="9"/>
      <c r="D35" s="9"/>
      <c r="E35" s="9"/>
      <c r="F35" s="9"/>
      <c r="G35" s="9"/>
      <c r="H35" s="9"/>
      <c r="I35" s="9"/>
      <c r="J35" s="9"/>
      <c r="K35" s="9"/>
      <c r="L35" s="9"/>
      <c r="M35" s="10"/>
      <c r="O35" s="8"/>
      <c r="P35" s="9"/>
      <c r="Q35" s="9"/>
      <c r="R35" s="9"/>
      <c r="S35" s="9"/>
      <c r="T35" s="9"/>
      <c r="U35" s="9"/>
      <c r="V35" s="9"/>
      <c r="W35" s="9"/>
      <c r="X35" s="9"/>
      <c r="Y35" s="9"/>
      <c r="Z35" s="9"/>
      <c r="AA35" s="10"/>
    </row>
    <row r="36" spans="1:27" x14ac:dyDescent="0.35">
      <c r="A36" s="8"/>
      <c r="B36" s="9"/>
      <c r="C36" s="9"/>
      <c r="D36" s="9"/>
      <c r="E36" s="9"/>
      <c r="F36" s="9"/>
      <c r="G36" s="9"/>
      <c r="H36" s="9"/>
      <c r="I36" s="9"/>
      <c r="J36" s="9"/>
      <c r="K36" s="9"/>
      <c r="L36" s="9"/>
      <c r="M36" s="10"/>
      <c r="O36" s="8"/>
      <c r="P36" s="9"/>
      <c r="Q36" s="9"/>
      <c r="R36" s="9"/>
      <c r="S36" s="9"/>
      <c r="T36" s="9"/>
      <c r="U36" s="9"/>
      <c r="V36" s="9"/>
      <c r="W36" s="9"/>
      <c r="X36" s="9"/>
      <c r="Y36" s="9"/>
      <c r="Z36" s="9"/>
      <c r="AA36" s="10"/>
    </row>
    <row r="37" spans="1:27" x14ac:dyDescent="0.35">
      <c r="A37" s="8"/>
      <c r="B37" s="9"/>
      <c r="C37" s="9"/>
      <c r="D37" s="9"/>
      <c r="E37" s="9"/>
      <c r="F37" s="9"/>
      <c r="G37" s="9"/>
      <c r="H37" s="9"/>
      <c r="I37" s="9"/>
      <c r="J37" s="9"/>
      <c r="K37" s="9"/>
      <c r="L37" s="9"/>
      <c r="M37" s="10"/>
      <c r="O37" s="8"/>
      <c r="P37" s="9"/>
      <c r="Q37" s="9"/>
      <c r="R37" s="9"/>
      <c r="S37" s="9"/>
      <c r="T37" s="9"/>
      <c r="U37" s="9"/>
      <c r="V37" s="9"/>
      <c r="W37" s="9"/>
      <c r="X37" s="9"/>
      <c r="Y37" s="9"/>
      <c r="Z37" s="9"/>
      <c r="AA37" s="10"/>
    </row>
    <row r="38" spans="1:27" x14ac:dyDescent="0.35">
      <c r="A38" s="8"/>
      <c r="B38" s="9"/>
      <c r="C38" s="9"/>
      <c r="D38" s="9"/>
      <c r="E38" s="9"/>
      <c r="F38" s="9"/>
      <c r="G38" s="9"/>
      <c r="H38" s="9"/>
      <c r="I38" s="9"/>
      <c r="J38" s="9"/>
      <c r="K38" s="9"/>
      <c r="L38" s="9"/>
      <c r="M38" s="10"/>
      <c r="O38" s="8"/>
      <c r="P38" s="9"/>
      <c r="Q38" s="9"/>
      <c r="R38" s="9"/>
      <c r="S38" s="9"/>
      <c r="T38" s="9"/>
      <c r="U38" s="9"/>
      <c r="V38" s="9"/>
      <c r="W38" s="9"/>
      <c r="X38" s="9"/>
      <c r="Y38" s="9"/>
      <c r="Z38" s="9"/>
      <c r="AA38" s="10"/>
    </row>
    <row r="39" spans="1:27" x14ac:dyDescent="0.35">
      <c r="A39" s="64" t="s">
        <v>1</v>
      </c>
      <c r="B39" s="65"/>
      <c r="C39" s="65"/>
      <c r="D39" s="65"/>
      <c r="E39" s="65"/>
      <c r="F39" s="65"/>
      <c r="G39" s="65"/>
      <c r="H39" s="65"/>
      <c r="I39" s="65"/>
      <c r="J39" s="65"/>
      <c r="K39" s="65"/>
      <c r="L39" s="65"/>
      <c r="M39" s="66"/>
      <c r="O39" s="64" t="s">
        <v>1</v>
      </c>
      <c r="P39" s="65"/>
      <c r="Q39" s="65"/>
      <c r="R39" s="65"/>
      <c r="S39" s="65"/>
      <c r="T39" s="65"/>
      <c r="U39" s="65"/>
      <c r="V39" s="65"/>
      <c r="W39" s="65"/>
      <c r="X39" s="65"/>
      <c r="Y39" s="65"/>
      <c r="Z39" s="65"/>
      <c r="AA39" s="66"/>
    </row>
    <row r="40" spans="1:27" x14ac:dyDescent="0.35">
      <c r="A40" s="67" t="s">
        <v>0</v>
      </c>
      <c r="B40" s="1"/>
      <c r="C40" s="1">
        <v>0</v>
      </c>
      <c r="D40" s="1">
        <v>0.1</v>
      </c>
      <c r="E40" s="1">
        <v>0.2</v>
      </c>
      <c r="F40" s="1">
        <v>0.3</v>
      </c>
      <c r="G40" s="1">
        <v>0.4</v>
      </c>
      <c r="H40" s="1">
        <v>0.5</v>
      </c>
      <c r="I40" s="1">
        <v>0.6</v>
      </c>
      <c r="J40" s="1">
        <v>0.7</v>
      </c>
      <c r="K40" s="1">
        <v>0.8</v>
      </c>
      <c r="L40" s="1">
        <v>0.9</v>
      </c>
      <c r="M40" s="11">
        <v>1</v>
      </c>
      <c r="O40" s="67" t="s">
        <v>0</v>
      </c>
      <c r="P40" s="1"/>
      <c r="Q40" s="1">
        <v>0</v>
      </c>
      <c r="R40" s="1">
        <v>0.1</v>
      </c>
      <c r="S40" s="1">
        <v>0.2</v>
      </c>
      <c r="T40" s="1">
        <v>0.3</v>
      </c>
      <c r="U40" s="1">
        <v>0.4</v>
      </c>
      <c r="V40" s="1">
        <v>0.5</v>
      </c>
      <c r="W40" s="1">
        <v>0.6</v>
      </c>
      <c r="X40" s="1">
        <v>0.7</v>
      </c>
      <c r="Y40" s="1">
        <v>0.8</v>
      </c>
      <c r="Z40" s="1">
        <v>0.9</v>
      </c>
      <c r="AA40" s="11">
        <v>1</v>
      </c>
    </row>
    <row r="41" spans="1:27" x14ac:dyDescent="0.35">
      <c r="A41" s="67"/>
      <c r="B41" s="2">
        <v>0</v>
      </c>
      <c r="C41" s="5">
        <v>1</v>
      </c>
      <c r="D41" s="5">
        <v>1</v>
      </c>
      <c r="E41" s="5">
        <v>1</v>
      </c>
      <c r="F41" s="5">
        <v>1</v>
      </c>
      <c r="G41" s="5">
        <v>1</v>
      </c>
      <c r="H41" s="5">
        <v>1</v>
      </c>
      <c r="I41" s="5">
        <v>1</v>
      </c>
      <c r="J41" s="5">
        <v>1</v>
      </c>
      <c r="K41" s="5">
        <v>1</v>
      </c>
      <c r="L41" s="5">
        <v>1</v>
      </c>
      <c r="M41" s="13">
        <v>1</v>
      </c>
      <c r="O41" s="67"/>
      <c r="P41" s="2">
        <v>0</v>
      </c>
      <c r="Q41" s="5">
        <v>1</v>
      </c>
      <c r="R41" s="5">
        <v>1</v>
      </c>
      <c r="S41" s="5">
        <v>1</v>
      </c>
      <c r="T41" s="5">
        <v>1</v>
      </c>
      <c r="U41" s="5">
        <v>1</v>
      </c>
      <c r="V41" s="5">
        <v>1</v>
      </c>
      <c r="W41" s="5">
        <v>1</v>
      </c>
      <c r="X41" s="5">
        <v>1</v>
      </c>
      <c r="Y41" s="5">
        <v>1</v>
      </c>
      <c r="Z41" s="5">
        <v>1</v>
      </c>
      <c r="AA41" s="13">
        <v>1</v>
      </c>
    </row>
    <row r="42" spans="1:27" x14ac:dyDescent="0.35">
      <c r="A42" s="67"/>
      <c r="B42" s="2">
        <v>0.05</v>
      </c>
      <c r="C42" s="5">
        <v>0.8554115944401367</v>
      </c>
      <c r="D42" s="5">
        <v>0.83293923198891606</v>
      </c>
      <c r="E42" s="5">
        <v>0.81053801341798137</v>
      </c>
      <c r="F42" s="5">
        <v>0.7891076053556455</v>
      </c>
      <c r="G42" s="5">
        <v>0.76857003613216668</v>
      </c>
      <c r="H42" s="5">
        <v>0.74909397743528117</v>
      </c>
      <c r="I42" s="5">
        <v>0.73126771497650755</v>
      </c>
      <c r="J42" s="5">
        <v>0.71379885779310615</v>
      </c>
      <c r="K42" s="5">
        <v>0.69750652988588624</v>
      </c>
      <c r="L42" s="5">
        <v>0.68219563349309131</v>
      </c>
      <c r="M42" s="13">
        <v>0.66756089899095894</v>
      </c>
      <c r="O42" s="67"/>
      <c r="P42" s="2">
        <v>0.05</v>
      </c>
      <c r="Q42" s="5">
        <v>0.8554115944401367</v>
      </c>
      <c r="R42" s="5">
        <v>0.83293923198891606</v>
      </c>
      <c r="S42" s="5">
        <v>0.81053801341798137</v>
      </c>
      <c r="T42" s="5">
        <v>0.7891076053556455</v>
      </c>
      <c r="U42" s="5">
        <v>0.76857003613216668</v>
      </c>
      <c r="V42" s="5">
        <v>0.74909397743528117</v>
      </c>
      <c r="W42" s="5">
        <v>0.73126771497650755</v>
      </c>
      <c r="X42" s="5">
        <v>0.71379885779310615</v>
      </c>
      <c r="Y42" s="5">
        <v>0.69750652988588624</v>
      </c>
      <c r="Z42" s="5">
        <v>0.68219563349309131</v>
      </c>
      <c r="AA42" s="13">
        <v>0.66756089899095894</v>
      </c>
    </row>
    <row r="43" spans="1:27" x14ac:dyDescent="0.35">
      <c r="A43" s="67"/>
      <c r="B43" s="2">
        <v>0.1</v>
      </c>
      <c r="C43" s="5">
        <v>0.75149390328318832</v>
      </c>
      <c r="D43" s="5">
        <v>0.71498824185808607</v>
      </c>
      <c r="E43" s="5">
        <v>0.68470092646227676</v>
      </c>
      <c r="F43" s="5">
        <v>0.65820328709717357</v>
      </c>
      <c r="G43" s="5">
        <v>0.63437173092832633</v>
      </c>
      <c r="H43" s="5">
        <v>0.61269379442468674</v>
      </c>
      <c r="I43" s="5">
        <v>0.59281262021991876</v>
      </c>
      <c r="J43" s="5">
        <v>0.57444287414959627</v>
      </c>
      <c r="K43" s="5">
        <v>0.55730824147488689</v>
      </c>
      <c r="L43" s="5">
        <v>0.5416840675571073</v>
      </c>
      <c r="M43" s="13">
        <v>0.5270734831991708</v>
      </c>
      <c r="O43" s="67"/>
      <c r="P43" s="2">
        <v>0.1</v>
      </c>
      <c r="Q43" s="5">
        <v>0.75149390328318832</v>
      </c>
      <c r="R43" s="5">
        <v>0.71498824185808607</v>
      </c>
      <c r="S43" s="5">
        <v>0.68470092646227676</v>
      </c>
      <c r="T43" s="5">
        <v>0.65820328709717357</v>
      </c>
      <c r="U43" s="5">
        <v>0.63437173092832633</v>
      </c>
      <c r="V43" s="5">
        <v>0.61269379442468674</v>
      </c>
      <c r="W43" s="5">
        <v>0.59281262021991876</v>
      </c>
      <c r="X43" s="5">
        <v>0.57444287414959627</v>
      </c>
      <c r="Y43" s="5">
        <v>0.55730824147488689</v>
      </c>
      <c r="Z43" s="5">
        <v>0.5416840675571073</v>
      </c>
      <c r="AA43" s="13">
        <v>0.5270734831991708</v>
      </c>
    </row>
    <row r="44" spans="1:27" x14ac:dyDescent="0.35">
      <c r="A44" s="67"/>
      <c r="B44" s="2">
        <v>0.15</v>
      </c>
      <c r="C44" s="5">
        <v>0.69805334309846945</v>
      </c>
      <c r="D44" s="5">
        <v>0.64628643426811427</v>
      </c>
      <c r="E44" s="5">
        <v>0.61181263026287236</v>
      </c>
      <c r="F44" s="5">
        <v>0.58342563197272368</v>
      </c>
      <c r="G44" s="5">
        <v>0.55835723438747475</v>
      </c>
      <c r="H44" s="5">
        <v>0.53563763852288759</v>
      </c>
      <c r="I44" s="5">
        <v>0.51553717426531476</v>
      </c>
      <c r="J44" s="5">
        <v>0.49702636269302852</v>
      </c>
      <c r="K44" s="5">
        <v>0.48015329336017715</v>
      </c>
      <c r="L44" s="5">
        <v>0.46500023691505277</v>
      </c>
      <c r="M44" s="13">
        <v>0.45124620295940299</v>
      </c>
      <c r="O44" s="67"/>
      <c r="P44" s="2">
        <v>0.15</v>
      </c>
      <c r="Q44" s="5">
        <v>0.69805334309846945</v>
      </c>
      <c r="R44" s="5">
        <v>0.64628643426811427</v>
      </c>
      <c r="S44" s="5">
        <v>0.61181263026287236</v>
      </c>
      <c r="T44" s="5">
        <v>0.58342563197272368</v>
      </c>
      <c r="U44" s="5">
        <v>0.55835723438747475</v>
      </c>
      <c r="V44" s="5">
        <v>0.53563763852288759</v>
      </c>
      <c r="W44" s="5">
        <v>0.51553717426531476</v>
      </c>
      <c r="X44" s="5">
        <v>0.49702636269302852</v>
      </c>
      <c r="Y44" s="5">
        <v>0.48015329336017715</v>
      </c>
      <c r="Z44" s="5">
        <v>0.46500023691505277</v>
      </c>
      <c r="AA44" s="13">
        <v>0.45124620295940299</v>
      </c>
    </row>
    <row r="45" spans="1:27" x14ac:dyDescent="0.35">
      <c r="A45" s="67"/>
      <c r="B45" s="2">
        <v>0.2</v>
      </c>
      <c r="C45" s="5">
        <v>0.66683180065856862</v>
      </c>
      <c r="D45" s="5">
        <v>0.59988368128828717</v>
      </c>
      <c r="E45" s="5">
        <v>0.5621059015345774</v>
      </c>
      <c r="F45" s="5">
        <v>0.53230293772185622</v>
      </c>
      <c r="G45" s="5">
        <v>0.50589460752874826</v>
      </c>
      <c r="H45" s="5">
        <v>0.48282287474485491</v>
      </c>
      <c r="I45" s="5">
        <v>0.46242114481412594</v>
      </c>
      <c r="J45" s="5">
        <v>0.44435974508751147</v>
      </c>
      <c r="K45" s="5">
        <v>0.42827090216490171</v>
      </c>
      <c r="L45" s="5">
        <v>0.41390594964008603</v>
      </c>
      <c r="M45" s="13">
        <v>0.40070993995871967</v>
      </c>
      <c r="O45" s="67"/>
      <c r="P45" s="2">
        <v>0.2</v>
      </c>
      <c r="Q45" s="5">
        <v>0.66683180065856862</v>
      </c>
      <c r="R45" s="5">
        <v>0.59988368128828717</v>
      </c>
      <c r="S45" s="5">
        <v>0.5621059015345774</v>
      </c>
      <c r="T45" s="5">
        <v>0.53230293772185622</v>
      </c>
      <c r="U45" s="5">
        <v>0.50589460752874826</v>
      </c>
      <c r="V45" s="5">
        <v>0.48282287474485491</v>
      </c>
      <c r="W45" s="5">
        <v>0.46242114481412594</v>
      </c>
      <c r="X45" s="5">
        <v>0.44435974508751147</v>
      </c>
      <c r="Y45" s="5">
        <v>0.42827090216490171</v>
      </c>
      <c r="Z45" s="5">
        <v>0.41390594964008603</v>
      </c>
      <c r="AA45" s="13">
        <v>0.40070993995871967</v>
      </c>
    </row>
    <row r="46" spans="1:27" x14ac:dyDescent="0.35">
      <c r="A46" s="67"/>
      <c r="B46" s="2">
        <v>0.25</v>
      </c>
      <c r="C46" s="5">
        <v>0.64602259499643522</v>
      </c>
      <c r="D46" s="5">
        <v>0.5651038068691584</v>
      </c>
      <c r="E46" s="5">
        <v>0.52508967318661004</v>
      </c>
      <c r="F46" s="5">
        <v>0.4931680294460975</v>
      </c>
      <c r="G46" s="5">
        <v>0.46612311325307931</v>
      </c>
      <c r="H46" s="5">
        <v>0.44288490041756989</v>
      </c>
      <c r="I46" s="5">
        <v>0.42290029784655181</v>
      </c>
      <c r="J46" s="5">
        <v>0.40529981605525334</v>
      </c>
      <c r="K46" s="5">
        <v>0.38996371584704576</v>
      </c>
      <c r="L46" s="5">
        <v>0.37631698776770606</v>
      </c>
      <c r="M46" s="13">
        <v>0.36392395984416864</v>
      </c>
      <c r="O46" s="67"/>
      <c r="P46" s="2">
        <v>0.25</v>
      </c>
      <c r="Q46" s="5">
        <v>0.64602259499643522</v>
      </c>
      <c r="R46" s="5">
        <v>0.5651038068691584</v>
      </c>
      <c r="S46" s="5">
        <v>0.52508967318661004</v>
      </c>
      <c r="T46" s="5">
        <v>0.4931680294460975</v>
      </c>
      <c r="U46" s="5">
        <v>0.46612311325307931</v>
      </c>
      <c r="V46" s="5">
        <v>0.44288490041756989</v>
      </c>
      <c r="W46" s="5">
        <v>0.42290029784655181</v>
      </c>
      <c r="X46" s="5">
        <v>0.40529981605525334</v>
      </c>
      <c r="Y46" s="5">
        <v>0.38996371584704576</v>
      </c>
      <c r="Z46" s="5">
        <v>0.37631698776770606</v>
      </c>
      <c r="AA46" s="13">
        <v>0.36392395984416864</v>
      </c>
    </row>
    <row r="47" spans="1:27" x14ac:dyDescent="0.35">
      <c r="A47" s="67"/>
      <c r="B47" s="2">
        <v>0.3</v>
      </c>
      <c r="C47" s="5">
        <v>0.63182399608269313</v>
      </c>
      <c r="D47" s="5">
        <v>0.53758777320348494</v>
      </c>
      <c r="E47" s="5">
        <v>0.49521286809529869</v>
      </c>
      <c r="F47" s="5">
        <v>0.46153521805842607</v>
      </c>
      <c r="G47" s="5">
        <v>0.43404362956489273</v>
      </c>
      <c r="H47" s="5">
        <v>0.41118010221264278</v>
      </c>
      <c r="I47" s="5">
        <v>0.39187376887471387</v>
      </c>
      <c r="J47" s="5">
        <v>0.37493149441660484</v>
      </c>
      <c r="K47" s="5">
        <v>0.36032133152715151</v>
      </c>
      <c r="L47" s="5">
        <v>0.34738227010773276</v>
      </c>
      <c r="M47" s="13">
        <v>0.33570510640615331</v>
      </c>
      <c r="O47" s="67"/>
      <c r="P47" s="2">
        <v>0.3</v>
      </c>
      <c r="Q47" s="5">
        <v>0.63182399608269313</v>
      </c>
      <c r="R47" s="5">
        <v>0.53758777320348494</v>
      </c>
      <c r="S47" s="5">
        <v>0.49521286809529869</v>
      </c>
      <c r="T47" s="5">
        <v>0.46153521805842607</v>
      </c>
      <c r="U47" s="5">
        <v>0.43404362956489273</v>
      </c>
      <c r="V47" s="5">
        <v>0.41118010221264278</v>
      </c>
      <c r="W47" s="5">
        <v>0.39187376887471387</v>
      </c>
      <c r="X47" s="5">
        <v>0.37493149441660484</v>
      </c>
      <c r="Y47" s="5">
        <v>0.36032133152715151</v>
      </c>
      <c r="Z47" s="5">
        <v>0.34738227010773276</v>
      </c>
      <c r="AA47" s="13">
        <v>0.33570510640615331</v>
      </c>
    </row>
    <row r="48" spans="1:27" x14ac:dyDescent="0.35">
      <c r="A48" s="67"/>
      <c r="B48" s="2">
        <v>0.35</v>
      </c>
      <c r="C48" s="5">
        <v>0.62085557378567036</v>
      </c>
      <c r="D48" s="5">
        <v>0.51518196062606636</v>
      </c>
      <c r="E48" s="5">
        <v>0.47010847710142367</v>
      </c>
      <c r="F48" s="5">
        <v>0.4353220277739272</v>
      </c>
      <c r="G48" s="5">
        <v>0.40777387820969119</v>
      </c>
      <c r="H48" s="5">
        <v>0.38533203007679079</v>
      </c>
      <c r="I48" s="5">
        <v>0.36669149050478711</v>
      </c>
      <c r="J48" s="5">
        <v>0.35050280169805542</v>
      </c>
      <c r="K48" s="5">
        <v>0.3364865300509694</v>
      </c>
      <c r="L48" s="5">
        <v>0.32404353703852223</v>
      </c>
      <c r="M48" s="13">
        <v>0.31322486249426085</v>
      </c>
      <c r="O48" s="67"/>
      <c r="P48" s="2">
        <v>0.35</v>
      </c>
      <c r="Q48" s="5">
        <v>0.62085557378567036</v>
      </c>
      <c r="R48" s="5">
        <v>0.51518196062606636</v>
      </c>
      <c r="S48" s="5">
        <v>0.47010847710142367</v>
      </c>
      <c r="T48" s="5">
        <v>0.4353220277739272</v>
      </c>
      <c r="U48" s="5">
        <v>0.40777387820969119</v>
      </c>
      <c r="V48" s="5">
        <v>0.38533203007679079</v>
      </c>
      <c r="W48" s="5">
        <v>0.36669149050478711</v>
      </c>
      <c r="X48" s="5">
        <v>0.35050280169805542</v>
      </c>
      <c r="Y48" s="5">
        <v>0.3364865300509694</v>
      </c>
      <c r="Z48" s="5">
        <v>0.32404353703852223</v>
      </c>
      <c r="AA48" s="13">
        <v>0.31322486249426085</v>
      </c>
    </row>
    <row r="49" spans="1:27" x14ac:dyDescent="0.35">
      <c r="A49" s="67"/>
      <c r="B49" s="2">
        <v>0.4</v>
      </c>
      <c r="C49" s="5">
        <v>0.61291101928191372</v>
      </c>
      <c r="D49" s="5">
        <v>0.4963443002435734</v>
      </c>
      <c r="E49" s="5">
        <v>0.44817715374453632</v>
      </c>
      <c r="F49" s="5">
        <v>0.41286289943313587</v>
      </c>
      <c r="G49" s="5">
        <v>0.38576024205766291</v>
      </c>
      <c r="H49" s="5">
        <v>0.36378428518820044</v>
      </c>
      <c r="I49" s="5">
        <v>0.3456803592914387</v>
      </c>
      <c r="J49" s="5">
        <v>0.33021267662218312</v>
      </c>
      <c r="K49" s="5">
        <v>0.31678384774964202</v>
      </c>
      <c r="L49" s="5">
        <v>0.30504915359984514</v>
      </c>
      <c r="M49" s="13">
        <v>0.2945208286949752</v>
      </c>
      <c r="O49" s="67"/>
      <c r="P49" s="2">
        <v>0.4</v>
      </c>
      <c r="Q49" s="5">
        <v>0.61291101928191372</v>
      </c>
      <c r="R49" s="5">
        <v>0.4963443002435734</v>
      </c>
      <c r="S49" s="5">
        <v>0.44817715374453632</v>
      </c>
      <c r="T49" s="5">
        <v>0.41286289943313587</v>
      </c>
      <c r="U49" s="5">
        <v>0.38576024205766291</v>
      </c>
      <c r="V49" s="5">
        <v>0.36378428518820044</v>
      </c>
      <c r="W49" s="5">
        <v>0.3456803592914387</v>
      </c>
      <c r="X49" s="5">
        <v>0.33021267662218312</v>
      </c>
      <c r="Y49" s="5">
        <v>0.31678384774964202</v>
      </c>
      <c r="Z49" s="5">
        <v>0.30504915359984514</v>
      </c>
      <c r="AA49" s="13">
        <v>0.2945208286949752</v>
      </c>
    </row>
    <row r="50" spans="1:27" x14ac:dyDescent="0.35">
      <c r="A50" s="67"/>
      <c r="B50" s="2">
        <v>0.45</v>
      </c>
      <c r="C50" s="5">
        <v>0.60653479115809439</v>
      </c>
      <c r="D50" s="5">
        <v>0.47968740209673577</v>
      </c>
      <c r="E50" s="5">
        <v>0.42917663793940214</v>
      </c>
      <c r="F50" s="5">
        <v>0.39355559671769097</v>
      </c>
      <c r="G50" s="5">
        <v>0.36662447701565332</v>
      </c>
      <c r="H50" s="5">
        <v>0.3455123830266984</v>
      </c>
      <c r="I50" s="5">
        <v>0.32800441356787924</v>
      </c>
      <c r="J50" s="5">
        <v>0.31307886581101907</v>
      </c>
      <c r="K50" s="5">
        <v>0.30034769372187914</v>
      </c>
      <c r="L50" s="5">
        <v>0.28895537949596017</v>
      </c>
      <c r="M50" s="13">
        <v>0.27901664685490923</v>
      </c>
      <c r="O50" s="67"/>
      <c r="P50" s="2">
        <v>0.45</v>
      </c>
      <c r="Q50" s="5">
        <v>0.60653479115809439</v>
      </c>
      <c r="R50" s="5">
        <v>0.47968740209673577</v>
      </c>
      <c r="S50" s="5">
        <v>0.42917663793940214</v>
      </c>
      <c r="T50" s="5">
        <v>0.39355559671769097</v>
      </c>
      <c r="U50" s="5">
        <v>0.36662447701565332</v>
      </c>
      <c r="V50" s="5">
        <v>0.3455123830266984</v>
      </c>
      <c r="W50" s="5">
        <v>0.32800441356787924</v>
      </c>
      <c r="X50" s="5">
        <v>0.31307886581101907</v>
      </c>
      <c r="Y50" s="5">
        <v>0.30034769372187914</v>
      </c>
      <c r="Z50" s="5">
        <v>0.28895537949596017</v>
      </c>
      <c r="AA50" s="13">
        <v>0.27901664685490923</v>
      </c>
    </row>
    <row r="51" spans="1:27" x14ac:dyDescent="0.35">
      <c r="A51" s="67"/>
      <c r="B51" s="2">
        <v>0.5</v>
      </c>
      <c r="C51" s="5">
        <v>0.60109746837855138</v>
      </c>
      <c r="D51" s="5">
        <v>0.46502678942961573</v>
      </c>
      <c r="E51" s="5">
        <v>0.4124973176691536</v>
      </c>
      <c r="F51" s="5">
        <v>0.37664788267536387</v>
      </c>
      <c r="G51" s="5">
        <v>0.35018427689043397</v>
      </c>
      <c r="H51" s="5">
        <v>0.32953925427667624</v>
      </c>
      <c r="I51" s="5">
        <v>0.31269202096196214</v>
      </c>
      <c r="J51" s="5">
        <v>0.29843506973645456</v>
      </c>
      <c r="K51" s="5">
        <v>0.28600771320480511</v>
      </c>
      <c r="L51" s="5">
        <v>0.27530418385067562</v>
      </c>
      <c r="M51" s="13">
        <v>0.26575307577537949</v>
      </c>
      <c r="O51" s="67"/>
      <c r="P51" s="2">
        <v>0.5</v>
      </c>
      <c r="Q51" s="5">
        <v>0.60109746837855138</v>
      </c>
      <c r="R51" s="5">
        <v>0.46502678942961573</v>
      </c>
      <c r="S51" s="5">
        <v>0.4124973176691536</v>
      </c>
      <c r="T51" s="5">
        <v>0.37664788267536387</v>
      </c>
      <c r="U51" s="5">
        <v>0.35018427689043397</v>
      </c>
      <c r="V51" s="5">
        <v>0.32953925427667624</v>
      </c>
      <c r="W51" s="5">
        <v>0.31269202096196214</v>
      </c>
      <c r="X51" s="5">
        <v>0.29843506973645456</v>
      </c>
      <c r="Y51" s="5">
        <v>0.28600771320480511</v>
      </c>
      <c r="Z51" s="5">
        <v>0.27530418385067562</v>
      </c>
      <c r="AA51" s="13">
        <v>0.26575307577537949</v>
      </c>
    </row>
    <row r="52" spans="1:27" x14ac:dyDescent="0.35">
      <c r="A52" s="67"/>
      <c r="B52" s="2">
        <v>0.55000000000000004</v>
      </c>
      <c r="C52" s="5">
        <v>0.596910558300632</v>
      </c>
      <c r="D52" s="5">
        <v>0.45178863289973864</v>
      </c>
      <c r="E52" s="5">
        <v>0.39726544661731727</v>
      </c>
      <c r="F52" s="5">
        <v>0.36160799051849341</v>
      </c>
      <c r="G52" s="5">
        <v>0.3357728153182859</v>
      </c>
      <c r="H52" s="5">
        <v>0.3157184597129839</v>
      </c>
      <c r="I52" s="5">
        <v>0.29946220950808922</v>
      </c>
      <c r="J52" s="5">
        <v>0.28563450286124126</v>
      </c>
      <c r="K52" s="5">
        <v>0.27374186339664958</v>
      </c>
      <c r="L52" s="5">
        <v>0.26343563131000786</v>
      </c>
      <c r="M52" s="13">
        <v>0.25410419260915024</v>
      </c>
      <c r="O52" s="67"/>
      <c r="P52" s="2">
        <v>0.55000000000000004</v>
      </c>
      <c r="Q52" s="5">
        <v>0.596910558300632</v>
      </c>
      <c r="R52" s="5">
        <v>0.45178863289973864</v>
      </c>
      <c r="S52" s="5">
        <v>0.39726544661731727</v>
      </c>
      <c r="T52" s="5">
        <v>0.36160799051849341</v>
      </c>
      <c r="U52" s="5">
        <v>0.3357728153182859</v>
      </c>
      <c r="V52" s="5">
        <v>0.3157184597129839</v>
      </c>
      <c r="W52" s="5">
        <v>0.29946220950808922</v>
      </c>
      <c r="X52" s="5">
        <v>0.28563450286124126</v>
      </c>
      <c r="Y52" s="5">
        <v>0.27374186339664958</v>
      </c>
      <c r="Z52" s="5">
        <v>0.26343563131000786</v>
      </c>
      <c r="AA52" s="13">
        <v>0.25410419260915024</v>
      </c>
    </row>
    <row r="53" spans="1:27" x14ac:dyDescent="0.35">
      <c r="A53" s="67"/>
      <c r="B53" s="2">
        <v>0.6</v>
      </c>
      <c r="C53" s="5">
        <v>0.5930510870887904</v>
      </c>
      <c r="D53" s="5">
        <v>0.43956406592969782</v>
      </c>
      <c r="E53" s="5">
        <v>0.38382877843095198</v>
      </c>
      <c r="F53" s="5">
        <v>0.34829580304920665</v>
      </c>
      <c r="G53" s="5">
        <v>0.32295876145154884</v>
      </c>
      <c r="H53" s="5">
        <v>0.30343162077426972</v>
      </c>
      <c r="I53" s="5">
        <v>0.28764967012909243</v>
      </c>
      <c r="J53" s="5">
        <v>0.27437297030625157</v>
      </c>
      <c r="K53" s="5">
        <v>0.26292304133841821</v>
      </c>
      <c r="L53" s="5">
        <v>0.25288798207509572</v>
      </c>
      <c r="M53" s="13">
        <v>0.24401297267018707</v>
      </c>
      <c r="O53" s="67"/>
      <c r="P53" s="2">
        <v>0.6</v>
      </c>
      <c r="Q53" s="5">
        <v>0.5930510870887904</v>
      </c>
      <c r="R53" s="5">
        <v>0.43956406592969782</v>
      </c>
      <c r="S53" s="5">
        <v>0.38382877843095198</v>
      </c>
      <c r="T53" s="5">
        <v>0.34829580304920665</v>
      </c>
      <c r="U53" s="5">
        <v>0.32295876145154884</v>
      </c>
      <c r="V53" s="5">
        <v>0.30343162077426972</v>
      </c>
      <c r="W53" s="5">
        <v>0.28764967012909243</v>
      </c>
      <c r="X53" s="5">
        <v>0.27437297030625157</v>
      </c>
      <c r="Y53" s="5">
        <v>0.26292304133841821</v>
      </c>
      <c r="Z53" s="5">
        <v>0.25288798207509572</v>
      </c>
      <c r="AA53" s="13">
        <v>0.24401297267018707</v>
      </c>
    </row>
    <row r="54" spans="1:27" x14ac:dyDescent="0.35">
      <c r="A54" s="67"/>
      <c r="B54" s="2">
        <v>0.65</v>
      </c>
      <c r="C54" s="5">
        <v>0.59010375797242576</v>
      </c>
      <c r="D54" s="5">
        <v>0.42849815797207325</v>
      </c>
      <c r="E54" s="5">
        <v>0.37151452296728132</v>
      </c>
      <c r="F54" s="5">
        <v>0.33626180305470926</v>
      </c>
      <c r="G54" s="5">
        <v>0.31166344819747799</v>
      </c>
      <c r="H54" s="5">
        <v>0.29256928209495092</v>
      </c>
      <c r="I54" s="5">
        <v>0.27732238569161971</v>
      </c>
      <c r="J54" s="5">
        <v>0.26432937630610559</v>
      </c>
      <c r="K54" s="5">
        <v>0.25319980553380372</v>
      </c>
      <c r="L54" s="5">
        <v>0.2435734653339153</v>
      </c>
      <c r="M54" s="13">
        <v>0.23500981577238084</v>
      </c>
      <c r="O54" s="67"/>
      <c r="P54" s="2">
        <v>0.65</v>
      </c>
      <c r="Q54" s="5">
        <v>0.59010375797242576</v>
      </c>
      <c r="R54" s="5">
        <v>0.42849815797207325</v>
      </c>
      <c r="S54" s="5">
        <v>0.37151452296728132</v>
      </c>
      <c r="T54" s="5">
        <v>0.33626180305470926</v>
      </c>
      <c r="U54" s="5">
        <v>0.31166344819747799</v>
      </c>
      <c r="V54" s="5">
        <v>0.29256928209495092</v>
      </c>
      <c r="W54" s="5">
        <v>0.27732238569161971</v>
      </c>
      <c r="X54" s="5">
        <v>0.26432937630610559</v>
      </c>
      <c r="Y54" s="5">
        <v>0.25319980553380372</v>
      </c>
      <c r="Z54" s="5">
        <v>0.2435734653339153</v>
      </c>
      <c r="AA54" s="13">
        <v>0.23500981577238084</v>
      </c>
    </row>
    <row r="55" spans="1:27" x14ac:dyDescent="0.35">
      <c r="A55" s="67"/>
      <c r="B55" s="2">
        <v>0.7</v>
      </c>
      <c r="C55" s="5">
        <v>0.58720574066881726</v>
      </c>
      <c r="D55" s="5">
        <v>0.41787656209144902</v>
      </c>
      <c r="E55" s="5">
        <v>0.36024361273849798</v>
      </c>
      <c r="F55" s="5">
        <v>0.32541491119536992</v>
      </c>
      <c r="G55" s="5">
        <v>0.30126445089726356</v>
      </c>
      <c r="H55" s="5">
        <v>0.28287287275941353</v>
      </c>
      <c r="I55" s="5">
        <v>0.26799551992382581</v>
      </c>
      <c r="J55" s="5">
        <v>0.25538699516385227</v>
      </c>
      <c r="K55" s="5">
        <v>0.2446415929157271</v>
      </c>
      <c r="L55" s="5">
        <v>0.23530720393547358</v>
      </c>
      <c r="M55" s="13">
        <v>0.22703384079305786</v>
      </c>
      <c r="O55" s="67"/>
      <c r="P55" s="2">
        <v>0.7</v>
      </c>
      <c r="Q55" s="5">
        <v>0.58720574066881726</v>
      </c>
      <c r="R55" s="5">
        <v>0.41787656209144902</v>
      </c>
      <c r="S55" s="5">
        <v>0.36024361273849798</v>
      </c>
      <c r="T55" s="5">
        <v>0.32541491119536992</v>
      </c>
      <c r="U55" s="5">
        <v>0.30126445089726356</v>
      </c>
      <c r="V55" s="5">
        <v>0.28287287275941353</v>
      </c>
      <c r="W55" s="5">
        <v>0.26799551992382581</v>
      </c>
      <c r="X55" s="5">
        <v>0.25538699516385227</v>
      </c>
      <c r="Y55" s="5">
        <v>0.2446415929157271</v>
      </c>
      <c r="Z55" s="5">
        <v>0.23530720393547358</v>
      </c>
      <c r="AA55" s="13">
        <v>0.22703384079305786</v>
      </c>
    </row>
    <row r="56" spans="1:27" x14ac:dyDescent="0.35">
      <c r="A56" s="67"/>
      <c r="B56" s="2">
        <v>0.75</v>
      </c>
      <c r="C56" s="5">
        <v>0.58504069920765911</v>
      </c>
      <c r="D56" s="5">
        <v>0.40828617315334115</v>
      </c>
      <c r="E56" s="5">
        <v>0.35003208462046148</v>
      </c>
      <c r="F56" s="5">
        <v>0.31547048872977007</v>
      </c>
      <c r="G56" s="5">
        <v>0.2919161956038504</v>
      </c>
      <c r="H56" s="5">
        <v>0.2739959245994732</v>
      </c>
      <c r="I56" s="5">
        <v>0.25944320786454073</v>
      </c>
      <c r="J56" s="5">
        <v>0.24739199088242672</v>
      </c>
      <c r="K56" s="5">
        <v>0.23686018886255461</v>
      </c>
      <c r="L56" s="5">
        <v>0.22772542843027319</v>
      </c>
      <c r="M56" s="13">
        <v>0.21965314790210305</v>
      </c>
      <c r="O56" s="67"/>
      <c r="P56" s="2">
        <v>0.75</v>
      </c>
      <c r="Q56" s="5">
        <v>0.58504069920765911</v>
      </c>
      <c r="R56" s="5">
        <v>0.40828617315334115</v>
      </c>
      <c r="S56" s="5">
        <v>0.35003208462046148</v>
      </c>
      <c r="T56" s="5">
        <v>0.31547048872977007</v>
      </c>
      <c r="U56" s="5">
        <v>0.2919161956038504</v>
      </c>
      <c r="V56" s="5">
        <v>0.2739959245994732</v>
      </c>
      <c r="W56" s="5">
        <v>0.25944320786454073</v>
      </c>
      <c r="X56" s="5">
        <v>0.24739199088242672</v>
      </c>
      <c r="Y56" s="5">
        <v>0.23686018886255461</v>
      </c>
      <c r="Z56" s="5">
        <v>0.22772542843027319</v>
      </c>
      <c r="AA56" s="13">
        <v>0.21965314790210305</v>
      </c>
    </row>
    <row r="57" spans="1:27" x14ac:dyDescent="0.35">
      <c r="A57" s="67"/>
      <c r="B57" s="2">
        <v>0.8</v>
      </c>
      <c r="C57" s="5">
        <v>0.58273859619514667</v>
      </c>
      <c r="D57" s="5">
        <v>0.39927534552910565</v>
      </c>
      <c r="E57" s="5">
        <v>0.34046845893115746</v>
      </c>
      <c r="F57" s="5">
        <v>0.30652170126654266</v>
      </c>
      <c r="G57" s="5">
        <v>0.28349681470476856</v>
      </c>
      <c r="H57" s="5">
        <v>0.26587879982448748</v>
      </c>
      <c r="I57" s="5">
        <v>0.25172040900422282</v>
      </c>
      <c r="J57" s="5">
        <v>0.23994333619824795</v>
      </c>
      <c r="K57" s="5">
        <v>0.22964816765934035</v>
      </c>
      <c r="L57" s="5">
        <v>0.22084240552653481</v>
      </c>
      <c r="M57" s="13">
        <v>0.21298448386989094</v>
      </c>
      <c r="O57" s="67"/>
      <c r="P57" s="2">
        <v>0.8</v>
      </c>
      <c r="Q57" s="5">
        <v>0.58273859619514667</v>
      </c>
      <c r="R57" s="5">
        <v>0.39927534552910565</v>
      </c>
      <c r="S57" s="5">
        <v>0.34046845893115746</v>
      </c>
      <c r="T57" s="5">
        <v>0.30652170126654266</v>
      </c>
      <c r="U57" s="5">
        <v>0.28349681470476856</v>
      </c>
      <c r="V57" s="5">
        <v>0.26587879982448748</v>
      </c>
      <c r="W57" s="5">
        <v>0.25172040900422282</v>
      </c>
      <c r="X57" s="5">
        <v>0.23994333619824795</v>
      </c>
      <c r="Y57" s="5">
        <v>0.22964816765934035</v>
      </c>
      <c r="Z57" s="5">
        <v>0.22084240552653481</v>
      </c>
      <c r="AA57" s="13">
        <v>0.21298448386989094</v>
      </c>
    </row>
    <row r="58" spans="1:27" x14ac:dyDescent="0.35">
      <c r="A58" s="67"/>
      <c r="B58" s="2">
        <v>0.85</v>
      </c>
      <c r="C58" s="5">
        <v>0.58115787864174639</v>
      </c>
      <c r="D58" s="5">
        <v>0.39082258432600225</v>
      </c>
      <c r="E58" s="5">
        <v>0.331841315142341</v>
      </c>
      <c r="F58" s="5">
        <v>0.29835891038119544</v>
      </c>
      <c r="G58" s="5">
        <v>0.27572278635008568</v>
      </c>
      <c r="H58" s="5">
        <v>0.2586019146214148</v>
      </c>
      <c r="I58" s="5">
        <v>0.24477003543656406</v>
      </c>
      <c r="J58" s="5">
        <v>0.23314686184792649</v>
      </c>
      <c r="K58" s="5">
        <v>0.22335104917017606</v>
      </c>
      <c r="L58" s="5">
        <v>0.21455691956755987</v>
      </c>
      <c r="M58" s="13">
        <v>0.20698578614160829</v>
      </c>
      <c r="O58" s="67"/>
      <c r="P58" s="2">
        <v>0.85</v>
      </c>
      <c r="Q58" s="5">
        <v>0.58115787864174639</v>
      </c>
      <c r="R58" s="5">
        <v>0.39082258432600225</v>
      </c>
      <c r="S58" s="5">
        <v>0.331841315142341</v>
      </c>
      <c r="T58" s="5">
        <v>0.29835891038119544</v>
      </c>
      <c r="U58" s="5">
        <v>0.27572278635008568</v>
      </c>
      <c r="V58" s="5">
        <v>0.2586019146214148</v>
      </c>
      <c r="W58" s="5">
        <v>0.24477003543656406</v>
      </c>
      <c r="X58" s="5">
        <v>0.23314686184792649</v>
      </c>
      <c r="Y58" s="5">
        <v>0.22335104917017606</v>
      </c>
      <c r="Z58" s="5">
        <v>0.21455691956755987</v>
      </c>
      <c r="AA58" s="13">
        <v>0.20698578614160829</v>
      </c>
    </row>
    <row r="59" spans="1:27" x14ac:dyDescent="0.35">
      <c r="A59" s="67"/>
      <c r="B59" s="2">
        <v>0.9</v>
      </c>
      <c r="C59" s="5">
        <v>0.57978178403786318</v>
      </c>
      <c r="D59" s="5">
        <v>0.38292544502681858</v>
      </c>
      <c r="E59" s="5">
        <v>0.32353678440545175</v>
      </c>
      <c r="F59" s="5">
        <v>0.29062511119341622</v>
      </c>
      <c r="G59" s="5">
        <v>0.26851900485575519</v>
      </c>
      <c r="H59" s="5">
        <v>0.25185342445812314</v>
      </c>
      <c r="I59" s="5">
        <v>0.23836742338557687</v>
      </c>
      <c r="J59" s="5">
        <v>0.22695348782637204</v>
      </c>
      <c r="K59" s="5">
        <v>0.21722207553314601</v>
      </c>
      <c r="L59" s="5">
        <v>0.20891436270919386</v>
      </c>
      <c r="M59" s="13">
        <v>0.20135326023318822</v>
      </c>
      <c r="O59" s="67"/>
      <c r="P59" s="2">
        <v>0.9</v>
      </c>
      <c r="Q59" s="5">
        <v>0.57978178403786318</v>
      </c>
      <c r="R59" s="5">
        <v>0.38292544502681858</v>
      </c>
      <c r="S59" s="5">
        <v>0.32353678440545175</v>
      </c>
      <c r="T59" s="5">
        <v>0.29062511119341622</v>
      </c>
      <c r="U59" s="5">
        <v>0.26851900485575519</v>
      </c>
      <c r="V59" s="5">
        <v>0.25185342445812314</v>
      </c>
      <c r="W59" s="5">
        <v>0.23836742338557687</v>
      </c>
      <c r="X59" s="5">
        <v>0.22695348782637204</v>
      </c>
      <c r="Y59" s="5">
        <v>0.21722207553314601</v>
      </c>
      <c r="Z59" s="5">
        <v>0.20891436270919386</v>
      </c>
      <c r="AA59" s="13">
        <v>0.20135326023318822</v>
      </c>
    </row>
    <row r="60" spans="1:27" x14ac:dyDescent="0.35">
      <c r="A60" s="67"/>
      <c r="B60" s="2">
        <v>0.95</v>
      </c>
      <c r="C60" s="5">
        <v>0.57808183305002514</v>
      </c>
      <c r="D60" s="5">
        <v>0.37540939753187119</v>
      </c>
      <c r="E60" s="5">
        <v>0.3160757174743864</v>
      </c>
      <c r="F60" s="5">
        <v>0.28367117621705829</v>
      </c>
      <c r="G60" s="5">
        <v>0.26188662926011125</v>
      </c>
      <c r="H60" s="5">
        <v>0.24548029412766936</v>
      </c>
      <c r="I60" s="5">
        <v>0.23224380239830777</v>
      </c>
      <c r="J60" s="5">
        <v>0.22127015389207191</v>
      </c>
      <c r="K60" s="5">
        <v>0.21187326113547703</v>
      </c>
      <c r="L60" s="5">
        <v>0.20353398032199041</v>
      </c>
      <c r="M60" s="13">
        <v>0.19623593740096507</v>
      </c>
      <c r="O60" s="67"/>
      <c r="P60" s="2">
        <v>0.95</v>
      </c>
      <c r="Q60" s="5">
        <v>0.57808183305002514</v>
      </c>
      <c r="R60" s="5">
        <v>0.37540939753187119</v>
      </c>
      <c r="S60" s="5">
        <v>0.3160757174743864</v>
      </c>
      <c r="T60" s="5">
        <v>0.28367117621705829</v>
      </c>
      <c r="U60" s="5">
        <v>0.26188662926011125</v>
      </c>
      <c r="V60" s="5">
        <v>0.24548029412766936</v>
      </c>
      <c r="W60" s="5">
        <v>0.23224380239830777</v>
      </c>
      <c r="X60" s="5">
        <v>0.22127015389207191</v>
      </c>
      <c r="Y60" s="5">
        <v>0.21187326113547703</v>
      </c>
      <c r="Z60" s="5">
        <v>0.20353398032199041</v>
      </c>
      <c r="AA60" s="13">
        <v>0.19623593740096507</v>
      </c>
    </row>
    <row r="61" spans="1:27" x14ac:dyDescent="0.35">
      <c r="A61" s="67"/>
      <c r="B61" s="2">
        <v>1</v>
      </c>
      <c r="C61" s="5">
        <v>0.57694433175556681</v>
      </c>
      <c r="D61" s="5">
        <v>0.36818719786474241</v>
      </c>
      <c r="E61" s="5">
        <v>0.30902994451512333</v>
      </c>
      <c r="F61" s="5">
        <v>0.27699739134275225</v>
      </c>
      <c r="G61" s="5">
        <v>0.255770995100635</v>
      </c>
      <c r="H61" s="5">
        <v>0.23974935532797639</v>
      </c>
      <c r="I61" s="5">
        <v>0.22669616024278888</v>
      </c>
      <c r="J61" s="5">
        <v>0.21596519329027863</v>
      </c>
      <c r="K61" s="5">
        <v>0.20669187509351772</v>
      </c>
      <c r="L61" s="5">
        <v>0.19857818528668547</v>
      </c>
      <c r="M61" s="13">
        <v>0.19138413971436088</v>
      </c>
      <c r="O61" s="67"/>
      <c r="P61" s="2">
        <v>1</v>
      </c>
      <c r="Q61" s="5">
        <v>0.57694433175556681</v>
      </c>
      <c r="R61" s="5">
        <v>0.36818719786474241</v>
      </c>
      <c r="S61" s="5">
        <v>0.30902994451512333</v>
      </c>
      <c r="T61" s="5">
        <v>0.27699739134275225</v>
      </c>
      <c r="U61" s="5">
        <v>0.255770995100635</v>
      </c>
      <c r="V61" s="5">
        <v>0.23974935532797639</v>
      </c>
      <c r="W61" s="5">
        <v>0.22669616024278888</v>
      </c>
      <c r="X61" s="5">
        <v>0.21596519329027863</v>
      </c>
      <c r="Y61" s="5">
        <v>0.20669187509351772</v>
      </c>
      <c r="Z61" s="5">
        <v>0.19857818528668547</v>
      </c>
      <c r="AA61" s="13">
        <v>0.19138413971436088</v>
      </c>
    </row>
    <row r="62" spans="1:27" x14ac:dyDescent="0.35">
      <c r="A62" s="8"/>
      <c r="B62" s="9"/>
      <c r="C62" s="9"/>
      <c r="D62" s="9"/>
      <c r="E62" s="9"/>
      <c r="F62" s="9"/>
      <c r="G62" s="9"/>
      <c r="H62" s="9"/>
      <c r="I62" s="9"/>
      <c r="J62" s="9"/>
      <c r="K62" s="9"/>
      <c r="L62" s="9"/>
      <c r="M62" s="10"/>
      <c r="O62" s="8"/>
      <c r="P62" s="9"/>
      <c r="Q62" s="9"/>
      <c r="R62" s="9"/>
      <c r="S62" s="9"/>
      <c r="T62" s="9"/>
      <c r="U62" s="9"/>
      <c r="V62" s="9"/>
      <c r="W62" s="9"/>
      <c r="X62" s="9"/>
      <c r="Y62" s="9"/>
      <c r="Z62" s="9"/>
      <c r="AA62" s="10"/>
    </row>
    <row r="63" spans="1:27" x14ac:dyDescent="0.35">
      <c r="A63" s="8"/>
      <c r="B63" s="9"/>
      <c r="C63" s="9"/>
      <c r="D63" s="9"/>
      <c r="E63" s="9"/>
      <c r="F63" s="9"/>
      <c r="G63" s="9"/>
      <c r="H63" s="9"/>
      <c r="I63" s="9"/>
      <c r="J63" s="9"/>
      <c r="K63" s="9"/>
      <c r="L63" s="9"/>
      <c r="M63" s="10"/>
      <c r="O63" s="8"/>
      <c r="P63" s="9"/>
      <c r="Q63" s="9"/>
      <c r="R63" s="9"/>
      <c r="S63" s="9"/>
      <c r="T63" s="9"/>
      <c r="U63" s="9"/>
      <c r="V63" s="9"/>
      <c r="W63" s="9"/>
      <c r="X63" s="9"/>
      <c r="Y63" s="9"/>
      <c r="Z63" s="9"/>
      <c r="AA63" s="10"/>
    </row>
    <row r="64" spans="1:27" x14ac:dyDescent="0.35">
      <c r="A64" s="8"/>
      <c r="B64" s="9"/>
      <c r="C64" s="9"/>
      <c r="D64" s="9"/>
      <c r="E64" s="9"/>
      <c r="F64" s="9"/>
      <c r="G64" s="9"/>
      <c r="H64" s="9"/>
      <c r="I64" s="9"/>
      <c r="J64" s="9"/>
      <c r="K64" s="9"/>
      <c r="L64" s="9"/>
      <c r="M64" s="10"/>
      <c r="O64" s="8"/>
      <c r="P64" s="9"/>
      <c r="Q64" s="9"/>
      <c r="R64" s="9"/>
      <c r="S64" s="9"/>
      <c r="T64" s="9"/>
      <c r="U64" s="9"/>
      <c r="V64" s="9"/>
      <c r="W64" s="9"/>
      <c r="X64" s="9"/>
      <c r="Y64" s="9"/>
      <c r="Z64" s="9"/>
      <c r="AA64" s="10"/>
    </row>
    <row r="65" spans="1:27" x14ac:dyDescent="0.35">
      <c r="A65" s="8"/>
      <c r="B65" s="9"/>
      <c r="C65" s="9"/>
      <c r="D65" s="9"/>
      <c r="E65" s="9"/>
      <c r="F65" s="9"/>
      <c r="G65" s="9"/>
      <c r="H65" s="9"/>
      <c r="I65" s="9"/>
      <c r="J65" s="9"/>
      <c r="K65" s="9"/>
      <c r="L65" s="9"/>
      <c r="M65" s="10"/>
      <c r="O65" s="8"/>
      <c r="P65" s="9"/>
      <c r="Q65" s="9"/>
      <c r="R65" s="9"/>
      <c r="S65" s="9"/>
      <c r="T65" s="9"/>
      <c r="U65" s="9"/>
      <c r="V65" s="9"/>
      <c r="W65" s="9"/>
      <c r="X65" s="9"/>
      <c r="Y65" s="9"/>
      <c r="Z65" s="9"/>
      <c r="AA65" s="10"/>
    </row>
    <row r="66" spans="1:27" x14ac:dyDescent="0.35">
      <c r="A66" s="8"/>
      <c r="B66" s="9"/>
      <c r="C66" s="9"/>
      <c r="D66" s="9"/>
      <c r="E66" s="9"/>
      <c r="F66" s="9"/>
      <c r="G66" s="9"/>
      <c r="H66" s="9"/>
      <c r="I66" s="9"/>
      <c r="J66" s="9"/>
      <c r="K66" s="9"/>
      <c r="L66" s="9"/>
      <c r="M66" s="10"/>
      <c r="O66" s="8"/>
      <c r="P66" s="9"/>
      <c r="Q66" s="9"/>
      <c r="R66" s="9"/>
      <c r="S66" s="9"/>
      <c r="T66" s="9"/>
      <c r="U66" s="9"/>
      <c r="V66" s="9"/>
      <c r="W66" s="9"/>
      <c r="X66" s="9"/>
      <c r="Y66" s="9"/>
      <c r="Z66" s="9"/>
      <c r="AA66" s="10"/>
    </row>
    <row r="67" spans="1:27" x14ac:dyDescent="0.35">
      <c r="A67" s="8"/>
      <c r="B67" s="9"/>
      <c r="C67" s="9"/>
      <c r="D67" s="9"/>
      <c r="E67" s="9"/>
      <c r="F67" s="9"/>
      <c r="G67" s="9"/>
      <c r="H67" s="9"/>
      <c r="I67" s="9"/>
      <c r="J67" s="9"/>
      <c r="K67" s="9"/>
      <c r="L67" s="9"/>
      <c r="M67" s="10"/>
      <c r="O67" s="8"/>
      <c r="P67" s="9"/>
      <c r="Q67" s="9"/>
      <c r="R67" s="9"/>
      <c r="S67" s="9"/>
      <c r="T67" s="9"/>
      <c r="U67" s="9"/>
      <c r="V67" s="9"/>
      <c r="W67" s="9"/>
      <c r="X67" s="9"/>
      <c r="Y67" s="9"/>
      <c r="Z67" s="9"/>
      <c r="AA67" s="10"/>
    </row>
    <row r="68" spans="1:27" x14ac:dyDescent="0.35">
      <c r="A68" s="8"/>
      <c r="B68" s="9"/>
      <c r="C68" s="9"/>
      <c r="D68" s="9"/>
      <c r="E68" s="9"/>
      <c r="F68" s="9"/>
      <c r="G68" s="9"/>
      <c r="H68" s="9"/>
      <c r="I68" s="9"/>
      <c r="J68" s="9"/>
      <c r="K68" s="9"/>
      <c r="L68" s="9"/>
      <c r="M68" s="10"/>
      <c r="O68" s="8"/>
      <c r="P68" s="9"/>
      <c r="Q68" s="9"/>
      <c r="R68" s="9"/>
      <c r="S68" s="9"/>
      <c r="T68" s="9"/>
      <c r="U68" s="9"/>
      <c r="V68" s="9"/>
      <c r="W68" s="9"/>
      <c r="X68" s="9"/>
      <c r="Y68" s="9"/>
      <c r="Z68" s="9"/>
      <c r="AA68" s="10"/>
    </row>
    <row r="69" spans="1:27" x14ac:dyDescent="0.35">
      <c r="A69" s="8"/>
      <c r="B69" s="9"/>
      <c r="C69" s="9"/>
      <c r="D69" s="9"/>
      <c r="E69" s="9"/>
      <c r="F69" s="9"/>
      <c r="G69" s="9"/>
      <c r="H69" s="9"/>
      <c r="I69" s="9"/>
      <c r="J69" s="9"/>
      <c r="K69" s="9"/>
      <c r="L69" s="9"/>
      <c r="M69" s="10"/>
      <c r="O69" s="8"/>
      <c r="P69" s="9"/>
      <c r="Q69" s="9"/>
      <c r="R69" s="9"/>
      <c r="S69" s="9"/>
      <c r="T69" s="9"/>
      <c r="U69" s="9"/>
      <c r="V69" s="9"/>
      <c r="W69" s="9"/>
      <c r="X69" s="9"/>
      <c r="Y69" s="9"/>
      <c r="Z69" s="9"/>
      <c r="AA69" s="10"/>
    </row>
    <row r="70" spans="1:27" x14ac:dyDescent="0.35">
      <c r="A70" s="8"/>
      <c r="B70" s="9"/>
      <c r="C70" s="9"/>
      <c r="D70" s="9"/>
      <c r="E70" s="9"/>
      <c r="F70" s="9"/>
      <c r="G70" s="9"/>
      <c r="H70" s="9"/>
      <c r="I70" s="9"/>
      <c r="J70" s="9"/>
      <c r="K70" s="9"/>
      <c r="L70" s="9"/>
      <c r="M70" s="10"/>
      <c r="O70" s="8"/>
      <c r="P70" s="9"/>
      <c r="Q70" s="9"/>
      <c r="R70" s="9"/>
      <c r="S70" s="9"/>
      <c r="T70" s="9"/>
      <c r="U70" s="9"/>
      <c r="V70" s="9"/>
      <c r="W70" s="9"/>
      <c r="X70" s="9"/>
      <c r="Y70" s="9"/>
      <c r="Z70" s="9"/>
      <c r="AA70" s="10"/>
    </row>
    <row r="71" spans="1:27" x14ac:dyDescent="0.35">
      <c r="A71" s="8"/>
      <c r="B71" s="9"/>
      <c r="C71" s="9"/>
      <c r="D71" s="9"/>
      <c r="E71" s="9"/>
      <c r="F71" s="9"/>
      <c r="G71" s="9"/>
      <c r="H71" s="9"/>
      <c r="I71" s="9"/>
      <c r="J71" s="9"/>
      <c r="K71" s="9"/>
      <c r="L71" s="9"/>
      <c r="M71" s="10"/>
      <c r="O71" s="8"/>
      <c r="P71" s="9"/>
      <c r="Q71" s="9"/>
      <c r="R71" s="9"/>
      <c r="S71" s="9"/>
      <c r="T71" s="9"/>
      <c r="U71" s="9"/>
      <c r="V71" s="9"/>
      <c r="W71" s="9"/>
      <c r="X71" s="9"/>
      <c r="Y71" s="9"/>
      <c r="Z71" s="9"/>
      <c r="AA71" s="10"/>
    </row>
    <row r="72" spans="1:27" x14ac:dyDescent="0.35">
      <c r="A72" s="64" t="s">
        <v>1</v>
      </c>
      <c r="B72" s="65"/>
      <c r="C72" s="65"/>
      <c r="D72" s="65"/>
      <c r="E72" s="65"/>
      <c r="F72" s="65"/>
      <c r="G72" s="65"/>
      <c r="H72" s="65"/>
      <c r="I72" s="65"/>
      <c r="J72" s="65"/>
      <c r="K72" s="65"/>
      <c r="L72" s="65"/>
      <c r="M72" s="66"/>
      <c r="O72" s="64" t="s">
        <v>1</v>
      </c>
      <c r="P72" s="65"/>
      <c r="Q72" s="65"/>
      <c r="R72" s="65"/>
      <c r="S72" s="65"/>
      <c r="T72" s="65"/>
      <c r="U72" s="65"/>
      <c r="V72" s="65"/>
      <c r="W72" s="65"/>
      <c r="X72" s="65"/>
      <c r="Y72" s="65"/>
      <c r="Z72" s="65"/>
      <c r="AA72" s="66"/>
    </row>
    <row r="73" spans="1:27" x14ac:dyDescent="0.35">
      <c r="A73" s="67" t="s">
        <v>0</v>
      </c>
      <c r="B73" s="1"/>
      <c r="C73" s="1">
        <v>0</v>
      </c>
      <c r="D73" s="1">
        <v>0.1</v>
      </c>
      <c r="E73" s="1">
        <v>0.2</v>
      </c>
      <c r="F73" s="1">
        <v>0.3</v>
      </c>
      <c r="G73" s="1">
        <v>0.4</v>
      </c>
      <c r="H73" s="1">
        <v>0.5</v>
      </c>
      <c r="I73" s="1">
        <v>0.6</v>
      </c>
      <c r="J73" s="1">
        <v>0.7</v>
      </c>
      <c r="K73" s="1">
        <v>0.8</v>
      </c>
      <c r="L73" s="1">
        <v>0.9</v>
      </c>
      <c r="M73" s="11">
        <v>1</v>
      </c>
      <c r="O73" s="67" t="s">
        <v>0</v>
      </c>
      <c r="P73" s="1"/>
      <c r="Q73" s="1">
        <v>0</v>
      </c>
      <c r="R73" s="1">
        <v>0.1</v>
      </c>
      <c r="S73" s="1">
        <v>0.2</v>
      </c>
      <c r="T73" s="1">
        <v>0.3</v>
      </c>
      <c r="U73" s="1">
        <v>0.4</v>
      </c>
      <c r="V73" s="1">
        <v>0.5</v>
      </c>
      <c r="W73" s="1">
        <v>0.6</v>
      </c>
      <c r="X73" s="1">
        <v>0.7</v>
      </c>
      <c r="Y73" s="1">
        <v>0.8</v>
      </c>
      <c r="Z73" s="1">
        <v>0.9</v>
      </c>
      <c r="AA73" s="11">
        <v>1</v>
      </c>
    </row>
    <row r="74" spans="1:27" x14ac:dyDescent="0.35">
      <c r="A74" s="67"/>
      <c r="B74" s="2">
        <v>0</v>
      </c>
      <c r="C74" s="4">
        <v>0</v>
      </c>
      <c r="D74" s="4">
        <v>0</v>
      </c>
      <c r="E74" s="4">
        <v>0</v>
      </c>
      <c r="F74" s="4">
        <v>0</v>
      </c>
      <c r="G74" s="4">
        <v>0</v>
      </c>
      <c r="H74" s="4">
        <v>0</v>
      </c>
      <c r="I74" s="4">
        <v>0</v>
      </c>
      <c r="J74" s="4">
        <v>0</v>
      </c>
      <c r="K74" s="4">
        <v>0</v>
      </c>
      <c r="L74" s="4">
        <v>0</v>
      </c>
      <c r="M74" s="14">
        <v>0</v>
      </c>
      <c r="O74" s="67"/>
      <c r="P74" s="2">
        <v>0</v>
      </c>
      <c r="Q74" s="4">
        <v>0</v>
      </c>
      <c r="R74" s="4">
        <v>0</v>
      </c>
      <c r="S74" s="4">
        <v>0</v>
      </c>
      <c r="T74" s="4">
        <v>0</v>
      </c>
      <c r="U74" s="4">
        <v>0</v>
      </c>
      <c r="V74" s="4">
        <v>0</v>
      </c>
      <c r="W74" s="4">
        <v>0</v>
      </c>
      <c r="X74" s="4">
        <v>0</v>
      </c>
      <c r="Y74" s="4">
        <v>0</v>
      </c>
      <c r="Z74" s="4">
        <v>0</v>
      </c>
      <c r="AA74" s="14">
        <v>0</v>
      </c>
    </row>
    <row r="75" spans="1:27" x14ac:dyDescent="0.35">
      <c r="A75" s="67"/>
      <c r="B75" s="2">
        <v>0.05</v>
      </c>
      <c r="C75" s="4">
        <v>1.0370597568307422E-2</v>
      </c>
      <c r="D75" s="4">
        <v>1.1047766373520382E-2</v>
      </c>
      <c r="E75" s="4">
        <v>1.1623049782269836E-2</v>
      </c>
      <c r="F75" s="4">
        <v>1.2155234087149839E-2</v>
      </c>
      <c r="G75" s="4">
        <v>1.2448574835696667E-2</v>
      </c>
      <c r="H75" s="4">
        <v>1.2691762151604521E-2</v>
      </c>
      <c r="I75" s="4">
        <v>1.2910499027019977E-2</v>
      </c>
      <c r="J75" s="4">
        <v>1.3011388045642934E-2</v>
      </c>
      <c r="K75" s="4">
        <v>1.3148344229879098E-2</v>
      </c>
      <c r="L75" s="4">
        <v>1.3162269812044887E-2</v>
      </c>
      <c r="M75" s="14">
        <v>1.3151768661320607E-2</v>
      </c>
      <c r="O75" s="67"/>
      <c r="P75" s="2">
        <v>0.05</v>
      </c>
      <c r="Q75" s="4">
        <v>1.0370597568307422E-2</v>
      </c>
      <c r="R75" s="4">
        <v>1.1047766373520382E-2</v>
      </c>
      <c r="S75" s="4">
        <v>1.1623049782269836E-2</v>
      </c>
      <c r="T75" s="4">
        <v>1.2155234087149839E-2</v>
      </c>
      <c r="U75" s="4">
        <v>1.2448574835696667E-2</v>
      </c>
      <c r="V75" s="4">
        <v>1.2691762151604521E-2</v>
      </c>
      <c r="W75" s="4">
        <v>1.2910499027019977E-2</v>
      </c>
      <c r="X75" s="4">
        <v>1.3011388045642934E-2</v>
      </c>
      <c r="Y75" s="4">
        <v>1.3148344229879098E-2</v>
      </c>
      <c r="Z75" s="4">
        <v>1.3162269812044887E-2</v>
      </c>
      <c r="AA75" s="14">
        <v>1.3151768661320607E-2</v>
      </c>
    </row>
    <row r="76" spans="1:27" x14ac:dyDescent="0.35">
      <c r="A76" s="67"/>
      <c r="B76" s="2">
        <v>0.1</v>
      </c>
      <c r="C76" s="4">
        <v>9.7077764722898526E-3</v>
      </c>
      <c r="D76" s="4">
        <v>1.13634146587306E-2</v>
      </c>
      <c r="E76" s="4">
        <v>1.1943681932316472E-2</v>
      </c>
      <c r="F76" s="4">
        <v>1.2255394755546984E-2</v>
      </c>
      <c r="G76" s="4">
        <v>1.2503688425569726E-2</v>
      </c>
      <c r="H76" s="4">
        <v>1.2622045995811433E-2</v>
      </c>
      <c r="I76" s="4">
        <v>1.2641901112727108E-2</v>
      </c>
      <c r="J76" s="4">
        <v>1.2601637701509039E-2</v>
      </c>
      <c r="K76" s="4">
        <v>1.2519531689342774E-2</v>
      </c>
      <c r="L76" s="4">
        <v>1.2425722024180619E-2</v>
      </c>
      <c r="M76" s="14">
        <v>1.2361833987283216E-2</v>
      </c>
      <c r="O76" s="67"/>
      <c r="P76" s="2">
        <v>0.1</v>
      </c>
      <c r="Q76" s="4">
        <v>9.7077764722898526E-3</v>
      </c>
      <c r="R76" s="4">
        <v>1.13634146587306E-2</v>
      </c>
      <c r="S76" s="4">
        <v>1.1943681932316472E-2</v>
      </c>
      <c r="T76" s="4">
        <v>1.2255394755546984E-2</v>
      </c>
      <c r="U76" s="4">
        <v>1.2503688425569726E-2</v>
      </c>
      <c r="V76" s="4">
        <v>1.2622045995811433E-2</v>
      </c>
      <c r="W76" s="4">
        <v>1.2641901112727108E-2</v>
      </c>
      <c r="X76" s="4">
        <v>1.2601637701509039E-2</v>
      </c>
      <c r="Y76" s="4">
        <v>1.2519531689342774E-2</v>
      </c>
      <c r="Z76" s="4">
        <v>1.2425722024180619E-2</v>
      </c>
      <c r="AA76" s="14">
        <v>1.2361833987283216E-2</v>
      </c>
    </row>
    <row r="77" spans="1:27" x14ac:dyDescent="0.35">
      <c r="A77" s="67"/>
      <c r="B77" s="2">
        <v>0.15</v>
      </c>
      <c r="C77" s="4">
        <v>8.0403042410406491E-3</v>
      </c>
      <c r="D77" s="4">
        <v>1.0985246133566041E-2</v>
      </c>
      <c r="E77" s="4">
        <v>1.1535139358810217E-2</v>
      </c>
      <c r="F77" s="4">
        <v>1.1925121513903458E-2</v>
      </c>
      <c r="G77" s="4">
        <v>1.2137247919547811E-2</v>
      </c>
      <c r="H77" s="4">
        <v>1.2238748067474185E-2</v>
      </c>
      <c r="I77" s="4">
        <v>1.2224142867376124E-2</v>
      </c>
      <c r="J77" s="4">
        <v>1.2096781676621305E-2</v>
      </c>
      <c r="K77" s="4">
        <v>1.192993547425682E-2</v>
      </c>
      <c r="L77" s="4">
        <v>1.1769952622754539E-2</v>
      </c>
      <c r="M77" s="14">
        <v>1.1577932898027941E-2</v>
      </c>
      <c r="O77" s="67"/>
      <c r="P77" s="2">
        <v>0.15</v>
      </c>
      <c r="Q77" s="4">
        <v>8.0403042410406491E-3</v>
      </c>
      <c r="R77" s="4">
        <v>1.0985246133566041E-2</v>
      </c>
      <c r="S77" s="4">
        <v>1.1535139358810217E-2</v>
      </c>
      <c r="T77" s="4">
        <v>1.1925121513903458E-2</v>
      </c>
      <c r="U77" s="4">
        <v>1.2137247919547811E-2</v>
      </c>
      <c r="V77" s="4">
        <v>1.2238748067474185E-2</v>
      </c>
      <c r="W77" s="4">
        <v>1.2224142867376124E-2</v>
      </c>
      <c r="X77" s="4">
        <v>1.2096781676621305E-2</v>
      </c>
      <c r="Y77" s="4">
        <v>1.192993547425682E-2</v>
      </c>
      <c r="Z77" s="4">
        <v>1.1769952622754539E-2</v>
      </c>
      <c r="AA77" s="14">
        <v>1.1577932898027941E-2</v>
      </c>
    </row>
    <row r="78" spans="1:27" x14ac:dyDescent="0.35">
      <c r="A78" s="67"/>
      <c r="B78" s="2">
        <v>0.2</v>
      </c>
      <c r="C78" s="4">
        <v>6.7653508783294567E-3</v>
      </c>
      <c r="D78" s="4">
        <v>1.044909014675836E-2</v>
      </c>
      <c r="E78" s="4">
        <v>1.1243161797394912E-2</v>
      </c>
      <c r="F78" s="4">
        <v>1.1725271694976934E-2</v>
      </c>
      <c r="G78" s="4">
        <v>1.192335661462208E-2</v>
      </c>
      <c r="H78" s="4">
        <v>1.1970209422187024E-2</v>
      </c>
      <c r="I78" s="4">
        <v>1.1779924303694428E-2</v>
      </c>
      <c r="J78" s="4">
        <v>1.1557772216460543E-2</v>
      </c>
      <c r="K78" s="4">
        <v>1.1349058388456588E-2</v>
      </c>
      <c r="L78" s="4">
        <v>1.1110810156358591E-2</v>
      </c>
      <c r="M78" s="14">
        <v>1.0809011062151241E-2</v>
      </c>
      <c r="O78" s="67"/>
      <c r="P78" s="2">
        <v>0.2</v>
      </c>
      <c r="Q78" s="4">
        <v>6.7653508783294567E-3</v>
      </c>
      <c r="R78" s="4">
        <v>1.044909014675836E-2</v>
      </c>
      <c r="S78" s="4">
        <v>1.1243161797394912E-2</v>
      </c>
      <c r="T78" s="4">
        <v>1.1725271694976934E-2</v>
      </c>
      <c r="U78" s="4">
        <v>1.192335661462208E-2</v>
      </c>
      <c r="V78" s="4">
        <v>1.1970209422187024E-2</v>
      </c>
      <c r="W78" s="4">
        <v>1.1779924303694428E-2</v>
      </c>
      <c r="X78" s="4">
        <v>1.1557772216460543E-2</v>
      </c>
      <c r="Y78" s="4">
        <v>1.1349058388456588E-2</v>
      </c>
      <c r="Z78" s="4">
        <v>1.1110810156358591E-2</v>
      </c>
      <c r="AA78" s="14">
        <v>1.0809011062151241E-2</v>
      </c>
    </row>
    <row r="79" spans="1:27" x14ac:dyDescent="0.35">
      <c r="A79" s="67"/>
      <c r="B79" s="2">
        <v>0.25</v>
      </c>
      <c r="C79" s="4">
        <v>5.8163118511634403E-3</v>
      </c>
      <c r="D79" s="4">
        <v>1.0084905814220809E-2</v>
      </c>
      <c r="E79" s="4">
        <v>1.1116103537113748E-2</v>
      </c>
      <c r="F79" s="4">
        <v>1.1655857152568521E-2</v>
      </c>
      <c r="G79" s="4">
        <v>1.1719319769713804E-2</v>
      </c>
      <c r="H79" s="4">
        <v>1.1536239128138545E-2</v>
      </c>
      <c r="I79" s="4">
        <v>1.1293623428863605E-2</v>
      </c>
      <c r="J79" s="4">
        <v>1.1012507900562995E-2</v>
      </c>
      <c r="K79" s="4">
        <v>1.0725565570455753E-2</v>
      </c>
      <c r="L79" s="4">
        <v>1.0429132296899435E-2</v>
      </c>
      <c r="M79" s="14">
        <v>1.0161490589232164E-2</v>
      </c>
      <c r="O79" s="67"/>
      <c r="P79" s="2">
        <v>0.25</v>
      </c>
      <c r="Q79" s="4">
        <v>5.8163118511634403E-3</v>
      </c>
      <c r="R79" s="4">
        <v>1.0084905814220809E-2</v>
      </c>
      <c r="S79" s="4">
        <v>1.1116103537113748E-2</v>
      </c>
      <c r="T79" s="4">
        <v>1.1655857152568521E-2</v>
      </c>
      <c r="U79" s="4">
        <v>1.1719319769713804E-2</v>
      </c>
      <c r="V79" s="4">
        <v>1.1536239128138545E-2</v>
      </c>
      <c r="W79" s="4">
        <v>1.1293623428863605E-2</v>
      </c>
      <c r="X79" s="4">
        <v>1.1012507900562995E-2</v>
      </c>
      <c r="Y79" s="4">
        <v>1.0725565570455753E-2</v>
      </c>
      <c r="Z79" s="4">
        <v>1.0429132296899435E-2</v>
      </c>
      <c r="AA79" s="14">
        <v>1.0161490589232164E-2</v>
      </c>
    </row>
    <row r="80" spans="1:27" x14ac:dyDescent="0.35">
      <c r="A80" s="67"/>
      <c r="B80" s="2">
        <v>0.3</v>
      </c>
      <c r="C80" s="4">
        <v>5.0792885941644238E-3</v>
      </c>
      <c r="D80" s="4">
        <v>9.8300536994430643E-3</v>
      </c>
      <c r="E80" s="4">
        <v>1.108507291989759E-2</v>
      </c>
      <c r="F80" s="4">
        <v>1.147513541742084E-2</v>
      </c>
      <c r="G80" s="4">
        <v>1.1397487751573621E-2</v>
      </c>
      <c r="H80" s="4">
        <v>1.1151200008122175E-2</v>
      </c>
      <c r="I80" s="4">
        <v>1.0827041352235302E-2</v>
      </c>
      <c r="J80" s="4">
        <v>1.0470131302332925E-2</v>
      </c>
      <c r="K80" s="4">
        <v>1.0183046068067443E-2</v>
      </c>
      <c r="L80" s="4">
        <v>9.8784257691879335E-3</v>
      </c>
      <c r="M80" s="14">
        <v>9.5737053715431678E-3</v>
      </c>
      <c r="O80" s="67"/>
      <c r="P80" s="2">
        <v>0.3</v>
      </c>
      <c r="Q80" s="4">
        <v>5.0792885941644238E-3</v>
      </c>
      <c r="R80" s="4">
        <v>9.8300536994430643E-3</v>
      </c>
      <c r="S80" s="4">
        <v>1.108507291989759E-2</v>
      </c>
      <c r="T80" s="4">
        <v>1.147513541742084E-2</v>
      </c>
      <c r="U80" s="4">
        <v>1.1397487751573621E-2</v>
      </c>
      <c r="V80" s="4">
        <v>1.1151200008122175E-2</v>
      </c>
      <c r="W80" s="4">
        <v>1.0827041352235302E-2</v>
      </c>
      <c r="X80" s="4">
        <v>1.0470131302332925E-2</v>
      </c>
      <c r="Y80" s="4">
        <v>1.0183046068067443E-2</v>
      </c>
      <c r="Z80" s="4">
        <v>9.8784257691879335E-3</v>
      </c>
      <c r="AA80" s="14">
        <v>9.5737053715431678E-3</v>
      </c>
    </row>
    <row r="81" spans="1:27" x14ac:dyDescent="0.35">
      <c r="A81" s="67"/>
      <c r="B81" s="2">
        <v>0.35</v>
      </c>
      <c r="C81" s="4">
        <v>4.4252761894856239E-3</v>
      </c>
      <c r="D81" s="4">
        <v>9.6733240578102155E-3</v>
      </c>
      <c r="E81" s="4">
        <v>1.1006599439237374E-2</v>
      </c>
      <c r="F81" s="4">
        <v>1.1274849642030026E-2</v>
      </c>
      <c r="G81" s="4">
        <v>1.1060191791297002E-2</v>
      </c>
      <c r="H81" s="4">
        <v>1.0716008114011397E-2</v>
      </c>
      <c r="I81" s="4">
        <v>1.0383300233321896E-2</v>
      </c>
      <c r="J81" s="4">
        <v>1.0004439577879427E-2</v>
      </c>
      <c r="K81" s="4">
        <v>9.6358548509395212E-3</v>
      </c>
      <c r="L81" s="4">
        <v>9.324622765199856E-3</v>
      </c>
      <c r="M81" s="14">
        <v>9.067384085125153E-3</v>
      </c>
      <c r="O81" s="67"/>
      <c r="P81" s="2">
        <v>0.35</v>
      </c>
      <c r="Q81" s="4">
        <v>4.4252761894856239E-3</v>
      </c>
      <c r="R81" s="4">
        <v>9.6733240578102155E-3</v>
      </c>
      <c r="S81" s="4">
        <v>1.1006599439237374E-2</v>
      </c>
      <c r="T81" s="4">
        <v>1.1274849642030026E-2</v>
      </c>
      <c r="U81" s="4">
        <v>1.1060191791297002E-2</v>
      </c>
      <c r="V81" s="4">
        <v>1.0716008114011397E-2</v>
      </c>
      <c r="W81" s="4">
        <v>1.0383300233321896E-2</v>
      </c>
      <c r="X81" s="4">
        <v>1.0004439577879427E-2</v>
      </c>
      <c r="Y81" s="4">
        <v>9.6358548509395212E-3</v>
      </c>
      <c r="Z81" s="4">
        <v>9.324622765199856E-3</v>
      </c>
      <c r="AA81" s="14">
        <v>9.067384085125153E-3</v>
      </c>
    </row>
    <row r="82" spans="1:27" x14ac:dyDescent="0.35">
      <c r="A82" s="67"/>
      <c r="B82" s="2">
        <v>0.4</v>
      </c>
      <c r="C82" s="4">
        <v>4.0726977160845147E-3</v>
      </c>
      <c r="D82" s="4">
        <v>9.6040221265126617E-3</v>
      </c>
      <c r="E82" s="4">
        <v>1.0937272483248507E-2</v>
      </c>
      <c r="F82" s="4">
        <v>1.1010353142932871E-2</v>
      </c>
      <c r="G82" s="4">
        <v>1.0716042358325791E-2</v>
      </c>
      <c r="H82" s="4">
        <v>1.0298819509659822E-2</v>
      </c>
      <c r="I82" s="4">
        <v>9.9006384754421698E-3</v>
      </c>
      <c r="J82" s="4">
        <v>9.5186846364457185E-3</v>
      </c>
      <c r="K82" s="4">
        <v>9.1796027034634561E-3</v>
      </c>
      <c r="L82" s="4">
        <v>8.9030713034829161E-3</v>
      </c>
      <c r="M82" s="14">
        <v>8.5951747456761637E-3</v>
      </c>
      <c r="O82" s="67"/>
      <c r="P82" s="2">
        <v>0.4</v>
      </c>
      <c r="Q82" s="4">
        <v>4.0726977160845147E-3</v>
      </c>
      <c r="R82" s="4">
        <v>9.6040221265126617E-3</v>
      </c>
      <c r="S82" s="4">
        <v>1.0937272483248507E-2</v>
      </c>
      <c r="T82" s="4">
        <v>1.1010353142932871E-2</v>
      </c>
      <c r="U82" s="4">
        <v>1.0716042358325791E-2</v>
      </c>
      <c r="V82" s="4">
        <v>1.0298819509659822E-2</v>
      </c>
      <c r="W82" s="4">
        <v>9.9006384754421698E-3</v>
      </c>
      <c r="X82" s="4">
        <v>9.5186846364457185E-3</v>
      </c>
      <c r="Y82" s="4">
        <v>9.1796027034634561E-3</v>
      </c>
      <c r="Z82" s="4">
        <v>8.9030713034829161E-3</v>
      </c>
      <c r="AA82" s="14">
        <v>8.5951747456761637E-3</v>
      </c>
    </row>
    <row r="83" spans="1:27" x14ac:dyDescent="0.35">
      <c r="A83" s="67"/>
      <c r="B83" s="2">
        <v>0.45</v>
      </c>
      <c r="C83" s="4">
        <v>3.629543689599962E-3</v>
      </c>
      <c r="D83" s="4">
        <v>9.5717975681035485E-3</v>
      </c>
      <c r="E83" s="4">
        <v>1.0800722620973778E-2</v>
      </c>
      <c r="F83" s="4">
        <v>1.0741736130849246E-2</v>
      </c>
      <c r="G83" s="4">
        <v>1.0393755944475124E-2</v>
      </c>
      <c r="H83" s="4">
        <v>9.9376809454716913E-3</v>
      </c>
      <c r="I83" s="4">
        <v>9.5110218125508492E-3</v>
      </c>
      <c r="J83" s="4">
        <v>9.1491838740952354E-3</v>
      </c>
      <c r="K83" s="4">
        <v>8.810161868663173E-3</v>
      </c>
      <c r="L83" s="4">
        <v>8.4743324870058187E-3</v>
      </c>
      <c r="M83" s="14">
        <v>8.2256713491476122E-3</v>
      </c>
      <c r="O83" s="67"/>
      <c r="P83" s="2">
        <v>0.45</v>
      </c>
      <c r="Q83" s="4">
        <v>3.629543689599962E-3</v>
      </c>
      <c r="R83" s="4">
        <v>9.5717975681035485E-3</v>
      </c>
      <c r="S83" s="4">
        <v>1.0800722620973778E-2</v>
      </c>
      <c r="T83" s="4">
        <v>1.0741736130849246E-2</v>
      </c>
      <c r="U83" s="4">
        <v>1.0393755944475124E-2</v>
      </c>
      <c r="V83" s="4">
        <v>9.9376809454716913E-3</v>
      </c>
      <c r="W83" s="4">
        <v>9.5110218125508492E-3</v>
      </c>
      <c r="X83" s="4">
        <v>9.1491838740952354E-3</v>
      </c>
      <c r="Y83" s="4">
        <v>8.810161868663173E-3</v>
      </c>
      <c r="Z83" s="4">
        <v>8.4743324870058187E-3</v>
      </c>
      <c r="AA83" s="14">
        <v>8.2256713491476122E-3</v>
      </c>
    </row>
    <row r="84" spans="1:27" x14ac:dyDescent="0.35">
      <c r="A84" s="67"/>
      <c r="B84" s="2">
        <v>0.5</v>
      </c>
      <c r="C84" s="4">
        <v>3.3117287929584852E-3</v>
      </c>
      <c r="D84" s="4">
        <v>9.5593820284945348E-3</v>
      </c>
      <c r="E84" s="4">
        <v>1.0683142791796017E-2</v>
      </c>
      <c r="F84" s="4">
        <v>1.0463327220476467E-2</v>
      </c>
      <c r="G84" s="4">
        <v>1.0032135325707164E-2</v>
      </c>
      <c r="H84" s="4">
        <v>9.5733570014984604E-3</v>
      </c>
      <c r="I84" s="4">
        <v>9.1546392567993552E-3</v>
      </c>
      <c r="J84" s="4">
        <v>8.7492978681464016E-3</v>
      </c>
      <c r="K84" s="4">
        <v>8.4311346014602027E-3</v>
      </c>
      <c r="L84" s="4">
        <v>8.1391017223062384E-3</v>
      </c>
      <c r="M84" s="14">
        <v>7.8799249457445729E-3</v>
      </c>
      <c r="O84" s="67"/>
      <c r="P84" s="2">
        <v>0.5</v>
      </c>
      <c r="Q84" s="4">
        <v>3.3117287929584852E-3</v>
      </c>
      <c r="R84" s="4">
        <v>9.5593820284945348E-3</v>
      </c>
      <c r="S84" s="4">
        <v>1.0683142791796017E-2</v>
      </c>
      <c r="T84" s="4">
        <v>1.0463327220476467E-2</v>
      </c>
      <c r="U84" s="4">
        <v>1.0032135325707164E-2</v>
      </c>
      <c r="V84" s="4">
        <v>9.5733570014984604E-3</v>
      </c>
      <c r="W84" s="4">
        <v>9.1546392567993552E-3</v>
      </c>
      <c r="X84" s="4">
        <v>8.7492978681464016E-3</v>
      </c>
      <c r="Y84" s="4">
        <v>8.4311346014602027E-3</v>
      </c>
      <c r="Z84" s="4">
        <v>8.1391017223062384E-3</v>
      </c>
      <c r="AA84" s="14">
        <v>7.8799249457445729E-3</v>
      </c>
    </row>
    <row r="85" spans="1:27" x14ac:dyDescent="0.35">
      <c r="A85" s="67"/>
      <c r="B85" s="2">
        <v>0.55000000000000004</v>
      </c>
      <c r="C85" s="4">
        <v>3.0648901770261158E-3</v>
      </c>
      <c r="D85" s="4">
        <v>9.5932983877446629E-3</v>
      </c>
      <c r="E85" s="4">
        <v>1.0504288030328478E-2</v>
      </c>
      <c r="F85" s="4">
        <v>1.019076684387904E-2</v>
      </c>
      <c r="G85" s="4">
        <v>9.7200036681695766E-3</v>
      </c>
      <c r="H85" s="4">
        <v>9.2467406575077703E-3</v>
      </c>
      <c r="I85" s="4">
        <v>8.7874914739758583E-3</v>
      </c>
      <c r="J85" s="4">
        <v>8.4431760877886723E-3</v>
      </c>
      <c r="K85" s="4">
        <v>8.0993289267466233E-3</v>
      </c>
      <c r="L85" s="4">
        <v>7.8279743451433337E-3</v>
      </c>
      <c r="M85" s="14">
        <v>7.5623602960161115E-3</v>
      </c>
      <c r="O85" s="67"/>
      <c r="P85" s="2">
        <v>0.55000000000000004</v>
      </c>
      <c r="Q85" s="4">
        <v>3.0648901770261158E-3</v>
      </c>
      <c r="R85" s="4">
        <v>9.5932983877446629E-3</v>
      </c>
      <c r="S85" s="4">
        <v>1.0504288030328478E-2</v>
      </c>
      <c r="T85" s="4">
        <v>1.019076684387904E-2</v>
      </c>
      <c r="U85" s="4">
        <v>9.7200036681695766E-3</v>
      </c>
      <c r="V85" s="4">
        <v>9.2467406575077703E-3</v>
      </c>
      <c r="W85" s="4">
        <v>8.7874914739758583E-3</v>
      </c>
      <c r="X85" s="4">
        <v>8.4431760877886723E-3</v>
      </c>
      <c r="Y85" s="4">
        <v>8.0993289267466233E-3</v>
      </c>
      <c r="Z85" s="4">
        <v>7.8279743451433337E-3</v>
      </c>
      <c r="AA85" s="14">
        <v>7.5623602960161115E-3</v>
      </c>
    </row>
    <row r="86" spans="1:27" x14ac:dyDescent="0.35">
      <c r="A86" s="67"/>
      <c r="B86" s="2">
        <v>0.6</v>
      </c>
      <c r="C86" s="4">
        <v>2.8585915610051639E-3</v>
      </c>
      <c r="D86" s="4">
        <v>9.5482387968749711E-3</v>
      </c>
      <c r="E86" s="4">
        <v>1.0355850781140142E-2</v>
      </c>
      <c r="F86" s="4">
        <v>9.9690737621672149E-3</v>
      </c>
      <c r="G86" s="4">
        <v>9.4470534332234402E-3</v>
      </c>
      <c r="H86" s="4">
        <v>8.9125991254243829E-3</v>
      </c>
      <c r="I86" s="4">
        <v>8.4998543794127072E-3</v>
      </c>
      <c r="J86" s="4">
        <v>8.1640394857345356E-3</v>
      </c>
      <c r="K86" s="4">
        <v>7.8481686124806348E-3</v>
      </c>
      <c r="L86" s="4">
        <v>7.5417531212723299E-3</v>
      </c>
      <c r="M86" s="14">
        <v>7.3130267842152798E-3</v>
      </c>
      <c r="O86" s="67"/>
      <c r="P86" s="2">
        <v>0.6</v>
      </c>
      <c r="Q86" s="4">
        <v>2.8585915610051639E-3</v>
      </c>
      <c r="R86" s="4">
        <v>9.5482387968749711E-3</v>
      </c>
      <c r="S86" s="4">
        <v>1.0355850781140142E-2</v>
      </c>
      <c r="T86" s="4">
        <v>9.9690737621672149E-3</v>
      </c>
      <c r="U86" s="4">
        <v>9.4470534332234402E-3</v>
      </c>
      <c r="V86" s="4">
        <v>8.9125991254243829E-3</v>
      </c>
      <c r="W86" s="4">
        <v>8.4998543794127072E-3</v>
      </c>
      <c r="X86" s="4">
        <v>8.1640394857345356E-3</v>
      </c>
      <c r="Y86" s="4">
        <v>7.8481686124806348E-3</v>
      </c>
      <c r="Z86" s="4">
        <v>7.5417531212723299E-3</v>
      </c>
      <c r="AA86" s="14">
        <v>7.3130267842152798E-3</v>
      </c>
    </row>
    <row r="87" spans="1:27" x14ac:dyDescent="0.35">
      <c r="A87" s="67"/>
      <c r="B87" s="2">
        <v>0.65</v>
      </c>
      <c r="C87" s="4">
        <v>2.701712759041268E-3</v>
      </c>
      <c r="D87" s="4">
        <v>9.6053471180627403E-3</v>
      </c>
      <c r="E87" s="4">
        <v>1.0179102045009152E-2</v>
      </c>
      <c r="F87" s="4">
        <v>9.7015828611922809E-3</v>
      </c>
      <c r="G87" s="4">
        <v>9.1492477529124851E-3</v>
      </c>
      <c r="H87" s="4">
        <v>8.6786083835705026E-3</v>
      </c>
      <c r="I87" s="4">
        <v>8.2498926161512134E-3</v>
      </c>
      <c r="J87" s="4">
        <v>7.8841870458002273E-3</v>
      </c>
      <c r="K87" s="4">
        <v>7.6067995379593099E-3</v>
      </c>
      <c r="L87" s="4">
        <v>7.3072533245137974E-3</v>
      </c>
      <c r="M87" s="14">
        <v>7.0742523750553813E-3</v>
      </c>
      <c r="O87" s="67"/>
      <c r="P87" s="2">
        <v>0.65</v>
      </c>
      <c r="Q87" s="4">
        <v>2.701712759041268E-3</v>
      </c>
      <c r="R87" s="4">
        <v>9.6053471180627403E-3</v>
      </c>
      <c r="S87" s="4">
        <v>1.0179102045009152E-2</v>
      </c>
      <c r="T87" s="4">
        <v>9.7015828611922809E-3</v>
      </c>
      <c r="U87" s="4">
        <v>9.1492477529124851E-3</v>
      </c>
      <c r="V87" s="4">
        <v>8.6786083835705026E-3</v>
      </c>
      <c r="W87" s="4">
        <v>8.2498926161512134E-3</v>
      </c>
      <c r="X87" s="4">
        <v>7.8841870458002273E-3</v>
      </c>
      <c r="Y87" s="4">
        <v>7.6067995379593099E-3</v>
      </c>
      <c r="Z87" s="4">
        <v>7.3072533245137974E-3</v>
      </c>
      <c r="AA87" s="14">
        <v>7.0742523750553813E-3</v>
      </c>
    </row>
    <row r="88" spans="1:27" x14ac:dyDescent="0.35">
      <c r="A88" s="67"/>
      <c r="B88" s="2">
        <v>0.7</v>
      </c>
      <c r="C88" s="4">
        <v>2.5400822291800208E-3</v>
      </c>
      <c r="D88" s="4">
        <v>9.5914406336876368E-3</v>
      </c>
      <c r="E88" s="4">
        <v>1.0011093511588074E-2</v>
      </c>
      <c r="F88" s="4">
        <v>9.4664989354551563E-3</v>
      </c>
      <c r="G88" s="4">
        <v>8.8808829633754312E-3</v>
      </c>
      <c r="H88" s="4">
        <v>8.4136976599778496E-3</v>
      </c>
      <c r="I88" s="4">
        <v>8.018497856747811E-3</v>
      </c>
      <c r="J88" s="4">
        <v>7.6496944930312689E-3</v>
      </c>
      <c r="K88" s="4">
        <v>7.3559316174548446E-3</v>
      </c>
      <c r="L88" s="4">
        <v>7.071248095009996E-3</v>
      </c>
      <c r="M88" s="14">
        <v>6.8447739801702221E-3</v>
      </c>
      <c r="O88" s="67"/>
      <c r="P88" s="2">
        <v>0.7</v>
      </c>
      <c r="Q88" s="4">
        <v>2.5400822291800208E-3</v>
      </c>
      <c r="R88" s="4">
        <v>9.5914406336876368E-3</v>
      </c>
      <c r="S88" s="4">
        <v>1.0011093511588074E-2</v>
      </c>
      <c r="T88" s="4">
        <v>9.4664989354551563E-3</v>
      </c>
      <c r="U88" s="4">
        <v>8.8808829633754312E-3</v>
      </c>
      <c r="V88" s="4">
        <v>8.4136976599778496E-3</v>
      </c>
      <c r="W88" s="4">
        <v>8.018497856747811E-3</v>
      </c>
      <c r="X88" s="4">
        <v>7.6496944930312689E-3</v>
      </c>
      <c r="Y88" s="4">
        <v>7.3559316174548446E-3</v>
      </c>
      <c r="Z88" s="4">
        <v>7.071248095009996E-3</v>
      </c>
      <c r="AA88" s="14">
        <v>6.8447739801702221E-3</v>
      </c>
    </row>
    <row r="89" spans="1:27" x14ac:dyDescent="0.35">
      <c r="A89" s="67"/>
      <c r="B89" s="2">
        <v>0.75</v>
      </c>
      <c r="C89" s="4">
        <v>2.3255050501492149E-3</v>
      </c>
      <c r="D89" s="4">
        <v>9.5729263133902381E-3</v>
      </c>
      <c r="E89" s="4">
        <v>9.8128176140356398E-3</v>
      </c>
      <c r="F89" s="4">
        <v>9.204792689438291E-3</v>
      </c>
      <c r="G89" s="4">
        <v>8.6625642637225241E-3</v>
      </c>
      <c r="H89" s="4">
        <v>8.1569469613835682E-3</v>
      </c>
      <c r="I89" s="4">
        <v>7.7841468910480735E-3</v>
      </c>
      <c r="J89" s="4">
        <v>7.4417992358507025E-3</v>
      </c>
      <c r="K89" s="4">
        <v>7.1334601361346169E-3</v>
      </c>
      <c r="L89" s="4">
        <v>6.8663327517280619E-3</v>
      </c>
      <c r="M89" s="14">
        <v>6.6386936716536634E-3</v>
      </c>
      <c r="O89" s="67"/>
      <c r="P89" s="2">
        <v>0.75</v>
      </c>
      <c r="Q89" s="4">
        <v>2.3255050501492149E-3</v>
      </c>
      <c r="R89" s="4">
        <v>9.5729263133902381E-3</v>
      </c>
      <c r="S89" s="4">
        <v>9.8128176140356398E-3</v>
      </c>
      <c r="T89" s="4">
        <v>9.204792689438291E-3</v>
      </c>
      <c r="U89" s="4">
        <v>8.6625642637225241E-3</v>
      </c>
      <c r="V89" s="4">
        <v>8.1569469613835682E-3</v>
      </c>
      <c r="W89" s="4">
        <v>7.7841468910480735E-3</v>
      </c>
      <c r="X89" s="4">
        <v>7.4417992358507025E-3</v>
      </c>
      <c r="Y89" s="4">
        <v>7.1334601361346169E-3</v>
      </c>
      <c r="Z89" s="4">
        <v>6.8663327517280619E-3</v>
      </c>
      <c r="AA89" s="14">
        <v>6.6386936716536634E-3</v>
      </c>
    </row>
    <row r="90" spans="1:27" x14ac:dyDescent="0.35">
      <c r="A90" s="67"/>
      <c r="B90" s="2">
        <v>0.8</v>
      </c>
      <c r="C90" s="4">
        <v>2.2997358742795982E-3</v>
      </c>
      <c r="D90" s="4">
        <v>9.5707425798017502E-3</v>
      </c>
      <c r="E90" s="4">
        <v>9.6923540184573817E-3</v>
      </c>
      <c r="F90" s="4">
        <v>9.01878481752506E-3</v>
      </c>
      <c r="G90" s="4">
        <v>8.4436673619916174E-3</v>
      </c>
      <c r="H90" s="4">
        <v>7.9462798903689059E-3</v>
      </c>
      <c r="I90" s="4">
        <v>7.5655845299272178E-3</v>
      </c>
      <c r="J90" s="4">
        <v>7.2367528422116788E-3</v>
      </c>
      <c r="K90" s="4">
        <v>6.9426198646217914E-3</v>
      </c>
      <c r="L90" s="4">
        <v>6.7111678118461898E-3</v>
      </c>
      <c r="M90" s="14">
        <v>6.4632870492299299E-3</v>
      </c>
      <c r="O90" s="67"/>
      <c r="P90" s="2">
        <v>0.8</v>
      </c>
      <c r="Q90" s="4">
        <v>2.2997358742795982E-3</v>
      </c>
      <c r="R90" s="4">
        <v>9.5707425798017502E-3</v>
      </c>
      <c r="S90" s="4">
        <v>9.6923540184573817E-3</v>
      </c>
      <c r="T90" s="4">
        <v>9.01878481752506E-3</v>
      </c>
      <c r="U90" s="4">
        <v>8.4436673619916174E-3</v>
      </c>
      <c r="V90" s="4">
        <v>7.9462798903689059E-3</v>
      </c>
      <c r="W90" s="4">
        <v>7.5655845299272178E-3</v>
      </c>
      <c r="X90" s="4">
        <v>7.2367528422116788E-3</v>
      </c>
      <c r="Y90" s="4">
        <v>6.9426198646217914E-3</v>
      </c>
      <c r="Z90" s="4">
        <v>6.7111678118461898E-3</v>
      </c>
      <c r="AA90" s="14">
        <v>6.4632870492299299E-3</v>
      </c>
    </row>
    <row r="91" spans="1:27" x14ac:dyDescent="0.35">
      <c r="A91" s="67"/>
      <c r="B91" s="2">
        <v>0.85</v>
      </c>
      <c r="C91" s="4">
        <v>2.1095245127719024E-3</v>
      </c>
      <c r="D91" s="4">
        <v>9.5215190120080794E-3</v>
      </c>
      <c r="E91" s="4">
        <v>9.4519253454934914E-3</v>
      </c>
      <c r="F91" s="4">
        <v>8.7945306562217107E-3</v>
      </c>
      <c r="G91" s="4">
        <v>8.2172729310373248E-3</v>
      </c>
      <c r="H91" s="4">
        <v>7.7770069514925119E-3</v>
      </c>
      <c r="I91" s="4">
        <v>7.4046882771923572E-3</v>
      </c>
      <c r="J91" s="4">
        <v>7.0767265267718859E-3</v>
      </c>
      <c r="K91" s="4">
        <v>6.7752198263260951E-3</v>
      </c>
      <c r="L91" s="4">
        <v>6.532972911975638E-3</v>
      </c>
      <c r="M91" s="14">
        <v>6.2966100928040138E-3</v>
      </c>
      <c r="O91" s="67"/>
      <c r="P91" s="2">
        <v>0.85</v>
      </c>
      <c r="Q91" s="4">
        <v>2.1095245127719024E-3</v>
      </c>
      <c r="R91" s="4">
        <v>9.5215190120080794E-3</v>
      </c>
      <c r="S91" s="4">
        <v>9.4519253454934914E-3</v>
      </c>
      <c r="T91" s="4">
        <v>8.7945306562217107E-3</v>
      </c>
      <c r="U91" s="4">
        <v>8.2172729310373248E-3</v>
      </c>
      <c r="V91" s="4">
        <v>7.7770069514925119E-3</v>
      </c>
      <c r="W91" s="4">
        <v>7.4046882771923572E-3</v>
      </c>
      <c r="X91" s="4">
        <v>7.0767265267718859E-3</v>
      </c>
      <c r="Y91" s="4">
        <v>6.7752198263260951E-3</v>
      </c>
      <c r="Z91" s="4">
        <v>6.532972911975638E-3</v>
      </c>
      <c r="AA91" s="14">
        <v>6.2966100928040138E-3</v>
      </c>
    </row>
    <row r="92" spans="1:27" x14ac:dyDescent="0.35">
      <c r="A92" s="67"/>
      <c r="B92" s="2">
        <v>0.9</v>
      </c>
      <c r="C92" s="4">
        <v>1.999987323033994E-3</v>
      </c>
      <c r="D92" s="4">
        <v>9.4950521082322516E-3</v>
      </c>
      <c r="E92" s="4">
        <v>9.3082638610770384E-3</v>
      </c>
      <c r="F92" s="4">
        <v>8.6062896598818901E-3</v>
      </c>
      <c r="G92" s="4">
        <v>8.0459170158821858E-3</v>
      </c>
      <c r="H92" s="4">
        <v>7.6112335181315674E-3</v>
      </c>
      <c r="I92" s="4">
        <v>7.2063722084249379E-3</v>
      </c>
      <c r="J92" s="4">
        <v>6.8972929046818192E-3</v>
      </c>
      <c r="K92" s="4">
        <v>6.6316768799210913E-3</v>
      </c>
      <c r="L92" s="4">
        <v>6.3518409035995078E-3</v>
      </c>
      <c r="M92" s="14">
        <v>6.1675083689145694E-3</v>
      </c>
      <c r="O92" s="67"/>
      <c r="P92" s="2">
        <v>0.9</v>
      </c>
      <c r="Q92" s="4">
        <v>1.999987323033994E-3</v>
      </c>
      <c r="R92" s="4">
        <v>9.4950521082322516E-3</v>
      </c>
      <c r="S92" s="4">
        <v>9.3082638610770384E-3</v>
      </c>
      <c r="T92" s="4">
        <v>8.6062896598818901E-3</v>
      </c>
      <c r="U92" s="4">
        <v>8.0459170158821858E-3</v>
      </c>
      <c r="V92" s="4">
        <v>7.6112335181315674E-3</v>
      </c>
      <c r="W92" s="4">
        <v>7.2063722084249379E-3</v>
      </c>
      <c r="X92" s="4">
        <v>6.8972929046818192E-3</v>
      </c>
      <c r="Y92" s="4">
        <v>6.6316768799210913E-3</v>
      </c>
      <c r="Z92" s="4">
        <v>6.3518409035995078E-3</v>
      </c>
      <c r="AA92" s="14">
        <v>6.1675083689145694E-3</v>
      </c>
    </row>
    <row r="93" spans="1:27" x14ac:dyDescent="0.35">
      <c r="A93" s="67"/>
      <c r="B93" s="2">
        <v>0.95</v>
      </c>
      <c r="C93" s="4">
        <v>1.9553948048565781E-3</v>
      </c>
      <c r="D93" s="4">
        <v>9.4689612333704772E-3</v>
      </c>
      <c r="E93" s="4">
        <v>9.1854025049452684E-3</v>
      </c>
      <c r="F93" s="4">
        <v>8.4508507654846889E-3</v>
      </c>
      <c r="G93" s="4">
        <v>7.8446598873421047E-3</v>
      </c>
      <c r="H93" s="4">
        <v>7.4304781972139829E-3</v>
      </c>
      <c r="I93" s="4">
        <v>7.0929221118566921E-3</v>
      </c>
      <c r="J93" s="4">
        <v>6.7444954323061515E-3</v>
      </c>
      <c r="K93" s="4">
        <v>6.4458349612238688E-3</v>
      </c>
      <c r="L93" s="4">
        <v>6.2421273885695794E-3</v>
      </c>
      <c r="M93" s="14">
        <v>6.0212199504558004E-3</v>
      </c>
      <c r="O93" s="67"/>
      <c r="P93" s="2">
        <v>0.95</v>
      </c>
      <c r="Q93" s="4">
        <v>1.9553948048565781E-3</v>
      </c>
      <c r="R93" s="4">
        <v>9.4689612333704772E-3</v>
      </c>
      <c r="S93" s="4">
        <v>9.1854025049452684E-3</v>
      </c>
      <c r="T93" s="4">
        <v>8.4508507654846889E-3</v>
      </c>
      <c r="U93" s="4">
        <v>7.8446598873421047E-3</v>
      </c>
      <c r="V93" s="4">
        <v>7.4304781972139829E-3</v>
      </c>
      <c r="W93" s="4">
        <v>7.0929221118566921E-3</v>
      </c>
      <c r="X93" s="4">
        <v>6.7444954323061515E-3</v>
      </c>
      <c r="Y93" s="4">
        <v>6.4458349612238688E-3</v>
      </c>
      <c r="Z93" s="4">
        <v>6.2421273885695794E-3</v>
      </c>
      <c r="AA93" s="14">
        <v>6.0212199504558004E-3</v>
      </c>
    </row>
    <row r="94" spans="1:27" x14ac:dyDescent="0.35">
      <c r="A94" s="67"/>
      <c r="B94" s="2">
        <v>1</v>
      </c>
      <c r="C94" s="4">
        <v>1.8596361772230648E-3</v>
      </c>
      <c r="D94" s="4">
        <v>9.3609520315272397E-3</v>
      </c>
      <c r="E94" s="4">
        <v>8.9821624988916261E-3</v>
      </c>
      <c r="F94" s="4">
        <v>8.2502903770340572E-3</v>
      </c>
      <c r="G94" s="4">
        <v>7.7217451891051477E-3</v>
      </c>
      <c r="H94" s="4">
        <v>7.2789826673305838E-3</v>
      </c>
      <c r="I94" s="4">
        <v>6.9166099907344803E-3</v>
      </c>
      <c r="J94" s="4">
        <v>6.6014450771931452E-3</v>
      </c>
      <c r="K94" s="4">
        <v>6.3197862496734546E-3</v>
      </c>
      <c r="L94" s="4">
        <v>6.0887148356234475E-3</v>
      </c>
      <c r="M94" s="14">
        <v>5.8683414771056345E-3</v>
      </c>
      <c r="O94" s="67"/>
      <c r="P94" s="2">
        <v>1</v>
      </c>
      <c r="Q94" s="4">
        <v>1.8596361772230648E-3</v>
      </c>
      <c r="R94" s="4">
        <v>9.3609520315272397E-3</v>
      </c>
      <c r="S94" s="4">
        <v>8.9821624988916261E-3</v>
      </c>
      <c r="T94" s="4">
        <v>8.2502903770340572E-3</v>
      </c>
      <c r="U94" s="4">
        <v>7.7217451891051477E-3</v>
      </c>
      <c r="V94" s="4">
        <v>7.2789826673305838E-3</v>
      </c>
      <c r="W94" s="4">
        <v>6.9166099907344803E-3</v>
      </c>
      <c r="X94" s="4">
        <v>6.6014450771931452E-3</v>
      </c>
      <c r="Y94" s="4">
        <v>6.3197862496734546E-3</v>
      </c>
      <c r="Z94" s="4">
        <v>6.0887148356234475E-3</v>
      </c>
      <c r="AA94" s="14">
        <v>5.8683414771056345E-3</v>
      </c>
    </row>
    <row r="95" spans="1:27" x14ac:dyDescent="0.35">
      <c r="A95" s="8"/>
      <c r="B95" s="9"/>
      <c r="C95" s="9"/>
      <c r="D95" s="9"/>
      <c r="E95" s="9"/>
      <c r="F95" s="9"/>
      <c r="G95" s="9"/>
      <c r="H95" s="9"/>
      <c r="I95" s="9"/>
      <c r="J95" s="9"/>
      <c r="K95" s="9"/>
      <c r="L95" s="9"/>
      <c r="M95" s="10"/>
      <c r="O95" s="8"/>
      <c r="P95" s="9"/>
      <c r="Q95" s="9"/>
      <c r="R95" s="9"/>
      <c r="S95" s="9"/>
      <c r="T95" s="9"/>
      <c r="U95" s="9"/>
      <c r="V95" s="9"/>
      <c r="W95" s="9"/>
      <c r="X95" s="9"/>
      <c r="Y95" s="9"/>
      <c r="Z95" s="9"/>
      <c r="AA95" s="10"/>
    </row>
    <row r="96" spans="1:27" x14ac:dyDescent="0.35">
      <c r="A96" s="8"/>
      <c r="B96" s="9"/>
      <c r="C96" s="9"/>
      <c r="D96" s="9"/>
      <c r="E96" s="9"/>
      <c r="F96" s="9"/>
      <c r="G96" s="9"/>
      <c r="H96" s="9"/>
      <c r="I96" s="9"/>
      <c r="J96" s="9"/>
      <c r="K96" s="9"/>
      <c r="L96" s="9"/>
      <c r="M96" s="10"/>
      <c r="O96" s="8"/>
      <c r="P96" s="9"/>
      <c r="Q96" s="9"/>
      <c r="R96" s="9"/>
      <c r="S96" s="9"/>
      <c r="T96" s="9"/>
      <c r="U96" s="9"/>
      <c r="V96" s="9"/>
      <c r="W96" s="9"/>
      <c r="X96" s="9"/>
      <c r="Y96" s="9"/>
      <c r="Z96" s="9"/>
      <c r="AA96" s="10"/>
    </row>
    <row r="97" spans="1:27" x14ac:dyDescent="0.35">
      <c r="A97" s="8"/>
      <c r="B97" s="9"/>
      <c r="C97" s="9"/>
      <c r="D97" s="9"/>
      <c r="E97" s="9"/>
      <c r="F97" s="9"/>
      <c r="G97" s="9"/>
      <c r="H97" s="9"/>
      <c r="I97" s="9"/>
      <c r="J97" s="9"/>
      <c r="K97" s="9"/>
      <c r="L97" s="9"/>
      <c r="M97" s="10"/>
      <c r="O97" s="8"/>
      <c r="P97" s="9"/>
      <c r="Q97" s="9"/>
      <c r="R97" s="9"/>
      <c r="S97" s="9"/>
      <c r="T97" s="9"/>
      <c r="U97" s="9"/>
      <c r="V97" s="9"/>
      <c r="W97" s="9"/>
      <c r="X97" s="9"/>
      <c r="Y97" s="9"/>
      <c r="Z97" s="9"/>
      <c r="AA97" s="10"/>
    </row>
    <row r="98" spans="1:27" x14ac:dyDescent="0.35">
      <c r="A98" s="8"/>
      <c r="B98" s="9"/>
      <c r="C98" s="9"/>
      <c r="D98" s="9"/>
      <c r="E98" s="9"/>
      <c r="F98" s="9"/>
      <c r="G98" s="9"/>
      <c r="H98" s="9"/>
      <c r="I98" s="9"/>
      <c r="J98" s="9"/>
      <c r="K98" s="9"/>
      <c r="L98" s="9"/>
      <c r="M98" s="10"/>
      <c r="O98" s="8"/>
      <c r="P98" s="9"/>
      <c r="Q98" s="9"/>
      <c r="R98" s="9"/>
      <c r="S98" s="9"/>
      <c r="T98" s="9"/>
      <c r="U98" s="9"/>
      <c r="V98" s="9"/>
      <c r="W98" s="9"/>
      <c r="X98" s="9"/>
      <c r="Y98" s="9"/>
      <c r="Z98" s="9"/>
      <c r="AA98" s="10"/>
    </row>
    <row r="99" spans="1:27" x14ac:dyDescent="0.35">
      <c r="A99" s="8"/>
      <c r="B99" s="9"/>
      <c r="C99" s="9"/>
      <c r="D99" s="9"/>
      <c r="E99" s="9"/>
      <c r="F99" s="9"/>
      <c r="G99" s="9"/>
      <c r="H99" s="9"/>
      <c r="I99" s="9"/>
      <c r="J99" s="9"/>
      <c r="K99" s="9"/>
      <c r="L99" s="9"/>
      <c r="M99" s="10"/>
      <c r="O99" s="8"/>
      <c r="P99" s="9"/>
      <c r="Q99" s="9"/>
      <c r="R99" s="9"/>
      <c r="S99" s="9"/>
      <c r="T99" s="9"/>
      <c r="U99" s="9"/>
      <c r="V99" s="9"/>
      <c r="W99" s="9"/>
      <c r="X99" s="9"/>
      <c r="Y99" s="9"/>
      <c r="Z99" s="9"/>
      <c r="AA99" s="10"/>
    </row>
    <row r="100" spans="1:27" x14ac:dyDescent="0.35">
      <c r="A100" s="8"/>
      <c r="B100" s="9"/>
      <c r="C100" s="9"/>
      <c r="D100" s="9"/>
      <c r="E100" s="9"/>
      <c r="F100" s="9"/>
      <c r="G100" s="9"/>
      <c r="H100" s="9"/>
      <c r="I100" s="9"/>
      <c r="J100" s="9"/>
      <c r="K100" s="9"/>
      <c r="L100" s="9"/>
      <c r="M100" s="10"/>
      <c r="O100" s="8"/>
      <c r="P100" s="9"/>
      <c r="Q100" s="9"/>
      <c r="R100" s="9"/>
      <c r="S100" s="9"/>
      <c r="T100" s="9"/>
      <c r="U100" s="9"/>
      <c r="V100" s="9"/>
      <c r="W100" s="9"/>
      <c r="X100" s="9"/>
      <c r="Y100" s="9"/>
      <c r="Z100" s="9"/>
      <c r="AA100" s="10"/>
    </row>
    <row r="101" spans="1:27" x14ac:dyDescent="0.35">
      <c r="A101" s="8"/>
      <c r="B101" s="9"/>
      <c r="C101" s="9"/>
      <c r="D101" s="9"/>
      <c r="E101" s="9"/>
      <c r="F101" s="9"/>
      <c r="G101" s="9"/>
      <c r="H101" s="9"/>
      <c r="I101" s="9"/>
      <c r="J101" s="9"/>
      <c r="K101" s="9"/>
      <c r="L101" s="9"/>
      <c r="M101" s="10"/>
      <c r="O101" s="8"/>
      <c r="P101" s="9"/>
      <c r="Q101" s="9"/>
      <c r="R101" s="9"/>
      <c r="S101" s="9"/>
      <c r="T101" s="9"/>
      <c r="U101" s="9"/>
      <c r="V101" s="9"/>
      <c r="W101" s="9"/>
      <c r="X101" s="9"/>
      <c r="Y101" s="9"/>
      <c r="Z101" s="9"/>
      <c r="AA101" s="10"/>
    </row>
    <row r="102" spans="1:27" x14ac:dyDescent="0.35">
      <c r="A102" s="8"/>
      <c r="B102" s="9"/>
      <c r="C102" s="9"/>
      <c r="D102" s="9"/>
      <c r="E102" s="9"/>
      <c r="F102" s="9"/>
      <c r="G102" s="9"/>
      <c r="H102" s="9"/>
      <c r="I102" s="9"/>
      <c r="J102" s="9"/>
      <c r="K102" s="9"/>
      <c r="L102" s="9"/>
      <c r="M102" s="10"/>
      <c r="O102" s="8"/>
      <c r="P102" s="9"/>
      <c r="Q102" s="9"/>
      <c r="R102" s="9"/>
      <c r="S102" s="9"/>
      <c r="T102" s="9"/>
      <c r="U102" s="9"/>
      <c r="V102" s="9"/>
      <c r="W102" s="9"/>
      <c r="X102" s="9"/>
      <c r="Y102" s="9"/>
      <c r="Z102" s="9"/>
      <c r="AA102" s="10"/>
    </row>
    <row r="103" spans="1:27" x14ac:dyDescent="0.35">
      <c r="A103" s="8"/>
      <c r="B103" s="9"/>
      <c r="C103" s="9"/>
      <c r="D103" s="9"/>
      <c r="E103" s="9"/>
      <c r="F103" s="9"/>
      <c r="G103" s="9"/>
      <c r="H103" s="9"/>
      <c r="I103" s="9"/>
      <c r="J103" s="9"/>
      <c r="K103" s="9"/>
      <c r="L103" s="9"/>
      <c r="M103" s="10"/>
      <c r="O103" s="8"/>
      <c r="P103" s="9"/>
      <c r="Q103" s="9"/>
      <c r="R103" s="9"/>
      <c r="S103" s="9"/>
      <c r="T103" s="9"/>
      <c r="U103" s="9"/>
      <c r="V103" s="9"/>
      <c r="W103" s="9"/>
      <c r="X103" s="9"/>
      <c r="Y103" s="9"/>
      <c r="Z103" s="9"/>
      <c r="AA103" s="10"/>
    </row>
    <row r="104" spans="1:27" x14ac:dyDescent="0.35">
      <c r="A104" s="8"/>
      <c r="B104" s="9"/>
      <c r="C104" s="9"/>
      <c r="D104" s="9"/>
      <c r="E104" s="9"/>
      <c r="F104" s="9"/>
      <c r="G104" s="9"/>
      <c r="H104" s="9"/>
      <c r="I104" s="9"/>
      <c r="J104" s="9"/>
      <c r="K104" s="9"/>
      <c r="L104" s="9"/>
      <c r="M104" s="10"/>
      <c r="O104" s="8"/>
      <c r="P104" s="9"/>
      <c r="Q104" s="9"/>
      <c r="R104" s="9"/>
      <c r="S104" s="9"/>
      <c r="T104" s="9"/>
      <c r="U104" s="9"/>
      <c r="V104" s="9"/>
      <c r="W104" s="9"/>
      <c r="X104" s="9"/>
      <c r="Y104" s="9"/>
      <c r="Z104" s="9"/>
      <c r="AA104" s="10"/>
    </row>
    <row r="105" spans="1:27" x14ac:dyDescent="0.35">
      <c r="A105" s="64" t="s">
        <v>1</v>
      </c>
      <c r="B105" s="65"/>
      <c r="C105" s="65"/>
      <c r="D105" s="65"/>
      <c r="E105" s="65"/>
      <c r="F105" s="65"/>
      <c r="G105" s="65"/>
      <c r="H105" s="65"/>
      <c r="I105" s="65"/>
      <c r="J105" s="65"/>
      <c r="K105" s="65"/>
      <c r="L105" s="65"/>
      <c r="M105" s="66"/>
      <c r="O105" s="64" t="s">
        <v>1</v>
      </c>
      <c r="P105" s="65"/>
      <c r="Q105" s="65"/>
      <c r="R105" s="65"/>
      <c r="S105" s="65"/>
      <c r="T105" s="65"/>
      <c r="U105" s="65"/>
      <c r="V105" s="65"/>
      <c r="W105" s="65"/>
      <c r="X105" s="65"/>
      <c r="Y105" s="65"/>
      <c r="Z105" s="65"/>
      <c r="AA105" s="66"/>
    </row>
    <row r="106" spans="1:27" x14ac:dyDescent="0.35">
      <c r="A106" s="67" t="s">
        <v>0</v>
      </c>
      <c r="B106" s="1"/>
      <c r="C106" s="1">
        <v>0</v>
      </c>
      <c r="D106" s="1">
        <v>0.1</v>
      </c>
      <c r="E106" s="1">
        <v>0.2</v>
      </c>
      <c r="F106" s="1">
        <v>0.3</v>
      </c>
      <c r="G106" s="1">
        <v>0.4</v>
      </c>
      <c r="H106" s="1">
        <v>0.5</v>
      </c>
      <c r="I106" s="1">
        <v>0.6</v>
      </c>
      <c r="J106" s="1">
        <v>0.7</v>
      </c>
      <c r="K106" s="1">
        <v>0.8</v>
      </c>
      <c r="L106" s="1">
        <v>0.9</v>
      </c>
      <c r="M106" s="11">
        <v>1</v>
      </c>
      <c r="O106" s="67" t="s">
        <v>0</v>
      </c>
      <c r="P106" s="1"/>
      <c r="Q106" s="1">
        <v>0</v>
      </c>
      <c r="R106" s="1">
        <v>0.1</v>
      </c>
      <c r="S106" s="1">
        <v>0.2</v>
      </c>
      <c r="T106" s="1">
        <v>0.3</v>
      </c>
      <c r="U106" s="1">
        <v>0.4</v>
      </c>
      <c r="V106" s="1">
        <v>0.5</v>
      </c>
      <c r="W106" s="1">
        <v>0.6</v>
      </c>
      <c r="X106" s="1">
        <v>0.7</v>
      </c>
      <c r="Y106" s="1">
        <v>0.8</v>
      </c>
      <c r="Z106" s="1">
        <v>0.9</v>
      </c>
      <c r="AA106" s="11">
        <v>1</v>
      </c>
    </row>
    <row r="107" spans="1:27" x14ac:dyDescent="0.35">
      <c r="A107" s="67"/>
      <c r="B107" s="2">
        <v>0</v>
      </c>
      <c r="C107" s="4">
        <v>0</v>
      </c>
      <c r="D107" s="4">
        <v>0</v>
      </c>
      <c r="E107" s="4">
        <v>0</v>
      </c>
      <c r="F107" s="4">
        <v>0</v>
      </c>
      <c r="G107" s="4">
        <v>0</v>
      </c>
      <c r="H107" s="4">
        <v>0</v>
      </c>
      <c r="I107" s="4">
        <v>0</v>
      </c>
      <c r="J107" s="4">
        <v>0</v>
      </c>
      <c r="K107" s="4">
        <v>0</v>
      </c>
      <c r="L107" s="4">
        <v>0</v>
      </c>
      <c r="M107" s="14">
        <v>0</v>
      </c>
      <c r="O107" s="67"/>
      <c r="P107" s="2">
        <v>0</v>
      </c>
      <c r="Q107" s="4">
        <v>0</v>
      </c>
      <c r="R107" s="4">
        <v>0</v>
      </c>
      <c r="S107" s="4">
        <v>0</v>
      </c>
      <c r="T107" s="4">
        <v>0</v>
      </c>
      <c r="U107" s="4">
        <v>0</v>
      </c>
      <c r="V107" s="4">
        <v>0</v>
      </c>
      <c r="W107" s="4">
        <v>0</v>
      </c>
      <c r="X107" s="4">
        <v>0</v>
      </c>
      <c r="Y107" s="4">
        <v>0</v>
      </c>
      <c r="Z107" s="4">
        <v>0</v>
      </c>
      <c r="AA107" s="14">
        <v>0</v>
      </c>
    </row>
    <row r="108" spans="1:27" x14ac:dyDescent="0.35">
      <c r="A108" s="67"/>
      <c r="B108" s="2">
        <v>0.05</v>
      </c>
      <c r="C108" s="4">
        <v>3.0946906331013506E-3</v>
      </c>
      <c r="D108" s="4">
        <v>3.3904541668930252E-3</v>
      </c>
      <c r="E108" s="4">
        <v>3.6016253537285415E-3</v>
      </c>
      <c r="F108" s="4">
        <v>3.7560135403632549E-3</v>
      </c>
      <c r="G108" s="4">
        <v>3.8817682117908664E-3</v>
      </c>
      <c r="H108" s="4">
        <v>3.9747276959932014E-3</v>
      </c>
      <c r="I108" s="4">
        <v>4.0512087502445502E-3</v>
      </c>
      <c r="J108" s="4">
        <v>4.1035478921054823E-3</v>
      </c>
      <c r="K108" s="4">
        <v>4.1419986595653156E-3</v>
      </c>
      <c r="L108" s="4">
        <v>4.1724382330855375E-3</v>
      </c>
      <c r="M108" s="14">
        <v>4.1867566370503671E-3</v>
      </c>
      <c r="O108" s="67"/>
      <c r="P108" s="2">
        <v>0.05</v>
      </c>
      <c r="Q108" s="4">
        <v>3.0946906331013506E-3</v>
      </c>
      <c r="R108" s="4">
        <v>3.3904541668930252E-3</v>
      </c>
      <c r="S108" s="4">
        <v>3.6016253537285415E-3</v>
      </c>
      <c r="T108" s="4">
        <v>3.7560135403632549E-3</v>
      </c>
      <c r="U108" s="4">
        <v>3.8817682117908664E-3</v>
      </c>
      <c r="V108" s="4">
        <v>3.9747276959932014E-3</v>
      </c>
      <c r="W108" s="4">
        <v>4.0512087502445502E-3</v>
      </c>
      <c r="X108" s="4">
        <v>4.1035478921054823E-3</v>
      </c>
      <c r="Y108" s="4">
        <v>4.1419986595653156E-3</v>
      </c>
      <c r="Z108" s="4">
        <v>4.1724382330855375E-3</v>
      </c>
      <c r="AA108" s="14">
        <v>4.1867566370503671E-3</v>
      </c>
    </row>
    <row r="109" spans="1:27" x14ac:dyDescent="0.35">
      <c r="A109" s="67"/>
      <c r="B109" s="2">
        <v>0.1</v>
      </c>
      <c r="C109" s="4">
        <v>2.8506942952654345E-3</v>
      </c>
      <c r="D109" s="4">
        <v>3.5010583633699926E-3</v>
      </c>
      <c r="E109" s="4">
        <v>3.7200718274788113E-3</v>
      </c>
      <c r="F109" s="4">
        <v>3.8219348334290718E-3</v>
      </c>
      <c r="G109" s="4">
        <v>3.8819601775149427E-3</v>
      </c>
      <c r="H109" s="4">
        <v>3.9251718924952486E-3</v>
      </c>
      <c r="I109" s="4">
        <v>3.9466575656126905E-3</v>
      </c>
      <c r="J109" s="4">
        <v>3.9486391260371975E-3</v>
      </c>
      <c r="K109" s="4">
        <v>3.9368093617680533E-3</v>
      </c>
      <c r="L109" s="4">
        <v>3.914203175170286E-3</v>
      </c>
      <c r="M109" s="14">
        <v>3.8880820072611671E-3</v>
      </c>
      <c r="O109" s="67"/>
      <c r="P109" s="2">
        <v>0.1</v>
      </c>
      <c r="Q109" s="4">
        <v>2.8506942952654345E-3</v>
      </c>
      <c r="R109" s="4">
        <v>3.5010583633699926E-3</v>
      </c>
      <c r="S109" s="4">
        <v>3.7200718274788113E-3</v>
      </c>
      <c r="T109" s="4">
        <v>3.8219348334290718E-3</v>
      </c>
      <c r="U109" s="4">
        <v>3.8819601775149427E-3</v>
      </c>
      <c r="V109" s="4">
        <v>3.9251718924952486E-3</v>
      </c>
      <c r="W109" s="4">
        <v>3.9466575656126905E-3</v>
      </c>
      <c r="X109" s="4">
        <v>3.9486391260371975E-3</v>
      </c>
      <c r="Y109" s="4">
        <v>3.9368093617680533E-3</v>
      </c>
      <c r="Z109" s="4">
        <v>3.914203175170286E-3</v>
      </c>
      <c r="AA109" s="14">
        <v>3.8880820072611671E-3</v>
      </c>
    </row>
    <row r="110" spans="1:27" x14ac:dyDescent="0.35">
      <c r="A110" s="67"/>
      <c r="B110" s="2">
        <v>0.15</v>
      </c>
      <c r="C110" s="4">
        <v>2.3994599276679317E-3</v>
      </c>
      <c r="D110" s="4">
        <v>3.3689704694091055E-3</v>
      </c>
      <c r="E110" s="4">
        <v>3.5717373112337629E-3</v>
      </c>
      <c r="F110" s="4">
        <v>3.6796862562545394E-3</v>
      </c>
      <c r="G110" s="4">
        <v>3.7436250010790956E-3</v>
      </c>
      <c r="H110" s="4">
        <v>3.7743655294394658E-3</v>
      </c>
      <c r="I110" s="4">
        <v>3.7673592744190258E-3</v>
      </c>
      <c r="J110" s="4">
        <v>3.7463796927559756E-3</v>
      </c>
      <c r="K110" s="4">
        <v>3.7071073910224218E-3</v>
      </c>
      <c r="L110" s="4">
        <v>3.6556306131946864E-3</v>
      </c>
      <c r="M110" s="14">
        <v>3.6029161009641908E-3</v>
      </c>
      <c r="O110" s="67"/>
      <c r="P110" s="2">
        <v>0.15</v>
      </c>
      <c r="Q110" s="4">
        <v>2.3994599276679317E-3</v>
      </c>
      <c r="R110" s="4">
        <v>3.3689704694091055E-3</v>
      </c>
      <c r="S110" s="4">
        <v>3.5717373112337629E-3</v>
      </c>
      <c r="T110" s="4">
        <v>3.6796862562545394E-3</v>
      </c>
      <c r="U110" s="4">
        <v>3.7436250010790956E-3</v>
      </c>
      <c r="V110" s="4">
        <v>3.7743655294394658E-3</v>
      </c>
      <c r="W110" s="4">
        <v>3.7673592744190258E-3</v>
      </c>
      <c r="X110" s="4">
        <v>3.7463796927559756E-3</v>
      </c>
      <c r="Y110" s="4">
        <v>3.7071073910224218E-3</v>
      </c>
      <c r="Z110" s="4">
        <v>3.6556306131946864E-3</v>
      </c>
      <c r="AA110" s="14">
        <v>3.6029161009641908E-3</v>
      </c>
    </row>
    <row r="111" spans="1:27" x14ac:dyDescent="0.35">
      <c r="A111" s="67"/>
      <c r="B111" s="2">
        <v>0.2</v>
      </c>
      <c r="C111" s="4">
        <v>2.0104183387681853E-3</v>
      </c>
      <c r="D111" s="4">
        <v>3.2268898210840863E-3</v>
      </c>
      <c r="E111" s="4">
        <v>3.452865417731309E-3</v>
      </c>
      <c r="F111" s="4">
        <v>3.594920053548251E-3</v>
      </c>
      <c r="G111" s="4">
        <v>3.6470454977163519E-3</v>
      </c>
      <c r="H111" s="4">
        <v>3.6496803342928007E-3</v>
      </c>
      <c r="I111" s="4">
        <v>3.6171054302054383E-3</v>
      </c>
      <c r="J111" s="4">
        <v>3.5639559493274076E-3</v>
      </c>
      <c r="K111" s="4">
        <v>3.5015427228556138E-3</v>
      </c>
      <c r="L111" s="4">
        <v>3.4340158982793189E-3</v>
      </c>
      <c r="M111" s="14">
        <v>3.3703603275932028E-3</v>
      </c>
      <c r="O111" s="67"/>
      <c r="P111" s="2">
        <v>0.2</v>
      </c>
      <c r="Q111" s="4">
        <v>2.0104183387681853E-3</v>
      </c>
      <c r="R111" s="4">
        <v>3.2268898210840863E-3</v>
      </c>
      <c r="S111" s="4">
        <v>3.452865417731309E-3</v>
      </c>
      <c r="T111" s="4">
        <v>3.594920053548251E-3</v>
      </c>
      <c r="U111" s="4">
        <v>3.6470454977163519E-3</v>
      </c>
      <c r="V111" s="4">
        <v>3.6496803342928007E-3</v>
      </c>
      <c r="W111" s="4">
        <v>3.6171054302054383E-3</v>
      </c>
      <c r="X111" s="4">
        <v>3.5639559493274076E-3</v>
      </c>
      <c r="Y111" s="4">
        <v>3.5015427228556138E-3</v>
      </c>
      <c r="Z111" s="4">
        <v>3.4340158982793189E-3</v>
      </c>
      <c r="AA111" s="14">
        <v>3.3703603275932028E-3</v>
      </c>
    </row>
    <row r="112" spans="1:27" x14ac:dyDescent="0.35">
      <c r="A112" s="67"/>
      <c r="B112" s="2">
        <v>0.25</v>
      </c>
      <c r="C112" s="4">
        <v>1.7339122927511959E-3</v>
      </c>
      <c r="D112" s="4">
        <v>3.1057848031550814E-3</v>
      </c>
      <c r="E112" s="4">
        <v>3.3837330616445544E-3</v>
      </c>
      <c r="F112" s="4">
        <v>3.5341248709325665E-3</v>
      </c>
      <c r="G112" s="4">
        <v>3.5590830492406018E-3</v>
      </c>
      <c r="H112" s="4">
        <v>3.5283919117183233E-3</v>
      </c>
      <c r="I112" s="4">
        <v>3.4644646914226626E-3</v>
      </c>
      <c r="J112" s="4">
        <v>3.3918219638361044E-3</v>
      </c>
      <c r="K112" s="4">
        <v>3.3113649471178249E-3</v>
      </c>
      <c r="L112" s="4">
        <v>3.2345928161939619E-3</v>
      </c>
      <c r="M112" s="14">
        <v>3.1595944749023487E-3</v>
      </c>
      <c r="O112" s="67"/>
      <c r="P112" s="2">
        <v>0.25</v>
      </c>
      <c r="Q112" s="4">
        <v>1.7339122927511959E-3</v>
      </c>
      <c r="R112" s="4">
        <v>3.1057848031550814E-3</v>
      </c>
      <c r="S112" s="4">
        <v>3.3837330616445544E-3</v>
      </c>
      <c r="T112" s="4">
        <v>3.5341248709325665E-3</v>
      </c>
      <c r="U112" s="4">
        <v>3.5590830492406018E-3</v>
      </c>
      <c r="V112" s="4">
        <v>3.5283919117183233E-3</v>
      </c>
      <c r="W112" s="4">
        <v>3.4644646914226626E-3</v>
      </c>
      <c r="X112" s="4">
        <v>3.3918219638361044E-3</v>
      </c>
      <c r="Y112" s="4">
        <v>3.3113649471178249E-3</v>
      </c>
      <c r="Z112" s="4">
        <v>3.2345928161939619E-3</v>
      </c>
      <c r="AA112" s="14">
        <v>3.1595944749023487E-3</v>
      </c>
    </row>
    <row r="113" spans="1:27" x14ac:dyDescent="0.35">
      <c r="A113" s="67"/>
      <c r="B113" s="2">
        <v>0.3</v>
      </c>
      <c r="C113" s="4">
        <v>1.5225804210557325E-3</v>
      </c>
      <c r="D113" s="4">
        <v>3.0244845201943299E-3</v>
      </c>
      <c r="E113" s="4">
        <v>3.3436362621870087E-3</v>
      </c>
      <c r="F113" s="4">
        <v>3.4685875093148884E-3</v>
      </c>
      <c r="G113" s="4">
        <v>3.4633734831729379E-3</v>
      </c>
      <c r="H113" s="4">
        <v>3.3973270666505877E-3</v>
      </c>
      <c r="I113" s="4">
        <v>3.3175312286183199E-3</v>
      </c>
      <c r="J113" s="4">
        <v>3.2233241318456139E-3</v>
      </c>
      <c r="K113" s="4">
        <v>3.1364123911323404E-3</v>
      </c>
      <c r="L113" s="4">
        <v>3.0534976863102695E-3</v>
      </c>
      <c r="M113" s="14">
        <v>2.9753755391450434E-3</v>
      </c>
      <c r="O113" s="67"/>
      <c r="P113" s="2">
        <v>0.3</v>
      </c>
      <c r="Q113" s="4">
        <v>1.5225804210557325E-3</v>
      </c>
      <c r="R113" s="4">
        <v>3.0244845201943299E-3</v>
      </c>
      <c r="S113" s="4">
        <v>3.3436362621870087E-3</v>
      </c>
      <c r="T113" s="4">
        <v>3.4685875093148884E-3</v>
      </c>
      <c r="U113" s="4">
        <v>3.4633734831729379E-3</v>
      </c>
      <c r="V113" s="4">
        <v>3.3973270666505877E-3</v>
      </c>
      <c r="W113" s="4">
        <v>3.3175312286183199E-3</v>
      </c>
      <c r="X113" s="4">
        <v>3.2233241318456139E-3</v>
      </c>
      <c r="Y113" s="4">
        <v>3.1364123911323404E-3</v>
      </c>
      <c r="Z113" s="4">
        <v>3.0534976863102695E-3</v>
      </c>
      <c r="AA113" s="14">
        <v>2.9753755391450434E-3</v>
      </c>
    </row>
    <row r="114" spans="1:27" x14ac:dyDescent="0.35">
      <c r="A114" s="67"/>
      <c r="B114" s="2">
        <v>0.35</v>
      </c>
      <c r="C114" s="4">
        <v>1.349120950105971E-3</v>
      </c>
      <c r="D114" s="4">
        <v>2.9678951320788651E-3</v>
      </c>
      <c r="E114" s="4">
        <v>3.3147525000668866E-3</v>
      </c>
      <c r="F114" s="4">
        <v>3.3982022723016972E-3</v>
      </c>
      <c r="G114" s="4">
        <v>3.3572760360363499E-3</v>
      </c>
      <c r="H114" s="4">
        <v>3.2735625167260945E-3</v>
      </c>
      <c r="I114" s="4">
        <v>3.1712461028820856E-3</v>
      </c>
      <c r="J114" s="4">
        <v>3.0713969260372405E-3</v>
      </c>
      <c r="K114" s="4">
        <v>2.9812260485539586E-3</v>
      </c>
      <c r="L114" s="4">
        <v>2.8924015653172502E-3</v>
      </c>
      <c r="M114" s="14">
        <v>2.8122152103917499E-3</v>
      </c>
      <c r="O114" s="67"/>
      <c r="P114" s="2">
        <v>0.35</v>
      </c>
      <c r="Q114" s="4">
        <v>1.349120950105971E-3</v>
      </c>
      <c r="R114" s="4">
        <v>2.9678951320788651E-3</v>
      </c>
      <c r="S114" s="4">
        <v>3.3147525000668866E-3</v>
      </c>
      <c r="T114" s="4">
        <v>3.3982022723016972E-3</v>
      </c>
      <c r="U114" s="4">
        <v>3.3572760360363499E-3</v>
      </c>
      <c r="V114" s="4">
        <v>3.2735625167260945E-3</v>
      </c>
      <c r="W114" s="4">
        <v>3.1712461028820856E-3</v>
      </c>
      <c r="X114" s="4">
        <v>3.0713969260372405E-3</v>
      </c>
      <c r="Y114" s="4">
        <v>2.9812260485539586E-3</v>
      </c>
      <c r="Z114" s="4">
        <v>2.8924015653172502E-3</v>
      </c>
      <c r="AA114" s="14">
        <v>2.8122152103917499E-3</v>
      </c>
    </row>
    <row r="115" spans="1:27" x14ac:dyDescent="0.35">
      <c r="A115" s="67"/>
      <c r="B115" s="2">
        <v>0.4</v>
      </c>
      <c r="C115" s="4">
        <v>1.2117977919427483E-3</v>
      </c>
      <c r="D115" s="4">
        <v>2.9172856573681412E-3</v>
      </c>
      <c r="E115" s="4">
        <v>3.2823198415932475E-3</v>
      </c>
      <c r="F115" s="4">
        <v>3.3239003418272751E-3</v>
      </c>
      <c r="G115" s="4">
        <v>3.2512651875025605E-3</v>
      </c>
      <c r="H115" s="4">
        <v>3.1474472921803535E-3</v>
      </c>
      <c r="I115" s="4">
        <v>3.0426379581013816E-3</v>
      </c>
      <c r="J115" s="4">
        <v>2.9384660951061346E-3</v>
      </c>
      <c r="K115" s="4">
        <v>2.8398612381091183E-3</v>
      </c>
      <c r="L115" s="4">
        <v>2.7511409695407997E-3</v>
      </c>
      <c r="M115" s="14">
        <v>2.6730356152605246E-3</v>
      </c>
      <c r="O115" s="67"/>
      <c r="P115" s="2">
        <v>0.4</v>
      </c>
      <c r="Q115" s="4">
        <v>1.2117977919427483E-3</v>
      </c>
      <c r="R115" s="4">
        <v>2.9172856573681412E-3</v>
      </c>
      <c r="S115" s="4">
        <v>3.2823198415932475E-3</v>
      </c>
      <c r="T115" s="4">
        <v>3.3239003418272751E-3</v>
      </c>
      <c r="U115" s="4">
        <v>3.2512651875025605E-3</v>
      </c>
      <c r="V115" s="4">
        <v>3.1474472921803535E-3</v>
      </c>
      <c r="W115" s="4">
        <v>3.0426379581013816E-3</v>
      </c>
      <c r="X115" s="4">
        <v>2.9384660951061346E-3</v>
      </c>
      <c r="Y115" s="4">
        <v>2.8398612381091183E-3</v>
      </c>
      <c r="Z115" s="4">
        <v>2.7511409695407997E-3</v>
      </c>
      <c r="AA115" s="14">
        <v>2.6730356152605246E-3</v>
      </c>
    </row>
    <row r="116" spans="1:27" x14ac:dyDescent="0.35">
      <c r="A116" s="67"/>
      <c r="B116" s="2">
        <v>0.45</v>
      </c>
      <c r="C116" s="4">
        <v>1.1068571605524966E-3</v>
      </c>
      <c r="D116" s="4">
        <v>2.8959096319112767E-3</v>
      </c>
      <c r="E116" s="4">
        <v>3.2462375294563675E-3</v>
      </c>
      <c r="F116" s="4">
        <v>3.2468977203256189E-3</v>
      </c>
      <c r="G116" s="4">
        <v>3.1478022476701581E-3</v>
      </c>
      <c r="H116" s="4">
        <v>3.0308533041310303E-3</v>
      </c>
      <c r="I116" s="4">
        <v>2.9176656375492446E-3</v>
      </c>
      <c r="J116" s="4">
        <v>2.8117341436286695E-3</v>
      </c>
      <c r="K116" s="4">
        <v>2.7199340270326411E-3</v>
      </c>
      <c r="L116" s="4">
        <v>2.6263770783254421E-3</v>
      </c>
      <c r="M116" s="14">
        <v>2.5474371835174235E-3</v>
      </c>
      <c r="O116" s="67"/>
      <c r="P116" s="2">
        <v>0.45</v>
      </c>
      <c r="Q116" s="4">
        <v>1.1068571605524966E-3</v>
      </c>
      <c r="R116" s="4">
        <v>2.8959096319112767E-3</v>
      </c>
      <c r="S116" s="4">
        <v>3.2462375294563675E-3</v>
      </c>
      <c r="T116" s="4">
        <v>3.2468977203256189E-3</v>
      </c>
      <c r="U116" s="4">
        <v>3.1478022476701581E-3</v>
      </c>
      <c r="V116" s="4">
        <v>3.0308533041310303E-3</v>
      </c>
      <c r="W116" s="4">
        <v>2.9176656375492446E-3</v>
      </c>
      <c r="X116" s="4">
        <v>2.8117341436286695E-3</v>
      </c>
      <c r="Y116" s="4">
        <v>2.7199340270326411E-3</v>
      </c>
      <c r="Z116" s="4">
        <v>2.6263770783254421E-3</v>
      </c>
      <c r="AA116" s="14">
        <v>2.5474371835174235E-3</v>
      </c>
    </row>
    <row r="117" spans="1:27" x14ac:dyDescent="0.35">
      <c r="A117" s="67"/>
      <c r="B117" s="2">
        <v>0.5</v>
      </c>
      <c r="C117" s="4">
        <v>1.0131386214866486E-3</v>
      </c>
      <c r="D117" s="4">
        <v>2.8839195120544344E-3</v>
      </c>
      <c r="E117" s="4">
        <v>3.1966906163092717E-3</v>
      </c>
      <c r="F117" s="4">
        <v>3.1671443584141172E-3</v>
      </c>
      <c r="G117" s="4">
        <v>3.0522553420959612E-3</v>
      </c>
      <c r="H117" s="4">
        <v>2.9267877960738225E-3</v>
      </c>
      <c r="I117" s="4">
        <v>2.8048622316878681E-3</v>
      </c>
      <c r="J117" s="4">
        <v>2.7005667269612505E-3</v>
      </c>
      <c r="K117" s="4">
        <v>2.6036754027740057E-3</v>
      </c>
      <c r="L117" s="4">
        <v>2.5230423900359684E-3</v>
      </c>
      <c r="M117" s="14">
        <v>2.4407859004496237E-3</v>
      </c>
      <c r="O117" s="67"/>
      <c r="P117" s="2">
        <v>0.5</v>
      </c>
      <c r="Q117" s="4">
        <v>1.0131386214866486E-3</v>
      </c>
      <c r="R117" s="4">
        <v>2.8839195120544344E-3</v>
      </c>
      <c r="S117" s="4">
        <v>3.1966906163092717E-3</v>
      </c>
      <c r="T117" s="4">
        <v>3.1671443584141172E-3</v>
      </c>
      <c r="U117" s="4">
        <v>3.0522553420959612E-3</v>
      </c>
      <c r="V117" s="4">
        <v>2.9267877960738225E-3</v>
      </c>
      <c r="W117" s="4">
        <v>2.8048622316878681E-3</v>
      </c>
      <c r="X117" s="4">
        <v>2.7005667269612505E-3</v>
      </c>
      <c r="Y117" s="4">
        <v>2.6036754027740057E-3</v>
      </c>
      <c r="Z117" s="4">
        <v>2.5230423900359684E-3</v>
      </c>
      <c r="AA117" s="14">
        <v>2.4407859004496237E-3</v>
      </c>
    </row>
    <row r="118" spans="1:27" x14ac:dyDescent="0.35">
      <c r="A118" s="67"/>
      <c r="B118" s="2">
        <v>0.55000000000000004</v>
      </c>
      <c r="C118" s="4">
        <v>9.3250741974600787E-4</v>
      </c>
      <c r="D118" s="4">
        <v>2.8792178335396894E-3</v>
      </c>
      <c r="E118" s="4">
        <v>3.1552431420658542E-3</v>
      </c>
      <c r="F118" s="4">
        <v>3.0905385099785202E-3</v>
      </c>
      <c r="G118" s="4">
        <v>2.9585319462643693E-3</v>
      </c>
      <c r="H118" s="4">
        <v>2.8244809311251816E-3</v>
      </c>
      <c r="I118" s="4">
        <v>2.7079388034558609E-3</v>
      </c>
      <c r="J118" s="4">
        <v>2.5982845574316609E-3</v>
      </c>
      <c r="K118" s="4">
        <v>2.5094990929570493E-3</v>
      </c>
      <c r="L118" s="4">
        <v>2.4247801408192309E-3</v>
      </c>
      <c r="M118" s="14">
        <v>2.3450262849993493E-3</v>
      </c>
      <c r="O118" s="67"/>
      <c r="P118" s="2">
        <v>0.55000000000000004</v>
      </c>
      <c r="Q118" s="4">
        <v>9.3250741974600787E-4</v>
      </c>
      <c r="R118" s="4">
        <v>2.8792178335396894E-3</v>
      </c>
      <c r="S118" s="4">
        <v>3.1552431420658542E-3</v>
      </c>
      <c r="T118" s="4">
        <v>3.0905385099785202E-3</v>
      </c>
      <c r="U118" s="4">
        <v>2.9585319462643693E-3</v>
      </c>
      <c r="V118" s="4">
        <v>2.8244809311251816E-3</v>
      </c>
      <c r="W118" s="4">
        <v>2.7079388034558609E-3</v>
      </c>
      <c r="X118" s="4">
        <v>2.5982845574316609E-3</v>
      </c>
      <c r="Y118" s="4">
        <v>2.5094990929570493E-3</v>
      </c>
      <c r="Z118" s="4">
        <v>2.4247801408192309E-3</v>
      </c>
      <c r="AA118" s="14">
        <v>2.3450262849993493E-3</v>
      </c>
    </row>
    <row r="119" spans="1:27" x14ac:dyDescent="0.35">
      <c r="A119" s="67"/>
      <c r="B119" s="2">
        <v>0.6</v>
      </c>
      <c r="C119" s="4">
        <v>8.7598726112194747E-4</v>
      </c>
      <c r="D119" s="4">
        <v>2.8717782562330098E-3</v>
      </c>
      <c r="E119" s="4">
        <v>3.1051947472759294E-3</v>
      </c>
      <c r="F119" s="4">
        <v>3.0137861353898973E-3</v>
      </c>
      <c r="G119" s="4">
        <v>2.8680232354484944E-3</v>
      </c>
      <c r="H119" s="4">
        <v>2.7332996817305299E-3</v>
      </c>
      <c r="I119" s="4">
        <v>2.6187027299016631E-3</v>
      </c>
      <c r="J119" s="4">
        <v>2.5145580318673721E-3</v>
      </c>
      <c r="K119" s="4">
        <v>2.4165219926891262E-3</v>
      </c>
      <c r="L119" s="4">
        <v>2.3350630005019527E-3</v>
      </c>
      <c r="M119" s="14">
        <v>2.2619125350997389E-3</v>
      </c>
      <c r="O119" s="67"/>
      <c r="P119" s="2">
        <v>0.6</v>
      </c>
      <c r="Q119" s="4">
        <v>8.7598726112194747E-4</v>
      </c>
      <c r="R119" s="4">
        <v>2.8717782562330098E-3</v>
      </c>
      <c r="S119" s="4">
        <v>3.1051947472759294E-3</v>
      </c>
      <c r="T119" s="4">
        <v>3.0137861353898973E-3</v>
      </c>
      <c r="U119" s="4">
        <v>2.8680232354484944E-3</v>
      </c>
      <c r="V119" s="4">
        <v>2.7332996817305299E-3</v>
      </c>
      <c r="W119" s="4">
        <v>2.6187027299016631E-3</v>
      </c>
      <c r="X119" s="4">
        <v>2.5145580318673721E-3</v>
      </c>
      <c r="Y119" s="4">
        <v>2.4165219926891262E-3</v>
      </c>
      <c r="Z119" s="4">
        <v>2.3350630005019527E-3</v>
      </c>
      <c r="AA119" s="14">
        <v>2.2619125350997389E-3</v>
      </c>
    </row>
    <row r="120" spans="1:27" x14ac:dyDescent="0.35">
      <c r="A120" s="67"/>
      <c r="B120" s="2">
        <v>0.65</v>
      </c>
      <c r="C120" s="4">
        <v>8.153993553901397E-4</v>
      </c>
      <c r="D120" s="4">
        <v>2.8675072658264867E-3</v>
      </c>
      <c r="E120" s="4">
        <v>3.0528496785144155E-3</v>
      </c>
      <c r="F120" s="4">
        <v>2.9416567432473096E-3</v>
      </c>
      <c r="G120" s="4">
        <v>2.7873893995298171E-3</v>
      </c>
      <c r="H120" s="4">
        <v>2.650877074292048E-3</v>
      </c>
      <c r="I120" s="4">
        <v>2.5314302714341428E-3</v>
      </c>
      <c r="J120" s="4">
        <v>2.4327091813314706E-3</v>
      </c>
      <c r="K120" s="4">
        <v>2.3371183179113635E-3</v>
      </c>
      <c r="L120" s="4">
        <v>2.2589490848138162E-3</v>
      </c>
      <c r="M120" s="14">
        <v>2.1853695776646526E-3</v>
      </c>
      <c r="O120" s="67"/>
      <c r="P120" s="2">
        <v>0.65</v>
      </c>
      <c r="Q120" s="4">
        <v>8.153993553901397E-4</v>
      </c>
      <c r="R120" s="4">
        <v>2.8675072658264867E-3</v>
      </c>
      <c r="S120" s="4">
        <v>3.0528496785144155E-3</v>
      </c>
      <c r="T120" s="4">
        <v>2.9416567432473096E-3</v>
      </c>
      <c r="U120" s="4">
        <v>2.7873893995298171E-3</v>
      </c>
      <c r="V120" s="4">
        <v>2.650877074292048E-3</v>
      </c>
      <c r="W120" s="4">
        <v>2.5314302714341428E-3</v>
      </c>
      <c r="X120" s="4">
        <v>2.4327091813314706E-3</v>
      </c>
      <c r="Y120" s="4">
        <v>2.3371183179113635E-3</v>
      </c>
      <c r="Z120" s="4">
        <v>2.2589490848138162E-3</v>
      </c>
      <c r="AA120" s="14">
        <v>2.1853695776646526E-3</v>
      </c>
    </row>
    <row r="121" spans="1:27" x14ac:dyDescent="0.35">
      <c r="A121" s="67"/>
      <c r="B121" s="2">
        <v>0.7</v>
      </c>
      <c r="C121" s="4">
        <v>7.7262919450243948E-4</v>
      </c>
      <c r="D121" s="4">
        <v>2.8663903743409501E-3</v>
      </c>
      <c r="E121" s="4">
        <v>3.0048786623749226E-3</v>
      </c>
      <c r="F121" s="4">
        <v>2.8674641311612157E-3</v>
      </c>
      <c r="G121" s="4">
        <v>2.7125983351220947E-3</v>
      </c>
      <c r="H121" s="4">
        <v>2.5771316139268749E-3</v>
      </c>
      <c r="I121" s="4">
        <v>2.4585832304139825E-3</v>
      </c>
      <c r="J121" s="4">
        <v>2.3576658943771861E-3</v>
      </c>
      <c r="K121" s="4">
        <v>2.2702416414005786E-3</v>
      </c>
      <c r="L121" s="4">
        <v>2.1886194948115491E-3</v>
      </c>
      <c r="M121" s="14">
        <v>2.115908278596161E-3</v>
      </c>
      <c r="O121" s="67"/>
      <c r="P121" s="2">
        <v>0.7</v>
      </c>
      <c r="Q121" s="4">
        <v>7.7262919450243948E-4</v>
      </c>
      <c r="R121" s="4">
        <v>2.8663903743409501E-3</v>
      </c>
      <c r="S121" s="4">
        <v>3.0048786623749226E-3</v>
      </c>
      <c r="T121" s="4">
        <v>2.8674641311612157E-3</v>
      </c>
      <c r="U121" s="4">
        <v>2.7125983351220947E-3</v>
      </c>
      <c r="V121" s="4">
        <v>2.5771316139268749E-3</v>
      </c>
      <c r="W121" s="4">
        <v>2.4585832304139825E-3</v>
      </c>
      <c r="X121" s="4">
        <v>2.3576658943771861E-3</v>
      </c>
      <c r="Y121" s="4">
        <v>2.2702416414005786E-3</v>
      </c>
      <c r="Z121" s="4">
        <v>2.1886194948115491E-3</v>
      </c>
      <c r="AA121" s="14">
        <v>2.115908278596161E-3</v>
      </c>
    </row>
    <row r="122" spans="1:27" x14ac:dyDescent="0.35">
      <c r="A122" s="67"/>
      <c r="B122" s="2">
        <v>0.75</v>
      </c>
      <c r="C122" s="4">
        <v>7.2497724317706293E-4</v>
      </c>
      <c r="D122" s="4">
        <v>2.8602988376421087E-3</v>
      </c>
      <c r="E122" s="4">
        <v>2.950395628868242E-3</v>
      </c>
      <c r="F122" s="4">
        <v>2.7982616400843577E-3</v>
      </c>
      <c r="G122" s="4">
        <v>2.6376875802500447E-3</v>
      </c>
      <c r="H122" s="4">
        <v>2.5010794367863617E-3</v>
      </c>
      <c r="I122" s="4">
        <v>2.3912259810484936E-3</v>
      </c>
      <c r="J122" s="4">
        <v>2.2878830609526723E-3</v>
      </c>
      <c r="K122" s="4">
        <v>2.2022223901684386E-3</v>
      </c>
      <c r="L122" s="4">
        <v>2.1259440029894371E-3</v>
      </c>
      <c r="M122" s="14">
        <v>2.0572071028797248E-3</v>
      </c>
      <c r="O122" s="67"/>
      <c r="P122" s="2">
        <v>0.75</v>
      </c>
      <c r="Q122" s="4">
        <v>7.2497724317706293E-4</v>
      </c>
      <c r="R122" s="4">
        <v>2.8602988376421087E-3</v>
      </c>
      <c r="S122" s="4">
        <v>2.950395628868242E-3</v>
      </c>
      <c r="T122" s="4">
        <v>2.7982616400843577E-3</v>
      </c>
      <c r="U122" s="4">
        <v>2.6376875802500447E-3</v>
      </c>
      <c r="V122" s="4">
        <v>2.5010794367863617E-3</v>
      </c>
      <c r="W122" s="4">
        <v>2.3912259810484936E-3</v>
      </c>
      <c r="X122" s="4">
        <v>2.2878830609526723E-3</v>
      </c>
      <c r="Y122" s="4">
        <v>2.2022223901684386E-3</v>
      </c>
      <c r="Z122" s="4">
        <v>2.1259440029894371E-3</v>
      </c>
      <c r="AA122" s="14">
        <v>2.0572071028797248E-3</v>
      </c>
    </row>
    <row r="123" spans="1:27" x14ac:dyDescent="0.35">
      <c r="A123" s="67"/>
      <c r="B123" s="2">
        <v>0.8</v>
      </c>
      <c r="C123" s="4">
        <v>6.8625807767118939E-4</v>
      </c>
      <c r="D123" s="4">
        <v>2.8467193206152502E-3</v>
      </c>
      <c r="E123" s="4">
        <v>2.9067249083658767E-3</v>
      </c>
      <c r="F123" s="4">
        <v>2.7327290529143623E-3</v>
      </c>
      <c r="G123" s="4">
        <v>2.5766755718550942E-3</v>
      </c>
      <c r="H123" s="4">
        <v>2.4388866580886022E-3</v>
      </c>
      <c r="I123" s="4">
        <v>2.3258674142647346E-3</v>
      </c>
      <c r="J123" s="4">
        <v>2.230008193957625E-3</v>
      </c>
      <c r="K123" s="4">
        <v>2.1423024132038535E-3</v>
      </c>
      <c r="L123" s="4">
        <v>2.0667936999185553E-3</v>
      </c>
      <c r="M123" s="14">
        <v>1.9991955878992727E-3</v>
      </c>
      <c r="O123" s="67"/>
      <c r="P123" s="2">
        <v>0.8</v>
      </c>
      <c r="Q123" s="4">
        <v>6.8625807767118939E-4</v>
      </c>
      <c r="R123" s="4">
        <v>2.8467193206152502E-3</v>
      </c>
      <c r="S123" s="4">
        <v>2.9067249083658767E-3</v>
      </c>
      <c r="T123" s="4">
        <v>2.7327290529143623E-3</v>
      </c>
      <c r="U123" s="4">
        <v>2.5766755718550942E-3</v>
      </c>
      <c r="V123" s="4">
        <v>2.4388866580886022E-3</v>
      </c>
      <c r="W123" s="4">
        <v>2.3258674142647346E-3</v>
      </c>
      <c r="X123" s="4">
        <v>2.230008193957625E-3</v>
      </c>
      <c r="Y123" s="4">
        <v>2.1423024132038535E-3</v>
      </c>
      <c r="Z123" s="4">
        <v>2.0667936999185553E-3</v>
      </c>
      <c r="AA123" s="14">
        <v>1.9991955878992727E-3</v>
      </c>
    </row>
    <row r="124" spans="1:27" x14ac:dyDescent="0.35">
      <c r="A124" s="67"/>
      <c r="B124" s="2">
        <v>0.85</v>
      </c>
      <c r="C124" s="4">
        <v>6.5867679311076063E-4</v>
      </c>
      <c r="D124" s="4">
        <v>2.8385487589047118E-3</v>
      </c>
      <c r="E124" s="4">
        <v>2.8549280779072567E-3</v>
      </c>
      <c r="F124" s="4">
        <v>2.6766253413735394E-3</v>
      </c>
      <c r="G124" s="4">
        <v>2.5119174330264877E-3</v>
      </c>
      <c r="H124" s="4">
        <v>2.3824716196316261E-3</v>
      </c>
      <c r="I124" s="4">
        <v>2.2670490176258753E-3</v>
      </c>
      <c r="J124" s="4">
        <v>2.1715901923796219E-3</v>
      </c>
      <c r="K124" s="4">
        <v>2.0858147702148733E-3</v>
      </c>
      <c r="L124" s="4">
        <v>2.0148228490737023E-3</v>
      </c>
      <c r="M124" s="14">
        <v>1.9450508816335661E-3</v>
      </c>
      <c r="O124" s="67"/>
      <c r="P124" s="2">
        <v>0.85</v>
      </c>
      <c r="Q124" s="4">
        <v>6.5867679311076063E-4</v>
      </c>
      <c r="R124" s="4">
        <v>2.8385487589047118E-3</v>
      </c>
      <c r="S124" s="4">
        <v>2.8549280779072567E-3</v>
      </c>
      <c r="T124" s="4">
        <v>2.6766253413735394E-3</v>
      </c>
      <c r="U124" s="4">
        <v>2.5119174330264877E-3</v>
      </c>
      <c r="V124" s="4">
        <v>2.3824716196316261E-3</v>
      </c>
      <c r="W124" s="4">
        <v>2.2670490176258753E-3</v>
      </c>
      <c r="X124" s="4">
        <v>2.1715901923796219E-3</v>
      </c>
      <c r="Y124" s="4">
        <v>2.0858147702148733E-3</v>
      </c>
      <c r="Z124" s="4">
        <v>2.0148228490737023E-3</v>
      </c>
      <c r="AA124" s="14">
        <v>1.9450508816335661E-3</v>
      </c>
    </row>
    <row r="125" spans="1:27" x14ac:dyDescent="0.35">
      <c r="A125" s="67"/>
      <c r="B125" s="2">
        <v>0.9</v>
      </c>
      <c r="C125" s="4">
        <v>6.2214383073525925E-4</v>
      </c>
      <c r="D125" s="4">
        <v>2.8272191591893763E-3</v>
      </c>
      <c r="E125" s="4">
        <v>2.8034766540430737E-3</v>
      </c>
      <c r="F125" s="4">
        <v>2.6137532740157926E-3</v>
      </c>
      <c r="G125" s="4">
        <v>2.4547144460657123E-3</v>
      </c>
      <c r="H125" s="4">
        <v>2.3252409738015148E-3</v>
      </c>
      <c r="I125" s="4">
        <v>2.2128764878547118E-3</v>
      </c>
      <c r="J125" s="4">
        <v>2.11979352655713E-3</v>
      </c>
      <c r="K125" s="4">
        <v>2.0369553775341125E-3</v>
      </c>
      <c r="L125" s="4">
        <v>1.9630819948982599E-3</v>
      </c>
      <c r="M125" s="14">
        <v>1.8943617230373746E-3</v>
      </c>
      <c r="O125" s="67"/>
      <c r="P125" s="2">
        <v>0.9</v>
      </c>
      <c r="Q125" s="4">
        <v>6.2214383073525925E-4</v>
      </c>
      <c r="R125" s="4">
        <v>2.8272191591893763E-3</v>
      </c>
      <c r="S125" s="4">
        <v>2.8034766540430737E-3</v>
      </c>
      <c r="T125" s="4">
        <v>2.6137532740157926E-3</v>
      </c>
      <c r="U125" s="4">
        <v>2.4547144460657123E-3</v>
      </c>
      <c r="V125" s="4">
        <v>2.3252409738015148E-3</v>
      </c>
      <c r="W125" s="4">
        <v>2.2128764878547118E-3</v>
      </c>
      <c r="X125" s="4">
        <v>2.11979352655713E-3</v>
      </c>
      <c r="Y125" s="4">
        <v>2.0369553775341125E-3</v>
      </c>
      <c r="Z125" s="4">
        <v>1.9630819948982599E-3</v>
      </c>
      <c r="AA125" s="14">
        <v>1.8943617230373746E-3</v>
      </c>
    </row>
    <row r="126" spans="1:27" x14ac:dyDescent="0.35">
      <c r="A126" s="67"/>
      <c r="B126" s="2">
        <v>0.95</v>
      </c>
      <c r="C126" s="4">
        <v>5.9312514930906371E-4</v>
      </c>
      <c r="D126" s="4">
        <v>2.8142349663977328E-3</v>
      </c>
      <c r="E126" s="4">
        <v>2.7627117611821812E-3</v>
      </c>
      <c r="F126" s="4">
        <v>2.5641382015121226E-3</v>
      </c>
      <c r="G126" s="4">
        <v>2.4039875857964398E-3</v>
      </c>
      <c r="H126" s="4">
        <v>2.2720253092004491E-3</v>
      </c>
      <c r="I126" s="4">
        <v>2.1676797550912218E-3</v>
      </c>
      <c r="J126" s="4">
        <v>2.069978750431412E-3</v>
      </c>
      <c r="K126" s="4">
        <v>1.9854338186798296E-3</v>
      </c>
      <c r="L126" s="4">
        <v>1.9166233262213491E-3</v>
      </c>
      <c r="M126" s="14">
        <v>1.8517924182246107E-3</v>
      </c>
      <c r="O126" s="67"/>
      <c r="P126" s="2">
        <v>0.95</v>
      </c>
      <c r="Q126" s="4">
        <v>5.9312514930906371E-4</v>
      </c>
      <c r="R126" s="4">
        <v>2.8142349663977328E-3</v>
      </c>
      <c r="S126" s="4">
        <v>2.7627117611821812E-3</v>
      </c>
      <c r="T126" s="4">
        <v>2.5641382015121226E-3</v>
      </c>
      <c r="U126" s="4">
        <v>2.4039875857964398E-3</v>
      </c>
      <c r="V126" s="4">
        <v>2.2720253092004491E-3</v>
      </c>
      <c r="W126" s="4">
        <v>2.1676797550912218E-3</v>
      </c>
      <c r="X126" s="4">
        <v>2.069978750431412E-3</v>
      </c>
      <c r="Y126" s="4">
        <v>1.9854338186798296E-3</v>
      </c>
      <c r="Z126" s="4">
        <v>1.9166233262213491E-3</v>
      </c>
      <c r="AA126" s="14">
        <v>1.8517924182246107E-3</v>
      </c>
    </row>
    <row r="127" spans="1:27" x14ac:dyDescent="0.35">
      <c r="A127" s="67"/>
      <c r="B127" s="2">
        <v>1</v>
      </c>
      <c r="C127" s="4">
        <v>5.7426369373786987E-4</v>
      </c>
      <c r="D127" s="4">
        <v>2.7936156085805416E-3</v>
      </c>
      <c r="E127" s="4">
        <v>2.7145612916642642E-3</v>
      </c>
      <c r="F127" s="4">
        <v>2.5129248414875759E-3</v>
      </c>
      <c r="G127" s="4">
        <v>2.3531570047671578E-3</v>
      </c>
      <c r="H127" s="4">
        <v>2.2253699003517758E-3</v>
      </c>
      <c r="I127" s="4">
        <v>2.1165340605148689E-3</v>
      </c>
      <c r="J127" s="4">
        <v>2.0267227483329493E-3</v>
      </c>
      <c r="K127" s="4">
        <v>1.9445986261927106E-3</v>
      </c>
      <c r="L127" s="4">
        <v>1.8736919865653217E-3</v>
      </c>
      <c r="M127" s="14">
        <v>1.8116862345078286E-3</v>
      </c>
      <c r="O127" s="67"/>
      <c r="P127" s="2">
        <v>1</v>
      </c>
      <c r="Q127" s="4">
        <v>5.7426369373786987E-4</v>
      </c>
      <c r="R127" s="4">
        <v>2.7936156085805416E-3</v>
      </c>
      <c r="S127" s="4">
        <v>2.7145612916642642E-3</v>
      </c>
      <c r="T127" s="4">
        <v>2.5129248414875759E-3</v>
      </c>
      <c r="U127" s="4">
        <v>2.3531570047671578E-3</v>
      </c>
      <c r="V127" s="4">
        <v>2.2253699003517758E-3</v>
      </c>
      <c r="W127" s="4">
        <v>2.1165340605148689E-3</v>
      </c>
      <c r="X127" s="4">
        <v>2.0267227483329493E-3</v>
      </c>
      <c r="Y127" s="4">
        <v>1.9445986261927106E-3</v>
      </c>
      <c r="Z127" s="4">
        <v>1.8736919865653217E-3</v>
      </c>
      <c r="AA127" s="14">
        <v>1.8116862345078286E-3</v>
      </c>
    </row>
    <row r="128" spans="1:27" x14ac:dyDescent="0.35">
      <c r="A128" s="8"/>
      <c r="B128" s="9"/>
      <c r="C128" s="9"/>
      <c r="D128" s="9"/>
      <c r="E128" s="9"/>
      <c r="F128" s="9"/>
      <c r="G128" s="9"/>
      <c r="H128" s="9"/>
      <c r="I128" s="9"/>
      <c r="J128" s="9"/>
      <c r="K128" s="9"/>
      <c r="L128" s="9"/>
      <c r="M128" s="10"/>
      <c r="O128" s="8"/>
      <c r="P128" s="9"/>
      <c r="Q128" s="9"/>
      <c r="R128" s="9"/>
      <c r="S128" s="9"/>
      <c r="T128" s="9"/>
      <c r="U128" s="9"/>
      <c r="V128" s="9"/>
      <c r="W128" s="9"/>
      <c r="X128" s="9"/>
      <c r="Y128" s="9"/>
      <c r="Z128" s="9"/>
      <c r="AA128" s="10"/>
    </row>
    <row r="129" spans="1:27" x14ac:dyDescent="0.35">
      <c r="A129" s="8"/>
      <c r="B129" s="9"/>
      <c r="C129" s="9"/>
      <c r="D129" s="9"/>
      <c r="E129" s="9"/>
      <c r="F129" s="9"/>
      <c r="G129" s="9"/>
      <c r="H129" s="9"/>
      <c r="I129" s="9"/>
      <c r="J129" s="9"/>
      <c r="K129" s="9"/>
      <c r="L129" s="9"/>
      <c r="M129" s="10"/>
      <c r="O129" s="8"/>
      <c r="P129" s="9"/>
      <c r="Q129" s="9"/>
      <c r="R129" s="9"/>
      <c r="S129" s="9"/>
      <c r="T129" s="9"/>
      <c r="U129" s="9"/>
      <c r="V129" s="9"/>
      <c r="W129" s="9"/>
      <c r="X129" s="9"/>
      <c r="Y129" s="9"/>
      <c r="Z129" s="9"/>
      <c r="AA129" s="10"/>
    </row>
    <row r="130" spans="1:27" x14ac:dyDescent="0.35">
      <c r="A130" s="8"/>
      <c r="B130" s="9"/>
      <c r="C130" s="9"/>
      <c r="D130" s="9"/>
      <c r="E130" s="9"/>
      <c r="F130" s="9"/>
      <c r="G130" s="9"/>
      <c r="H130" s="9"/>
      <c r="I130" s="9"/>
      <c r="J130" s="9"/>
      <c r="K130" s="9"/>
      <c r="L130" s="9"/>
      <c r="M130" s="10"/>
      <c r="O130" s="8"/>
      <c r="P130" s="9"/>
      <c r="Q130" s="9"/>
      <c r="R130" s="9"/>
      <c r="S130" s="9"/>
      <c r="T130" s="9"/>
      <c r="U130" s="9"/>
      <c r="V130" s="9"/>
      <c r="W130" s="9"/>
      <c r="X130" s="9"/>
      <c r="Y130" s="9"/>
      <c r="Z130" s="9"/>
      <c r="AA130" s="10"/>
    </row>
    <row r="131" spans="1:27" x14ac:dyDescent="0.35">
      <c r="A131" s="8"/>
      <c r="B131" s="9"/>
      <c r="C131" s="9"/>
      <c r="D131" s="9"/>
      <c r="E131" s="9"/>
      <c r="F131" s="9"/>
      <c r="G131" s="9"/>
      <c r="H131" s="9"/>
      <c r="I131" s="9"/>
      <c r="J131" s="9"/>
      <c r="K131" s="9"/>
      <c r="L131" s="9"/>
      <c r="M131" s="10"/>
      <c r="O131" s="8"/>
      <c r="P131" s="9"/>
      <c r="Q131" s="9"/>
      <c r="R131" s="9"/>
      <c r="S131" s="9"/>
      <c r="T131" s="9"/>
      <c r="U131" s="9"/>
      <c r="V131" s="9"/>
      <c r="W131" s="9"/>
      <c r="X131" s="9"/>
      <c r="Y131" s="9"/>
      <c r="Z131" s="9"/>
      <c r="AA131" s="10"/>
    </row>
    <row r="132" spans="1:27" x14ac:dyDescent="0.35">
      <c r="A132" s="8"/>
      <c r="B132" s="9"/>
      <c r="C132" s="9"/>
      <c r="D132" s="9"/>
      <c r="E132" s="9"/>
      <c r="F132" s="9"/>
      <c r="G132" s="9"/>
      <c r="H132" s="9"/>
      <c r="I132" s="9"/>
      <c r="J132" s="9"/>
      <c r="K132" s="9"/>
      <c r="L132" s="9"/>
      <c r="M132" s="10"/>
      <c r="O132" s="8"/>
      <c r="P132" s="9"/>
      <c r="Q132" s="9"/>
      <c r="R132" s="9"/>
      <c r="S132" s="9"/>
      <c r="T132" s="9"/>
      <c r="U132" s="9"/>
      <c r="V132" s="9"/>
      <c r="W132" s="9"/>
      <c r="X132" s="9"/>
      <c r="Y132" s="9"/>
      <c r="Z132" s="9"/>
      <c r="AA132" s="10"/>
    </row>
    <row r="133" spans="1:27" x14ac:dyDescent="0.35">
      <c r="A133" s="8"/>
      <c r="B133" s="9"/>
      <c r="C133" s="9"/>
      <c r="D133" s="9"/>
      <c r="E133" s="9"/>
      <c r="F133" s="9"/>
      <c r="G133" s="9"/>
      <c r="H133" s="9"/>
      <c r="I133" s="9"/>
      <c r="J133" s="9"/>
      <c r="K133" s="9"/>
      <c r="L133" s="9"/>
      <c r="M133" s="10"/>
      <c r="O133" s="8"/>
      <c r="P133" s="9"/>
      <c r="Q133" s="9"/>
      <c r="R133" s="9"/>
      <c r="S133" s="9"/>
      <c r="T133" s="9"/>
      <c r="U133" s="9"/>
      <c r="V133" s="9"/>
      <c r="W133" s="9"/>
      <c r="X133" s="9"/>
      <c r="Y133" s="9"/>
      <c r="Z133" s="9"/>
      <c r="AA133" s="10"/>
    </row>
    <row r="134" spans="1:27" x14ac:dyDescent="0.35">
      <c r="A134" s="8"/>
      <c r="B134" s="9"/>
      <c r="C134" s="9"/>
      <c r="D134" s="9"/>
      <c r="E134" s="9"/>
      <c r="F134" s="9"/>
      <c r="G134" s="9"/>
      <c r="H134" s="9"/>
      <c r="I134" s="9"/>
      <c r="J134" s="9"/>
      <c r="K134" s="9"/>
      <c r="L134" s="9"/>
      <c r="M134" s="10"/>
      <c r="O134" s="8"/>
      <c r="P134" s="9"/>
      <c r="Q134" s="9"/>
      <c r="R134" s="9"/>
      <c r="S134" s="9"/>
      <c r="T134" s="9"/>
      <c r="U134" s="9"/>
      <c r="V134" s="9"/>
      <c r="W134" s="9"/>
      <c r="X134" s="9"/>
      <c r="Y134" s="9"/>
      <c r="Z134" s="9"/>
      <c r="AA134" s="10"/>
    </row>
    <row r="135" spans="1:27" x14ac:dyDescent="0.35">
      <c r="A135" s="8"/>
      <c r="B135" s="9"/>
      <c r="C135" s="9"/>
      <c r="D135" s="9"/>
      <c r="E135" s="9"/>
      <c r="F135" s="9"/>
      <c r="G135" s="9"/>
      <c r="H135" s="9"/>
      <c r="I135" s="9"/>
      <c r="J135" s="9"/>
      <c r="K135" s="9"/>
      <c r="L135" s="9"/>
      <c r="M135" s="10"/>
      <c r="O135" s="8"/>
      <c r="P135" s="9"/>
      <c r="Q135" s="9"/>
      <c r="R135" s="9"/>
      <c r="S135" s="9"/>
      <c r="T135" s="9"/>
      <c r="U135" s="9"/>
      <c r="V135" s="9"/>
      <c r="W135" s="9"/>
      <c r="X135" s="9"/>
      <c r="Y135" s="9"/>
      <c r="Z135" s="9"/>
      <c r="AA135" s="10"/>
    </row>
    <row r="136" spans="1:27" x14ac:dyDescent="0.35">
      <c r="A136" s="8"/>
      <c r="B136" s="9"/>
      <c r="C136" s="9"/>
      <c r="D136" s="9"/>
      <c r="E136" s="9"/>
      <c r="F136" s="9"/>
      <c r="G136" s="9"/>
      <c r="H136" s="9"/>
      <c r="I136" s="9"/>
      <c r="J136" s="9"/>
      <c r="K136" s="9"/>
      <c r="L136" s="9"/>
      <c r="M136" s="10"/>
      <c r="O136" s="8"/>
      <c r="P136" s="9"/>
      <c r="Q136" s="9"/>
      <c r="R136" s="9"/>
      <c r="S136" s="9"/>
      <c r="T136" s="9"/>
      <c r="U136" s="9"/>
      <c r="V136" s="9"/>
      <c r="W136" s="9"/>
      <c r="X136" s="9"/>
      <c r="Y136" s="9"/>
      <c r="Z136" s="9"/>
      <c r="AA136" s="10"/>
    </row>
    <row r="137" spans="1:27" x14ac:dyDescent="0.35">
      <c r="A137" s="8"/>
      <c r="B137" s="9"/>
      <c r="C137" s="9"/>
      <c r="D137" s="9"/>
      <c r="E137" s="9"/>
      <c r="F137" s="9"/>
      <c r="G137" s="9"/>
      <c r="H137" s="9"/>
      <c r="I137" s="9"/>
      <c r="J137" s="9"/>
      <c r="K137" s="9"/>
      <c r="L137" s="9"/>
      <c r="M137" s="10"/>
      <c r="O137" s="8"/>
      <c r="P137" s="9"/>
      <c r="Q137" s="9"/>
      <c r="R137" s="9"/>
      <c r="S137" s="9"/>
      <c r="T137" s="9"/>
      <c r="U137" s="9"/>
      <c r="V137" s="9"/>
      <c r="W137" s="9"/>
      <c r="X137" s="9"/>
      <c r="Y137" s="9"/>
      <c r="Z137" s="9"/>
      <c r="AA137" s="10"/>
    </row>
    <row r="138" spans="1:27" x14ac:dyDescent="0.35">
      <c r="A138" s="64" t="s">
        <v>1</v>
      </c>
      <c r="B138" s="65"/>
      <c r="C138" s="65"/>
      <c r="D138" s="65"/>
      <c r="E138" s="65"/>
      <c r="F138" s="65"/>
      <c r="G138" s="65"/>
      <c r="H138" s="65"/>
      <c r="I138" s="65"/>
      <c r="J138" s="65"/>
      <c r="K138" s="65"/>
      <c r="L138" s="65"/>
      <c r="M138" s="66"/>
      <c r="O138" s="64" t="s">
        <v>1</v>
      </c>
      <c r="P138" s="65"/>
      <c r="Q138" s="65"/>
      <c r="R138" s="65"/>
      <c r="S138" s="65"/>
      <c r="T138" s="65"/>
      <c r="U138" s="65"/>
      <c r="V138" s="65"/>
      <c r="W138" s="65"/>
      <c r="X138" s="65"/>
      <c r="Y138" s="65"/>
      <c r="Z138" s="65"/>
      <c r="AA138" s="66"/>
    </row>
    <row r="139" spans="1:27" x14ac:dyDescent="0.35">
      <c r="A139" s="67" t="s">
        <v>0</v>
      </c>
      <c r="B139" s="1"/>
      <c r="C139" s="1">
        <v>0</v>
      </c>
      <c r="D139" s="1">
        <v>0.1</v>
      </c>
      <c r="E139" s="1">
        <v>0.2</v>
      </c>
      <c r="F139" s="1">
        <v>0.3</v>
      </c>
      <c r="G139" s="1">
        <v>0.4</v>
      </c>
      <c r="H139" s="1">
        <v>0.5</v>
      </c>
      <c r="I139" s="1">
        <v>0.6</v>
      </c>
      <c r="J139" s="1">
        <v>0.7</v>
      </c>
      <c r="K139" s="1">
        <v>0.8</v>
      </c>
      <c r="L139" s="1">
        <v>0.9</v>
      </c>
      <c r="M139" s="11">
        <v>1</v>
      </c>
      <c r="O139" s="67" t="s">
        <v>0</v>
      </c>
      <c r="P139" s="1"/>
      <c r="Q139" s="1">
        <v>0</v>
      </c>
      <c r="R139" s="1">
        <v>0.1</v>
      </c>
      <c r="S139" s="1">
        <v>0.2</v>
      </c>
      <c r="T139" s="1">
        <v>0.3</v>
      </c>
      <c r="U139" s="1">
        <v>0.4</v>
      </c>
      <c r="V139" s="1">
        <v>0.5</v>
      </c>
      <c r="W139" s="1">
        <v>0.6</v>
      </c>
      <c r="X139" s="1">
        <v>0.7</v>
      </c>
      <c r="Y139" s="1">
        <v>0.8</v>
      </c>
      <c r="Z139" s="1">
        <v>0.9</v>
      </c>
      <c r="AA139" s="11">
        <v>1</v>
      </c>
    </row>
    <row r="140" spans="1:27" x14ac:dyDescent="0.35">
      <c r="A140" s="67"/>
      <c r="B140" s="2">
        <v>0</v>
      </c>
      <c r="C140" s="3">
        <v>1</v>
      </c>
      <c r="D140" s="3">
        <v>1</v>
      </c>
      <c r="E140" s="3">
        <v>1</v>
      </c>
      <c r="F140" s="3">
        <v>1</v>
      </c>
      <c r="G140" s="3">
        <v>1</v>
      </c>
      <c r="H140" s="3">
        <v>1</v>
      </c>
      <c r="I140" s="3">
        <v>1</v>
      </c>
      <c r="J140" s="3">
        <v>1</v>
      </c>
      <c r="K140" s="3">
        <v>1</v>
      </c>
      <c r="L140" s="3">
        <v>1</v>
      </c>
      <c r="M140" s="12">
        <v>1</v>
      </c>
      <c r="O140" s="67"/>
      <c r="P140" s="2">
        <v>0</v>
      </c>
      <c r="Q140" s="3">
        <v>1</v>
      </c>
      <c r="R140" s="3">
        <v>1</v>
      </c>
      <c r="S140" s="3">
        <v>1</v>
      </c>
      <c r="T140" s="3">
        <v>1</v>
      </c>
      <c r="U140" s="3">
        <v>1</v>
      </c>
      <c r="V140" s="3">
        <v>1</v>
      </c>
      <c r="W140" s="3">
        <v>1</v>
      </c>
      <c r="X140" s="3">
        <v>1</v>
      </c>
      <c r="Y140" s="3">
        <v>1</v>
      </c>
      <c r="Z140" s="3">
        <v>1</v>
      </c>
      <c r="AA140" s="12">
        <v>1</v>
      </c>
    </row>
    <row r="141" spans="1:27" x14ac:dyDescent="0.35">
      <c r="A141" s="67"/>
      <c r="B141" s="2">
        <v>0.05</v>
      </c>
      <c r="C141" s="3">
        <v>1.36926281452179</v>
      </c>
      <c r="D141" s="3">
        <v>1.7383171319961499</v>
      </c>
      <c r="E141" s="3">
        <v>2.01687395572662</v>
      </c>
      <c r="F141" s="3">
        <v>2.2376691102981598</v>
      </c>
      <c r="G141" s="3">
        <v>2.4085620641708401</v>
      </c>
      <c r="H141" s="3">
        <v>2.5474041700363199</v>
      </c>
      <c r="I141" s="3">
        <v>2.6515585184097299</v>
      </c>
      <c r="J141" s="3">
        <v>2.7488054037094098</v>
      </c>
      <c r="K141" s="3">
        <v>2.8227242231369001</v>
      </c>
      <c r="L141" s="3">
        <v>2.8844741582870501</v>
      </c>
      <c r="M141" s="12">
        <v>2.9362753629684502</v>
      </c>
      <c r="O141" s="67"/>
      <c r="P141" s="2">
        <v>0.05</v>
      </c>
      <c r="Q141" s="3">
        <v>1.36926281452179</v>
      </c>
      <c r="R141" s="3">
        <v>1.7383171319961499</v>
      </c>
      <c r="S141" s="3">
        <v>2.01687395572662</v>
      </c>
      <c r="T141" s="3">
        <v>2.2376691102981598</v>
      </c>
      <c r="U141" s="3">
        <v>2.4085620641708401</v>
      </c>
      <c r="V141" s="3">
        <v>2.5474041700363199</v>
      </c>
      <c r="W141" s="3">
        <v>2.6515585184097299</v>
      </c>
      <c r="X141" s="3">
        <v>2.7488054037094098</v>
      </c>
      <c r="Y141" s="3">
        <v>2.8227242231369001</v>
      </c>
      <c r="Z141" s="3">
        <v>2.8844741582870501</v>
      </c>
      <c r="AA141" s="12">
        <v>2.9362753629684502</v>
      </c>
    </row>
    <row r="142" spans="1:27" x14ac:dyDescent="0.35">
      <c r="A142" s="67"/>
      <c r="B142" s="2">
        <v>0.1</v>
      </c>
      <c r="C142" s="3">
        <v>1.2795156240463299</v>
      </c>
      <c r="D142" s="3">
        <v>2.0626536607742301</v>
      </c>
      <c r="E142" s="3">
        <v>2.6017626523971602</v>
      </c>
      <c r="F142" s="3">
        <v>2.9994956254959102</v>
      </c>
      <c r="G142" s="3">
        <v>3.3023644685745199</v>
      </c>
      <c r="H142" s="3">
        <v>3.5353847742080702</v>
      </c>
      <c r="I142" s="3">
        <v>3.7052656412124598</v>
      </c>
      <c r="J142" s="3">
        <v>3.9087654352188101</v>
      </c>
      <c r="K142" s="3">
        <v>3.9561630487441999</v>
      </c>
      <c r="L142" s="3">
        <v>4.0733391046524101</v>
      </c>
      <c r="M142" s="12">
        <v>4.1103292703628496</v>
      </c>
      <c r="O142" s="67"/>
      <c r="P142" s="2">
        <v>0.1</v>
      </c>
      <c r="Q142" s="3">
        <v>1.2795156240463299</v>
      </c>
      <c r="R142" s="3">
        <v>2.0626536607742301</v>
      </c>
      <c r="S142" s="3">
        <v>2.6017626523971602</v>
      </c>
      <c r="T142" s="3">
        <v>2.9994956254959102</v>
      </c>
      <c r="U142" s="3">
        <v>3.3023644685745199</v>
      </c>
      <c r="V142" s="3">
        <v>3.5353847742080702</v>
      </c>
      <c r="W142" s="3">
        <v>3.7052656412124598</v>
      </c>
      <c r="X142" s="3">
        <v>3.9087654352188101</v>
      </c>
      <c r="Y142" s="3">
        <v>3.9561630487441999</v>
      </c>
      <c r="Z142" s="3">
        <v>4.0733391046524101</v>
      </c>
      <c r="AA142" s="12">
        <v>4.1103292703628496</v>
      </c>
    </row>
    <row r="143" spans="1:27" x14ac:dyDescent="0.35">
      <c r="A143" s="67"/>
      <c r="B143" s="2">
        <v>0.15</v>
      </c>
      <c r="C143" s="3">
        <v>1.20296990871429</v>
      </c>
      <c r="D143" s="3">
        <v>2.3403779268264802</v>
      </c>
      <c r="E143" s="3">
        <v>3.0874787569045998</v>
      </c>
      <c r="F143" s="3">
        <v>3.6295915842056301</v>
      </c>
      <c r="G143" s="3">
        <v>4.0315991640090898</v>
      </c>
      <c r="H143" s="3">
        <v>4.3289357423782402</v>
      </c>
      <c r="I143" s="3">
        <v>4.6368404626846296</v>
      </c>
      <c r="J143" s="3">
        <v>4.7077380418777501</v>
      </c>
      <c r="K143" s="3">
        <v>4.8050743341445896</v>
      </c>
      <c r="L143" s="3">
        <v>4.9599672555923497</v>
      </c>
      <c r="M143" s="12">
        <v>4.9824038743972796</v>
      </c>
      <c r="O143" s="67"/>
      <c r="P143" s="2">
        <v>0.15</v>
      </c>
      <c r="Q143" s="3">
        <v>1.20296990871429</v>
      </c>
      <c r="R143" s="3">
        <v>2.3403779268264802</v>
      </c>
      <c r="S143" s="3">
        <v>3.0874787569045998</v>
      </c>
      <c r="T143" s="3">
        <v>3.6295915842056301</v>
      </c>
      <c r="U143" s="3">
        <v>4.0315991640090898</v>
      </c>
      <c r="V143" s="3">
        <v>4.3289357423782402</v>
      </c>
      <c r="W143" s="3">
        <v>4.6368404626846296</v>
      </c>
      <c r="X143" s="3">
        <v>4.7077380418777501</v>
      </c>
      <c r="Y143" s="3">
        <v>4.8050743341445896</v>
      </c>
      <c r="Z143" s="3">
        <v>4.9599672555923497</v>
      </c>
      <c r="AA143" s="12">
        <v>4.9824038743972796</v>
      </c>
    </row>
    <row r="144" spans="1:27" x14ac:dyDescent="0.35">
      <c r="A144" s="67"/>
      <c r="B144" s="2">
        <v>0.2</v>
      </c>
      <c r="C144" s="3">
        <v>1.14717352390289</v>
      </c>
      <c r="D144" s="3">
        <v>2.5880163908004801</v>
      </c>
      <c r="E144" s="3">
        <v>3.5276304483413701</v>
      </c>
      <c r="F144" s="3">
        <v>4.1523092985153198</v>
      </c>
      <c r="G144" s="3">
        <v>4.6524292230606097</v>
      </c>
      <c r="H144" s="3">
        <v>5.0038214921951303</v>
      </c>
      <c r="I144" s="3">
        <v>5.24232065677643</v>
      </c>
      <c r="J144" s="3">
        <v>5.4549800157546997</v>
      </c>
      <c r="K144" s="3">
        <v>5.5890461206436202</v>
      </c>
      <c r="L144" s="3">
        <v>5.7070895433425903</v>
      </c>
      <c r="M144" s="12">
        <v>5.7951031923294103</v>
      </c>
      <c r="O144" s="67"/>
      <c r="P144" s="2">
        <v>0.2</v>
      </c>
      <c r="Q144" s="3">
        <v>1.14717352390289</v>
      </c>
      <c r="R144" s="3">
        <v>2.5880163908004801</v>
      </c>
      <c r="S144" s="3">
        <v>3.5276304483413701</v>
      </c>
      <c r="T144" s="3">
        <v>4.1523092985153198</v>
      </c>
      <c r="U144" s="3">
        <v>4.6524292230606097</v>
      </c>
      <c r="V144" s="3">
        <v>5.0038214921951303</v>
      </c>
      <c r="W144" s="3">
        <v>5.24232065677643</v>
      </c>
      <c r="X144" s="3">
        <v>5.4549800157546997</v>
      </c>
      <c r="Y144" s="3">
        <v>5.5890461206436202</v>
      </c>
      <c r="Z144" s="3">
        <v>5.7070895433425903</v>
      </c>
      <c r="AA144" s="12">
        <v>5.7951031923294103</v>
      </c>
    </row>
    <row r="145" spans="1:27" x14ac:dyDescent="0.35">
      <c r="A145" s="67"/>
      <c r="B145" s="2">
        <v>0.25</v>
      </c>
      <c r="C145" s="3">
        <v>1.1127624511718801</v>
      </c>
      <c r="D145" s="3">
        <v>2.8225353956222499</v>
      </c>
      <c r="E145" s="3">
        <v>3.8457440137863199</v>
      </c>
      <c r="F145" s="3">
        <v>4.6750270128250104</v>
      </c>
      <c r="G145" s="3">
        <v>5.1975580453872698</v>
      </c>
      <c r="H145" s="3">
        <v>5.5778070688247698</v>
      </c>
      <c r="I145" s="3">
        <v>5.8613191843032801</v>
      </c>
      <c r="J145" s="3">
        <v>6.0789648294448897</v>
      </c>
      <c r="K145" s="3">
        <v>6.2549024820327803</v>
      </c>
      <c r="L145" s="3">
        <v>6.3740745782852199</v>
      </c>
      <c r="M145" s="12">
        <v>6.4760762453079197</v>
      </c>
      <c r="O145" s="67"/>
      <c r="P145" s="2">
        <v>0.25</v>
      </c>
      <c r="Q145" s="3">
        <v>1.1127624511718801</v>
      </c>
      <c r="R145" s="3">
        <v>2.8225353956222499</v>
      </c>
      <c r="S145" s="3">
        <v>3.8457440137863199</v>
      </c>
      <c r="T145" s="3">
        <v>4.6750270128250104</v>
      </c>
      <c r="U145" s="3">
        <v>5.1975580453872698</v>
      </c>
      <c r="V145" s="3">
        <v>5.5778070688247698</v>
      </c>
      <c r="W145" s="3">
        <v>5.8613191843032801</v>
      </c>
      <c r="X145" s="3">
        <v>6.0789648294448897</v>
      </c>
      <c r="Y145" s="3">
        <v>6.2549024820327803</v>
      </c>
      <c r="Z145" s="3">
        <v>6.3740745782852199</v>
      </c>
      <c r="AA145" s="12">
        <v>6.4760762453079197</v>
      </c>
    </row>
    <row r="146" spans="1:27" x14ac:dyDescent="0.35">
      <c r="A146" s="67"/>
      <c r="B146" s="2">
        <v>0.3</v>
      </c>
      <c r="C146" s="3">
        <v>1.0819004774093599</v>
      </c>
      <c r="D146" s="3">
        <v>3.0788890123367301</v>
      </c>
      <c r="E146" s="3">
        <v>4.2834945917129499</v>
      </c>
      <c r="F146" s="3">
        <v>5.10582840442658</v>
      </c>
      <c r="G146" s="3">
        <v>5.6778484582901001</v>
      </c>
      <c r="H146" s="3">
        <v>6.1041775941848799</v>
      </c>
      <c r="I146" s="3">
        <v>6.4073244333267203</v>
      </c>
      <c r="J146" s="3">
        <v>6.6522966623306301</v>
      </c>
      <c r="K146" s="3">
        <v>6.8334313631057704</v>
      </c>
      <c r="L146" s="3">
        <v>6.9777709245681798</v>
      </c>
      <c r="M146" s="12">
        <v>7.06480753421783</v>
      </c>
      <c r="O146" s="67"/>
      <c r="P146" s="2">
        <v>0.3</v>
      </c>
      <c r="Q146" s="3">
        <v>1.0819004774093599</v>
      </c>
      <c r="R146" s="3">
        <v>3.0788890123367301</v>
      </c>
      <c r="S146" s="3">
        <v>4.2834945917129499</v>
      </c>
      <c r="T146" s="3">
        <v>5.10582840442658</v>
      </c>
      <c r="U146" s="3">
        <v>5.6778484582901001</v>
      </c>
      <c r="V146" s="3">
        <v>6.1041775941848799</v>
      </c>
      <c r="W146" s="3">
        <v>6.4073244333267203</v>
      </c>
      <c r="X146" s="3">
        <v>6.6522966623306301</v>
      </c>
      <c r="Y146" s="3">
        <v>6.8334313631057704</v>
      </c>
      <c r="Z146" s="3">
        <v>6.9777709245681798</v>
      </c>
      <c r="AA146" s="12">
        <v>7.06480753421783</v>
      </c>
    </row>
    <row r="147" spans="1:27" x14ac:dyDescent="0.35">
      <c r="A147" s="67"/>
      <c r="B147" s="2">
        <v>0.35</v>
      </c>
      <c r="C147" s="3">
        <v>1.0665047168731701</v>
      </c>
      <c r="D147" s="3">
        <v>3.2706362009048502</v>
      </c>
      <c r="E147" s="3">
        <v>4.6135412454605103</v>
      </c>
      <c r="F147" s="3">
        <v>5.4995557069778398</v>
      </c>
      <c r="G147" s="3">
        <v>6.11585628986359</v>
      </c>
      <c r="H147" s="3">
        <v>6.5773226022720301</v>
      </c>
      <c r="I147" s="3">
        <v>6.9114853143691999</v>
      </c>
      <c r="J147" s="3">
        <v>7.1699448823928797</v>
      </c>
      <c r="K147" s="3">
        <v>7.3712774515152004</v>
      </c>
      <c r="L147" s="3">
        <v>7.5249086618423497</v>
      </c>
      <c r="M147" s="12">
        <v>7.6426044702529898</v>
      </c>
      <c r="O147" s="67"/>
      <c r="P147" s="2">
        <v>0.35</v>
      </c>
      <c r="Q147" s="3">
        <v>1.0665047168731701</v>
      </c>
      <c r="R147" s="3">
        <v>3.2706362009048502</v>
      </c>
      <c r="S147" s="3">
        <v>4.6135412454605103</v>
      </c>
      <c r="T147" s="3">
        <v>5.4995557069778398</v>
      </c>
      <c r="U147" s="3">
        <v>6.11585628986359</v>
      </c>
      <c r="V147" s="3">
        <v>6.5773226022720301</v>
      </c>
      <c r="W147" s="3">
        <v>6.9114853143691999</v>
      </c>
      <c r="X147" s="3">
        <v>7.1699448823928797</v>
      </c>
      <c r="Y147" s="3">
        <v>7.3712774515152004</v>
      </c>
      <c r="Z147" s="3">
        <v>7.5249086618423497</v>
      </c>
      <c r="AA147" s="12">
        <v>7.6426044702529898</v>
      </c>
    </row>
    <row r="148" spans="1:27" x14ac:dyDescent="0.35">
      <c r="A148" s="67"/>
      <c r="B148" s="2">
        <v>0.4</v>
      </c>
      <c r="C148" s="3">
        <v>1.04856646060944</v>
      </c>
      <c r="D148" s="3">
        <v>3.6173301935195901</v>
      </c>
      <c r="E148" s="3">
        <v>4.9135547876357997</v>
      </c>
      <c r="F148" s="3">
        <v>5.8587962388992301</v>
      </c>
      <c r="G148" s="3">
        <v>6.5151277780532801</v>
      </c>
      <c r="H148" s="3">
        <v>7.01276743412018</v>
      </c>
      <c r="I148" s="3">
        <v>7.3750292062759399</v>
      </c>
      <c r="J148" s="3">
        <v>7.6597076654434204</v>
      </c>
      <c r="K148" s="3">
        <v>7.8667446374893197</v>
      </c>
      <c r="L148" s="3">
        <v>8.0297895669937098</v>
      </c>
      <c r="M148" s="12">
        <v>8.1539760828018206</v>
      </c>
      <c r="O148" s="67"/>
      <c r="P148" s="2">
        <v>0.4</v>
      </c>
      <c r="Q148" s="3">
        <v>1.04856646060944</v>
      </c>
      <c r="R148" s="3">
        <v>3.6173301935195901</v>
      </c>
      <c r="S148" s="3">
        <v>4.9135547876357997</v>
      </c>
      <c r="T148" s="3">
        <v>5.8587962388992301</v>
      </c>
      <c r="U148" s="3">
        <v>6.5151277780532801</v>
      </c>
      <c r="V148" s="3">
        <v>7.01276743412018</v>
      </c>
      <c r="W148" s="3">
        <v>7.3750292062759399</v>
      </c>
      <c r="X148" s="3">
        <v>7.6597076654434204</v>
      </c>
      <c r="Y148" s="3">
        <v>7.8667446374893197</v>
      </c>
      <c r="Z148" s="3">
        <v>8.0297895669937098</v>
      </c>
      <c r="AA148" s="12">
        <v>8.1539760828018206</v>
      </c>
    </row>
    <row r="149" spans="1:27" x14ac:dyDescent="0.35">
      <c r="A149" s="67"/>
      <c r="B149" s="2">
        <v>0.45</v>
      </c>
      <c r="C149" s="3">
        <v>1.0300811529159499</v>
      </c>
      <c r="D149" s="3">
        <v>3.68070292472839</v>
      </c>
      <c r="E149" s="3">
        <v>5.164501786232</v>
      </c>
      <c r="F149" s="3">
        <v>6.19415962696075</v>
      </c>
      <c r="G149" s="3">
        <v>6.9030090570449802</v>
      </c>
      <c r="H149" s="3">
        <v>7.4234539270401001</v>
      </c>
      <c r="I149" s="3">
        <v>7.8119817972183201</v>
      </c>
      <c r="J149" s="3">
        <v>8.1008669137954694</v>
      </c>
      <c r="K149" s="3">
        <v>8.3384233713150007</v>
      </c>
      <c r="L149" s="3">
        <v>8.5072561502456701</v>
      </c>
      <c r="M149" s="12">
        <v>8.6366840600967407</v>
      </c>
      <c r="O149" s="67"/>
      <c r="P149" s="2">
        <v>0.45</v>
      </c>
      <c r="Q149" s="3">
        <v>1.0300811529159499</v>
      </c>
      <c r="R149" s="3">
        <v>3.68070292472839</v>
      </c>
      <c r="S149" s="3">
        <v>5.164501786232</v>
      </c>
      <c r="T149" s="3">
        <v>6.19415962696075</v>
      </c>
      <c r="U149" s="3">
        <v>6.9030090570449802</v>
      </c>
      <c r="V149" s="3">
        <v>7.4234539270401001</v>
      </c>
      <c r="W149" s="3">
        <v>7.8119817972183201</v>
      </c>
      <c r="X149" s="3">
        <v>8.1008669137954694</v>
      </c>
      <c r="Y149" s="3">
        <v>8.3384233713150007</v>
      </c>
      <c r="Z149" s="3">
        <v>8.5072561502456701</v>
      </c>
      <c r="AA149" s="12">
        <v>8.6366840600967407</v>
      </c>
    </row>
    <row r="150" spans="1:27" x14ac:dyDescent="0.35">
      <c r="A150" s="67"/>
      <c r="B150" s="2">
        <v>0.5</v>
      </c>
      <c r="C150" s="3">
        <v>1.0262463092803999</v>
      </c>
      <c r="D150" s="3">
        <v>3.7440756559372002</v>
      </c>
      <c r="E150" s="3">
        <v>5.4556885957717904</v>
      </c>
      <c r="F150" s="3">
        <v>6.5137492418289202</v>
      </c>
      <c r="G150" s="3">
        <v>7.2519184350967398</v>
      </c>
      <c r="H150" s="3">
        <v>7.8039213418960598</v>
      </c>
      <c r="I150" s="3">
        <v>8.2192264795303291</v>
      </c>
      <c r="J150" s="3">
        <v>8.5317474603653007</v>
      </c>
      <c r="K150" s="3">
        <v>8.7664314508438093</v>
      </c>
      <c r="L150" s="3">
        <v>8.9611049890518206</v>
      </c>
      <c r="M150" s="12">
        <v>9.0977226495742798</v>
      </c>
      <c r="O150" s="67"/>
      <c r="P150" s="2">
        <v>0.5</v>
      </c>
      <c r="Q150" s="3">
        <v>1.0262463092803999</v>
      </c>
      <c r="R150" s="3">
        <v>3.7440756559372002</v>
      </c>
      <c r="S150" s="3">
        <v>5.4556885957717904</v>
      </c>
      <c r="T150" s="3">
        <v>6.5137492418289202</v>
      </c>
      <c r="U150" s="3">
        <v>7.2519184350967398</v>
      </c>
      <c r="V150" s="3">
        <v>7.8039213418960598</v>
      </c>
      <c r="W150" s="3">
        <v>8.2192264795303291</v>
      </c>
      <c r="X150" s="3">
        <v>8.5317474603653007</v>
      </c>
      <c r="Y150" s="3">
        <v>8.7664314508438093</v>
      </c>
      <c r="Z150" s="3">
        <v>8.9611049890518206</v>
      </c>
      <c r="AA150" s="12">
        <v>9.0977226495742798</v>
      </c>
    </row>
    <row r="151" spans="1:27" x14ac:dyDescent="0.35">
      <c r="A151" s="67"/>
      <c r="B151" s="2">
        <v>0.55000000000000004</v>
      </c>
      <c r="C151" s="3">
        <v>1.0131188631057699</v>
      </c>
      <c r="D151" s="3">
        <v>4.0038763284683201</v>
      </c>
      <c r="E151" s="3">
        <v>5.7263318300247201</v>
      </c>
      <c r="F151" s="3">
        <v>6.8135534524917603</v>
      </c>
      <c r="G151" s="3">
        <v>7.5914665460586601</v>
      </c>
      <c r="H151" s="3">
        <v>8.16993296146393</v>
      </c>
      <c r="I151" s="3">
        <v>8.6100212335586601</v>
      </c>
      <c r="J151" s="3">
        <v>8.9380823373794591</v>
      </c>
      <c r="K151" s="3">
        <v>9.1902195215225202</v>
      </c>
      <c r="L151" s="3">
        <v>9.3886371850967407</v>
      </c>
      <c r="M151" s="12">
        <v>9.5342136621475202</v>
      </c>
      <c r="O151" s="67"/>
      <c r="P151" s="2">
        <v>0.55000000000000004</v>
      </c>
      <c r="Q151" s="3">
        <v>1.0131188631057699</v>
      </c>
      <c r="R151" s="3">
        <v>4.0038763284683201</v>
      </c>
      <c r="S151" s="3">
        <v>5.7263318300247201</v>
      </c>
      <c r="T151" s="3">
        <v>6.8135534524917603</v>
      </c>
      <c r="U151" s="3">
        <v>7.5914665460586601</v>
      </c>
      <c r="V151" s="3">
        <v>8.16993296146393</v>
      </c>
      <c r="W151" s="3">
        <v>8.6100212335586601</v>
      </c>
      <c r="X151" s="3">
        <v>8.9380823373794591</v>
      </c>
      <c r="Y151" s="3">
        <v>9.1902195215225202</v>
      </c>
      <c r="Z151" s="3">
        <v>9.3886371850967407</v>
      </c>
      <c r="AA151" s="12">
        <v>9.5342136621475202</v>
      </c>
    </row>
    <row r="152" spans="1:27" x14ac:dyDescent="0.35">
      <c r="A152" s="67"/>
      <c r="B152" s="2">
        <v>0.6</v>
      </c>
      <c r="C152" s="3">
        <v>1.0137468576431301</v>
      </c>
      <c r="D152" s="3">
        <v>4.2355386018753096</v>
      </c>
      <c r="E152" s="3">
        <v>5.9558159112930298</v>
      </c>
      <c r="F152" s="3">
        <v>7.0962387323379499</v>
      </c>
      <c r="G152" s="3">
        <v>7.9104219675064096</v>
      </c>
      <c r="H152" s="3">
        <v>8.5169025659561193</v>
      </c>
      <c r="I152" s="3">
        <v>8.9783445596695</v>
      </c>
      <c r="J152" s="3">
        <v>9.3272224664688093</v>
      </c>
      <c r="K152" s="3">
        <v>9.5942646265029907</v>
      </c>
      <c r="L152" s="3">
        <v>9.7989879846572894</v>
      </c>
      <c r="M152" s="12">
        <v>9.9501825571060198</v>
      </c>
      <c r="O152" s="67"/>
      <c r="P152" s="2">
        <v>0.6</v>
      </c>
      <c r="Q152" s="3">
        <v>1.0137468576431301</v>
      </c>
      <c r="R152" s="3">
        <v>4.2355386018753096</v>
      </c>
      <c r="S152" s="3">
        <v>5.9558159112930298</v>
      </c>
      <c r="T152" s="3">
        <v>7.0962387323379499</v>
      </c>
      <c r="U152" s="3">
        <v>7.9104219675064096</v>
      </c>
      <c r="V152" s="3">
        <v>8.5169025659561193</v>
      </c>
      <c r="W152" s="3">
        <v>8.9783445596695</v>
      </c>
      <c r="X152" s="3">
        <v>9.3272224664688093</v>
      </c>
      <c r="Y152" s="3">
        <v>9.5942646265029907</v>
      </c>
      <c r="Z152" s="3">
        <v>9.7989879846572894</v>
      </c>
      <c r="AA152" s="12">
        <v>9.9501825571060198</v>
      </c>
    </row>
    <row r="153" spans="1:27" x14ac:dyDescent="0.35">
      <c r="A153" s="67"/>
      <c r="B153" s="2">
        <v>0.65</v>
      </c>
      <c r="C153" s="3">
        <v>1.0025055408477801</v>
      </c>
      <c r="D153" s="3">
        <v>4.3739429712295497</v>
      </c>
      <c r="E153" s="3">
        <v>6.1811238527298</v>
      </c>
      <c r="F153" s="3">
        <v>7.36024057865143</v>
      </c>
      <c r="G153" s="3">
        <v>8.2175499200820905</v>
      </c>
      <c r="H153" s="3">
        <v>8.8528009653091395</v>
      </c>
      <c r="I153" s="3">
        <v>9.3366514444351196</v>
      </c>
      <c r="J153" s="3">
        <v>9.6984134912490791</v>
      </c>
      <c r="K153" s="3">
        <v>9.9775253534316999</v>
      </c>
      <c r="L153" s="3">
        <v>10.194882988929701</v>
      </c>
      <c r="M153" s="12">
        <v>10.355367302894599</v>
      </c>
      <c r="O153" s="67"/>
      <c r="P153" s="2">
        <v>0.65</v>
      </c>
      <c r="Q153" s="3">
        <v>1.0025055408477801</v>
      </c>
      <c r="R153" s="3">
        <v>4.3739429712295497</v>
      </c>
      <c r="S153" s="3">
        <v>6.1811238527298</v>
      </c>
      <c r="T153" s="3">
        <v>7.36024057865143</v>
      </c>
      <c r="U153" s="3">
        <v>8.2175499200820905</v>
      </c>
      <c r="V153" s="3">
        <v>8.8528009653091395</v>
      </c>
      <c r="W153" s="3">
        <v>9.3366514444351196</v>
      </c>
      <c r="X153" s="3">
        <v>9.6984134912490791</v>
      </c>
      <c r="Y153" s="3">
        <v>9.9775253534316999</v>
      </c>
      <c r="Z153" s="3">
        <v>10.194882988929701</v>
      </c>
      <c r="AA153" s="12">
        <v>10.355367302894599</v>
      </c>
    </row>
    <row r="154" spans="1:27" x14ac:dyDescent="0.35">
      <c r="A154" s="67"/>
      <c r="B154" s="2">
        <v>0.7</v>
      </c>
      <c r="C154" s="3">
        <v>1.00192010402679</v>
      </c>
      <c r="D154" s="3">
        <v>4.5630618333816502</v>
      </c>
      <c r="E154" s="3">
        <v>6.3964711427688599</v>
      </c>
      <c r="F154" s="3">
        <v>7.6204382181167603</v>
      </c>
      <c r="G154" s="3">
        <v>8.5124975442886406</v>
      </c>
      <c r="H154" s="3">
        <v>9.1792932748794591</v>
      </c>
      <c r="I154" s="3">
        <v>9.68177378177643</v>
      </c>
      <c r="J154" s="3">
        <v>10.062419533729599</v>
      </c>
      <c r="K154" s="3">
        <v>10.353230118751499</v>
      </c>
      <c r="L154" s="3">
        <v>10.5797897577286</v>
      </c>
      <c r="M154" s="12">
        <v>10.7375551462173</v>
      </c>
      <c r="O154" s="67"/>
      <c r="P154" s="2">
        <v>0.7</v>
      </c>
      <c r="Q154" s="3">
        <v>1.00192010402679</v>
      </c>
      <c r="R154" s="3">
        <v>4.5630618333816502</v>
      </c>
      <c r="S154" s="3">
        <v>6.3964711427688599</v>
      </c>
      <c r="T154" s="3">
        <v>7.6204382181167603</v>
      </c>
      <c r="U154" s="3">
        <v>8.5124975442886406</v>
      </c>
      <c r="V154" s="3">
        <v>9.1792932748794591</v>
      </c>
      <c r="W154" s="3">
        <v>9.68177378177643</v>
      </c>
      <c r="X154" s="3">
        <v>10.062419533729599</v>
      </c>
      <c r="Y154" s="3">
        <v>10.353230118751499</v>
      </c>
      <c r="Z154" s="3">
        <v>10.5797897577286</v>
      </c>
      <c r="AA154" s="12">
        <v>10.7375551462173</v>
      </c>
    </row>
    <row r="155" spans="1:27" x14ac:dyDescent="0.35">
      <c r="A155" s="67"/>
      <c r="B155" s="2">
        <v>0.75</v>
      </c>
      <c r="C155" s="3">
        <v>0.99265551567077603</v>
      </c>
      <c r="D155" s="3">
        <v>4.7144500017166102</v>
      </c>
      <c r="E155" s="3">
        <v>6.6174107789993304</v>
      </c>
      <c r="F155" s="3">
        <v>7.8773895502090499</v>
      </c>
      <c r="G155" s="3">
        <v>8.7961746454238892</v>
      </c>
      <c r="H155" s="3">
        <v>9.4854446649551392</v>
      </c>
      <c r="I155" s="3">
        <v>10.008621811866799</v>
      </c>
      <c r="J155" s="3">
        <v>10.4125028848648</v>
      </c>
      <c r="K155" s="3">
        <v>10.710345864296</v>
      </c>
      <c r="L155" s="3">
        <v>10.940905213356</v>
      </c>
      <c r="M155" s="12">
        <v>11.108647942543</v>
      </c>
      <c r="O155" s="67"/>
      <c r="P155" s="2">
        <v>0.75</v>
      </c>
      <c r="Q155" s="3">
        <v>0.99265551567077603</v>
      </c>
      <c r="R155" s="3">
        <v>4.7144500017166102</v>
      </c>
      <c r="S155" s="3">
        <v>6.6174107789993304</v>
      </c>
      <c r="T155" s="3">
        <v>7.8773895502090499</v>
      </c>
      <c r="U155" s="3">
        <v>8.7961746454238892</v>
      </c>
      <c r="V155" s="3">
        <v>9.4854446649551392</v>
      </c>
      <c r="W155" s="3">
        <v>10.008621811866799</v>
      </c>
      <c r="X155" s="3">
        <v>10.4125028848648</v>
      </c>
      <c r="Y155" s="3">
        <v>10.710345864296</v>
      </c>
      <c r="Z155" s="3">
        <v>10.940905213356</v>
      </c>
      <c r="AA155" s="12">
        <v>11.108647942543</v>
      </c>
    </row>
    <row r="156" spans="1:27" x14ac:dyDescent="0.35">
      <c r="A156" s="67"/>
      <c r="B156" s="2">
        <v>0.8</v>
      </c>
      <c r="C156" s="3">
        <v>0.99447667598724399</v>
      </c>
      <c r="D156" s="3">
        <v>4.8611084222793597</v>
      </c>
      <c r="E156" s="3">
        <v>6.8132663965225202</v>
      </c>
      <c r="F156" s="3">
        <v>8.11945688724518</v>
      </c>
      <c r="G156" s="3">
        <v>9.0698972940445</v>
      </c>
      <c r="H156" s="3">
        <v>9.7874513864517194</v>
      </c>
      <c r="I156" s="3">
        <v>10.326852440833999</v>
      </c>
      <c r="J156" s="3">
        <v>10.7456947565079</v>
      </c>
      <c r="K156" s="3">
        <v>11.043944954872099</v>
      </c>
      <c r="L156" s="3">
        <v>11.2901111841202</v>
      </c>
      <c r="M156" s="12">
        <v>11.4691492319107</v>
      </c>
      <c r="O156" s="67"/>
      <c r="P156" s="2">
        <v>0.8</v>
      </c>
      <c r="Q156" s="3">
        <v>0.99447667598724399</v>
      </c>
      <c r="R156" s="3">
        <v>4.8611084222793597</v>
      </c>
      <c r="S156" s="3">
        <v>6.8132663965225202</v>
      </c>
      <c r="T156" s="3">
        <v>8.11945688724518</v>
      </c>
      <c r="U156" s="3">
        <v>9.0698972940445</v>
      </c>
      <c r="V156" s="3">
        <v>9.7874513864517194</v>
      </c>
      <c r="W156" s="3">
        <v>10.326852440833999</v>
      </c>
      <c r="X156" s="3">
        <v>10.7456947565079</v>
      </c>
      <c r="Y156" s="3">
        <v>11.043944954872099</v>
      </c>
      <c r="Z156" s="3">
        <v>11.2901111841202</v>
      </c>
      <c r="AA156" s="12">
        <v>11.4691492319107</v>
      </c>
    </row>
    <row r="157" spans="1:27" x14ac:dyDescent="0.35">
      <c r="A157" s="67"/>
      <c r="B157" s="2">
        <v>0.85</v>
      </c>
      <c r="C157" s="3">
        <v>0.986480712890625</v>
      </c>
      <c r="D157" s="3">
        <v>4.9966017007827803</v>
      </c>
      <c r="E157" s="3">
        <v>7.0076919794082597</v>
      </c>
      <c r="F157" s="3">
        <v>8.3597923517227208</v>
      </c>
      <c r="G157" s="3">
        <v>9.3490902185440099</v>
      </c>
      <c r="H157" s="3">
        <v>10.0823427438736</v>
      </c>
      <c r="I157" s="3">
        <v>10.643939614296</v>
      </c>
      <c r="J157" s="3">
        <v>11.0590025186539</v>
      </c>
      <c r="K157" s="3">
        <v>11.394345879554701</v>
      </c>
      <c r="L157" s="3">
        <v>11.634699463844299</v>
      </c>
      <c r="M157" s="12">
        <v>11.816430687904401</v>
      </c>
      <c r="O157" s="67"/>
      <c r="P157" s="2">
        <v>0.85</v>
      </c>
      <c r="Q157" s="3">
        <v>0.986480712890625</v>
      </c>
      <c r="R157" s="3">
        <v>4.9966017007827803</v>
      </c>
      <c r="S157" s="3">
        <v>7.0076919794082597</v>
      </c>
      <c r="T157" s="3">
        <v>8.3597923517227208</v>
      </c>
      <c r="U157" s="3">
        <v>9.3490902185440099</v>
      </c>
      <c r="V157" s="3">
        <v>10.0823427438736</v>
      </c>
      <c r="W157" s="3">
        <v>10.643939614296</v>
      </c>
      <c r="X157" s="3">
        <v>11.0590025186539</v>
      </c>
      <c r="Y157" s="3">
        <v>11.394345879554701</v>
      </c>
      <c r="Z157" s="3">
        <v>11.634699463844299</v>
      </c>
      <c r="AA157" s="12">
        <v>11.816430687904401</v>
      </c>
    </row>
    <row r="158" spans="1:27" x14ac:dyDescent="0.35">
      <c r="A158" s="67"/>
      <c r="B158" s="2">
        <v>0.9</v>
      </c>
      <c r="C158" s="3">
        <v>0.98056006431579601</v>
      </c>
      <c r="D158" s="3">
        <v>5.13345587253571</v>
      </c>
      <c r="E158" s="3">
        <v>7.19483625888825</v>
      </c>
      <c r="F158" s="3">
        <v>8.5830265283584595</v>
      </c>
      <c r="G158" s="3">
        <v>9.6056743860244804</v>
      </c>
      <c r="H158" s="3">
        <v>10.370192170143101</v>
      </c>
      <c r="I158" s="3">
        <v>10.951135277748101</v>
      </c>
      <c r="J158" s="3">
        <v>11.3754955530167</v>
      </c>
      <c r="K158" s="3">
        <v>11.711118340492201</v>
      </c>
      <c r="L158" s="3">
        <v>11.9652506113052</v>
      </c>
      <c r="M158" s="12">
        <v>12.1526476144791</v>
      </c>
      <c r="O158" s="67"/>
      <c r="P158" s="2">
        <v>0.9</v>
      </c>
      <c r="Q158" s="3">
        <v>0.98056006431579601</v>
      </c>
      <c r="R158" s="3">
        <v>5.13345587253571</v>
      </c>
      <c r="S158" s="3">
        <v>7.19483625888825</v>
      </c>
      <c r="T158" s="3">
        <v>8.5830265283584595</v>
      </c>
      <c r="U158" s="3">
        <v>9.6056743860244804</v>
      </c>
      <c r="V158" s="3">
        <v>10.370192170143101</v>
      </c>
      <c r="W158" s="3">
        <v>10.951135277748101</v>
      </c>
      <c r="X158" s="3">
        <v>11.3754955530167</v>
      </c>
      <c r="Y158" s="3">
        <v>11.711118340492201</v>
      </c>
      <c r="Z158" s="3">
        <v>11.9652506113052</v>
      </c>
      <c r="AA158" s="12">
        <v>12.1526476144791</v>
      </c>
    </row>
    <row r="159" spans="1:27" x14ac:dyDescent="0.35">
      <c r="A159" s="67"/>
      <c r="B159" s="2">
        <v>0.95</v>
      </c>
      <c r="C159" s="3">
        <v>0.98282635211944602</v>
      </c>
      <c r="D159" s="3">
        <v>5.2648578882217398</v>
      </c>
      <c r="E159" s="3">
        <v>7.3806453943252599</v>
      </c>
      <c r="F159" s="3">
        <v>8.8048683404922503</v>
      </c>
      <c r="G159" s="3">
        <v>9.8608366250991804</v>
      </c>
      <c r="H159" s="3">
        <v>10.640905022621199</v>
      </c>
      <c r="I159" s="3">
        <v>11.2374702692032</v>
      </c>
      <c r="J159" s="3">
        <v>11.685535073280301</v>
      </c>
      <c r="K159" s="3">
        <v>12.0377670526505</v>
      </c>
      <c r="L159" s="3">
        <v>12.2875086069107</v>
      </c>
      <c r="M159" s="12">
        <v>12.4866110086441</v>
      </c>
      <c r="O159" s="67"/>
      <c r="P159" s="2">
        <v>0.95</v>
      </c>
      <c r="Q159" s="3">
        <v>0.98282635211944602</v>
      </c>
      <c r="R159" s="3">
        <v>5.2648578882217398</v>
      </c>
      <c r="S159" s="3">
        <v>7.3806453943252599</v>
      </c>
      <c r="T159" s="3">
        <v>8.8048683404922503</v>
      </c>
      <c r="U159" s="3">
        <v>9.8608366250991804</v>
      </c>
      <c r="V159" s="3">
        <v>10.640905022621199</v>
      </c>
      <c r="W159" s="3">
        <v>11.2374702692032</v>
      </c>
      <c r="X159" s="3">
        <v>11.685535073280301</v>
      </c>
      <c r="Y159" s="3">
        <v>12.0377670526505</v>
      </c>
      <c r="Z159" s="3">
        <v>12.2875086069107</v>
      </c>
      <c r="AA159" s="12">
        <v>12.4866110086441</v>
      </c>
    </row>
    <row r="160" spans="1:27" x14ac:dyDescent="0.35">
      <c r="A160" s="67"/>
      <c r="B160" s="2">
        <v>1</v>
      </c>
      <c r="C160" s="3">
        <v>0.97757768630981501</v>
      </c>
      <c r="D160" s="3">
        <v>5.40868055820465</v>
      </c>
      <c r="E160" s="3">
        <v>7.5558315515518197</v>
      </c>
      <c r="F160" s="3">
        <v>9.0165859460830706</v>
      </c>
      <c r="G160" s="3">
        <v>10.106576561927801</v>
      </c>
      <c r="H160" s="3">
        <v>10.915374398231499</v>
      </c>
      <c r="I160" s="3">
        <v>11.5234647989273</v>
      </c>
      <c r="J160" s="3">
        <v>11.9870582818985</v>
      </c>
      <c r="K160" s="3">
        <v>12.3342119455338</v>
      </c>
      <c r="L160" s="3">
        <v>12.6029592752457</v>
      </c>
      <c r="M160" s="12">
        <v>12.793614029884299</v>
      </c>
      <c r="O160" s="67"/>
      <c r="P160" s="2">
        <v>1</v>
      </c>
      <c r="Q160" s="3">
        <v>0.97757768630981501</v>
      </c>
      <c r="R160" s="3">
        <v>5.40868055820465</v>
      </c>
      <c r="S160" s="3">
        <v>7.5558315515518197</v>
      </c>
      <c r="T160" s="3">
        <v>9.0165859460830706</v>
      </c>
      <c r="U160" s="3">
        <v>10.106576561927801</v>
      </c>
      <c r="V160" s="3">
        <v>10.915374398231499</v>
      </c>
      <c r="W160" s="3">
        <v>11.5234647989273</v>
      </c>
      <c r="X160" s="3">
        <v>11.9870582818985</v>
      </c>
      <c r="Y160" s="3">
        <v>12.3342119455338</v>
      </c>
      <c r="Z160" s="3">
        <v>12.6029592752457</v>
      </c>
      <c r="AA160" s="12">
        <v>12.793614029884299</v>
      </c>
    </row>
    <row r="161" spans="1:27" x14ac:dyDescent="0.35">
      <c r="A161" s="8"/>
      <c r="B161" s="9"/>
      <c r="C161" s="9"/>
      <c r="D161" s="9"/>
      <c r="E161" s="9"/>
      <c r="F161" s="9"/>
      <c r="G161" s="9"/>
      <c r="H161" s="9"/>
      <c r="I161" s="9"/>
      <c r="J161" s="9"/>
      <c r="K161" s="9"/>
      <c r="L161" s="9"/>
      <c r="M161" s="10"/>
      <c r="O161" s="8"/>
      <c r="P161" s="9"/>
      <c r="Q161" s="9"/>
      <c r="R161" s="9"/>
      <c r="S161" s="9"/>
      <c r="T161" s="9"/>
      <c r="U161" s="9"/>
      <c r="V161" s="9"/>
      <c r="W161" s="9"/>
      <c r="X161" s="9"/>
      <c r="Y161" s="9"/>
      <c r="Z161" s="9"/>
      <c r="AA161" s="10"/>
    </row>
    <row r="162" spans="1:27" x14ac:dyDescent="0.35">
      <c r="A162" s="8"/>
      <c r="B162" s="9"/>
      <c r="C162" s="9"/>
      <c r="D162" s="9"/>
      <c r="E162" s="9"/>
      <c r="F162" s="9"/>
      <c r="G162" s="9"/>
      <c r="H162" s="9"/>
      <c r="I162" s="9"/>
      <c r="J162" s="9"/>
      <c r="K162" s="9"/>
      <c r="L162" s="9"/>
      <c r="M162" s="10"/>
      <c r="O162" s="8"/>
      <c r="P162" s="9"/>
      <c r="Q162" s="9"/>
      <c r="R162" s="9"/>
      <c r="S162" s="9"/>
      <c r="T162" s="9"/>
      <c r="U162" s="9"/>
      <c r="V162" s="9"/>
      <c r="W162" s="9"/>
      <c r="X162" s="9"/>
      <c r="Y162" s="9"/>
      <c r="Z162" s="9"/>
      <c r="AA162" s="10"/>
    </row>
    <row r="163" spans="1:27" x14ac:dyDescent="0.35">
      <c r="A163" s="8"/>
      <c r="B163" s="9"/>
      <c r="C163" s="9"/>
      <c r="D163" s="9"/>
      <c r="E163" s="9"/>
      <c r="F163" s="9"/>
      <c r="G163" s="9"/>
      <c r="H163" s="9"/>
      <c r="I163" s="9"/>
      <c r="J163" s="9"/>
      <c r="K163" s="9"/>
      <c r="L163" s="9"/>
      <c r="M163" s="10"/>
      <c r="O163" s="8"/>
      <c r="P163" s="9"/>
      <c r="Q163" s="9"/>
      <c r="R163" s="9"/>
      <c r="S163" s="9"/>
      <c r="T163" s="9"/>
      <c r="U163" s="9"/>
      <c r="V163" s="9"/>
      <c r="W163" s="9"/>
      <c r="X163" s="9"/>
      <c r="Y163" s="9"/>
      <c r="Z163" s="9"/>
      <c r="AA163" s="10"/>
    </row>
    <row r="164" spans="1:27" x14ac:dyDescent="0.35">
      <c r="A164" s="8"/>
      <c r="B164" s="9"/>
      <c r="C164" s="9"/>
      <c r="D164" s="9"/>
      <c r="E164" s="9"/>
      <c r="F164" s="9"/>
      <c r="G164" s="9"/>
      <c r="H164" s="9"/>
      <c r="I164" s="9"/>
      <c r="J164" s="9"/>
      <c r="K164" s="9"/>
      <c r="L164" s="9"/>
      <c r="M164" s="10"/>
      <c r="O164" s="8"/>
      <c r="P164" s="9"/>
      <c r="Q164" s="9"/>
      <c r="R164" s="9"/>
      <c r="S164" s="9"/>
      <c r="T164" s="9"/>
      <c r="U164" s="9"/>
      <c r="V164" s="9"/>
      <c r="W164" s="9"/>
      <c r="X164" s="9"/>
      <c r="Y164" s="9"/>
      <c r="Z164" s="9"/>
      <c r="AA164" s="10"/>
    </row>
    <row r="165" spans="1:27" x14ac:dyDescent="0.35">
      <c r="A165" s="8"/>
      <c r="B165" s="9"/>
      <c r="C165" s="9"/>
      <c r="D165" s="9"/>
      <c r="E165" s="9"/>
      <c r="F165" s="9"/>
      <c r="G165" s="9"/>
      <c r="H165" s="9"/>
      <c r="I165" s="9"/>
      <c r="J165" s="9"/>
      <c r="K165" s="9"/>
      <c r="L165" s="9"/>
      <c r="M165" s="10"/>
      <c r="O165" s="8"/>
      <c r="P165" s="9"/>
      <c r="Q165" s="9"/>
      <c r="R165" s="9"/>
      <c r="S165" s="9"/>
      <c r="T165" s="9"/>
      <c r="U165" s="9"/>
      <c r="V165" s="9"/>
      <c r="W165" s="9"/>
      <c r="X165" s="9"/>
      <c r="Y165" s="9"/>
      <c r="Z165" s="9"/>
      <c r="AA165" s="10"/>
    </row>
    <row r="166" spans="1:27" x14ac:dyDescent="0.35">
      <c r="A166" s="8"/>
      <c r="B166" s="9"/>
      <c r="C166" s="9"/>
      <c r="D166" s="9"/>
      <c r="E166" s="9"/>
      <c r="F166" s="9"/>
      <c r="G166" s="9"/>
      <c r="H166" s="9"/>
      <c r="I166" s="9"/>
      <c r="J166" s="9"/>
      <c r="K166" s="9"/>
      <c r="L166" s="9"/>
      <c r="M166" s="10"/>
      <c r="O166" s="8"/>
      <c r="P166" s="9"/>
      <c r="Q166" s="9"/>
      <c r="R166" s="9"/>
      <c r="S166" s="9"/>
      <c r="T166" s="9"/>
      <c r="U166" s="9"/>
      <c r="V166" s="9"/>
      <c r="W166" s="9"/>
      <c r="X166" s="9"/>
      <c r="Y166" s="9"/>
      <c r="Z166" s="9"/>
      <c r="AA166" s="10"/>
    </row>
    <row r="167" spans="1:27" x14ac:dyDescent="0.35">
      <c r="A167" s="8"/>
      <c r="B167" s="9"/>
      <c r="C167" s="9"/>
      <c r="D167" s="9"/>
      <c r="E167" s="9"/>
      <c r="F167" s="9"/>
      <c r="G167" s="9"/>
      <c r="H167" s="9"/>
      <c r="I167" s="9"/>
      <c r="J167" s="9"/>
      <c r="K167" s="9"/>
      <c r="L167" s="9"/>
      <c r="M167" s="10"/>
      <c r="O167" s="8"/>
      <c r="P167" s="9"/>
      <c r="Q167" s="9"/>
      <c r="R167" s="9"/>
      <c r="S167" s="9"/>
      <c r="T167" s="9"/>
      <c r="U167" s="9"/>
      <c r="V167" s="9"/>
      <c r="W167" s="9"/>
      <c r="X167" s="9"/>
      <c r="Y167" s="9"/>
      <c r="Z167" s="9"/>
      <c r="AA167" s="10"/>
    </row>
    <row r="168" spans="1:27" x14ac:dyDescent="0.35">
      <c r="A168" s="8"/>
      <c r="B168" s="9"/>
      <c r="C168" s="9"/>
      <c r="D168" s="9"/>
      <c r="E168" s="9"/>
      <c r="F168" s="9"/>
      <c r="G168" s="9"/>
      <c r="H168" s="9"/>
      <c r="I168" s="9"/>
      <c r="J168" s="9"/>
      <c r="K168" s="9"/>
      <c r="L168" s="9"/>
      <c r="M168" s="10"/>
      <c r="O168" s="8"/>
      <c r="P168" s="9"/>
      <c r="Q168" s="9"/>
      <c r="R168" s="9"/>
      <c r="S168" s="9"/>
      <c r="T168" s="9"/>
      <c r="U168" s="9"/>
      <c r="V168" s="9"/>
      <c r="W168" s="9"/>
      <c r="X168" s="9"/>
      <c r="Y168" s="9"/>
      <c r="Z168" s="9"/>
      <c r="AA168" s="10"/>
    </row>
    <row r="169" spans="1:27" x14ac:dyDescent="0.35">
      <c r="A169" s="8"/>
      <c r="B169" s="9"/>
      <c r="C169" s="9"/>
      <c r="D169" s="9"/>
      <c r="E169" s="9"/>
      <c r="F169" s="9"/>
      <c r="G169" s="9"/>
      <c r="H169" s="9"/>
      <c r="I169" s="9"/>
      <c r="J169" s="9"/>
      <c r="K169" s="9"/>
      <c r="L169" s="9"/>
      <c r="M169" s="10"/>
      <c r="O169" s="8"/>
      <c r="P169" s="9"/>
      <c r="Q169" s="9"/>
      <c r="R169" s="9"/>
      <c r="S169" s="9"/>
      <c r="T169" s="9"/>
      <c r="U169" s="9"/>
      <c r="V169" s="9"/>
      <c r="W169" s="9"/>
      <c r="X169" s="9"/>
      <c r="Y169" s="9"/>
      <c r="Z169" s="9"/>
      <c r="AA169" s="10"/>
    </row>
    <row r="170" spans="1:27" x14ac:dyDescent="0.35">
      <c r="A170" s="8"/>
      <c r="B170" s="9"/>
      <c r="C170" s="9"/>
      <c r="D170" s="9"/>
      <c r="E170" s="9"/>
      <c r="F170" s="9"/>
      <c r="G170" s="9"/>
      <c r="H170" s="9"/>
      <c r="I170" s="9"/>
      <c r="J170" s="9"/>
      <c r="K170" s="9"/>
      <c r="L170" s="9"/>
      <c r="M170" s="10"/>
      <c r="O170" s="8"/>
      <c r="P170" s="9"/>
      <c r="Q170" s="9"/>
      <c r="R170" s="9"/>
      <c r="S170" s="9"/>
      <c r="T170" s="9"/>
      <c r="U170" s="9"/>
      <c r="V170" s="9"/>
      <c r="W170" s="9"/>
      <c r="X170" s="9"/>
      <c r="Y170" s="9"/>
      <c r="Z170" s="9"/>
      <c r="AA170" s="10"/>
    </row>
    <row r="171" spans="1:27" x14ac:dyDescent="0.35">
      <c r="A171" s="64" t="s">
        <v>1</v>
      </c>
      <c r="B171" s="65"/>
      <c r="C171" s="65"/>
      <c r="D171" s="65"/>
      <c r="E171" s="65"/>
      <c r="F171" s="65"/>
      <c r="G171" s="65"/>
      <c r="H171" s="65"/>
      <c r="I171" s="65"/>
      <c r="J171" s="65"/>
      <c r="K171" s="65"/>
      <c r="L171" s="65"/>
      <c r="M171" s="66"/>
      <c r="O171" s="64" t="s">
        <v>1</v>
      </c>
      <c r="P171" s="65"/>
      <c r="Q171" s="65"/>
      <c r="R171" s="65"/>
      <c r="S171" s="65"/>
      <c r="T171" s="65"/>
      <c r="U171" s="65"/>
      <c r="V171" s="65"/>
      <c r="W171" s="65"/>
      <c r="X171" s="65"/>
      <c r="Y171" s="65"/>
      <c r="Z171" s="65"/>
      <c r="AA171" s="66"/>
    </row>
    <row r="172" spans="1:27" x14ac:dyDescent="0.35">
      <c r="A172" s="67" t="s">
        <v>0</v>
      </c>
      <c r="B172" s="1"/>
      <c r="C172" s="1">
        <v>0</v>
      </c>
      <c r="D172" s="1">
        <v>0.1</v>
      </c>
      <c r="E172" s="1">
        <v>0.2</v>
      </c>
      <c r="F172" s="1">
        <v>0.3</v>
      </c>
      <c r="G172" s="1">
        <v>0.4</v>
      </c>
      <c r="H172" s="1">
        <v>0.5</v>
      </c>
      <c r="I172" s="1">
        <v>0.6</v>
      </c>
      <c r="J172" s="1">
        <v>0.7</v>
      </c>
      <c r="K172" s="1">
        <v>0.8</v>
      </c>
      <c r="L172" s="1">
        <v>0.9</v>
      </c>
      <c r="M172" s="11">
        <v>1</v>
      </c>
      <c r="O172" s="67" t="s">
        <v>0</v>
      </c>
      <c r="P172" s="1"/>
      <c r="Q172" s="1">
        <v>0</v>
      </c>
      <c r="R172" s="1">
        <v>0.1</v>
      </c>
      <c r="S172" s="1">
        <v>0.2</v>
      </c>
      <c r="T172" s="1">
        <v>0.3</v>
      </c>
      <c r="U172" s="1">
        <v>0.4</v>
      </c>
      <c r="V172" s="1">
        <v>0.5</v>
      </c>
      <c r="W172" s="1">
        <v>0.6</v>
      </c>
      <c r="X172" s="1">
        <v>0.7</v>
      </c>
      <c r="Y172" s="1">
        <v>0.8</v>
      </c>
      <c r="Z172" s="1">
        <v>0.9</v>
      </c>
      <c r="AA172" s="11">
        <v>1</v>
      </c>
    </row>
    <row r="173" spans="1:27" x14ac:dyDescent="0.35">
      <c r="A173" s="67"/>
      <c r="B173" s="2">
        <v>0</v>
      </c>
      <c r="C173" s="4">
        <v>0</v>
      </c>
      <c r="D173" s="4">
        <v>0</v>
      </c>
      <c r="E173" s="4">
        <v>0</v>
      </c>
      <c r="F173" s="4">
        <v>0</v>
      </c>
      <c r="G173" s="4">
        <v>0</v>
      </c>
      <c r="H173" s="4">
        <v>0</v>
      </c>
      <c r="I173" s="4">
        <v>0</v>
      </c>
      <c r="J173" s="4">
        <v>0</v>
      </c>
      <c r="K173" s="4">
        <v>0</v>
      </c>
      <c r="L173" s="4">
        <v>0</v>
      </c>
      <c r="M173" s="14">
        <v>0</v>
      </c>
      <c r="O173" s="67"/>
      <c r="P173" s="2">
        <v>0</v>
      </c>
      <c r="Q173" s="4">
        <v>0</v>
      </c>
      <c r="R173" s="4">
        <v>0</v>
      </c>
      <c r="S173" s="4">
        <v>0</v>
      </c>
      <c r="T173" s="4">
        <v>0</v>
      </c>
      <c r="U173" s="4">
        <v>0</v>
      </c>
      <c r="V173" s="4">
        <v>0</v>
      </c>
      <c r="W173" s="4">
        <v>0</v>
      </c>
      <c r="X173" s="4">
        <v>0</v>
      </c>
      <c r="Y173" s="4">
        <v>0</v>
      </c>
      <c r="Z173" s="4">
        <v>0</v>
      </c>
      <c r="AA173" s="14">
        <v>0</v>
      </c>
    </row>
    <row r="174" spans="1:27" x14ac:dyDescent="0.35">
      <c r="A174" s="67"/>
      <c r="B174" s="2">
        <v>0.05</v>
      </c>
      <c r="C174" s="4">
        <v>2.7298977598547901E-2</v>
      </c>
      <c r="D174" s="4">
        <v>2.5175243616104102E-2</v>
      </c>
      <c r="E174" s="4">
        <v>2.6180695742368702E-2</v>
      </c>
      <c r="F174" s="4">
        <v>2.7244821190834E-2</v>
      </c>
      <c r="G174" s="4">
        <v>3.1640779227018398E-2</v>
      </c>
      <c r="H174" s="4">
        <v>3.3309292048215901E-2</v>
      </c>
      <c r="I174" s="4">
        <v>3.4403026103973403E-2</v>
      </c>
      <c r="J174" s="4">
        <v>3.8584213703870801E-2</v>
      </c>
      <c r="K174" s="4">
        <v>4.1616726666688898E-2</v>
      </c>
      <c r="L174" s="4">
        <v>4.2892713099718101E-2</v>
      </c>
      <c r="M174" s="14">
        <v>4.66119013726711E-2</v>
      </c>
      <c r="O174" s="67"/>
      <c r="P174" s="2">
        <v>0.05</v>
      </c>
      <c r="Q174" s="4">
        <v>2.7298977598547901E-2</v>
      </c>
      <c r="R174" s="4">
        <v>2.5175243616104102E-2</v>
      </c>
      <c r="S174" s="4">
        <v>2.6180695742368702E-2</v>
      </c>
      <c r="T174" s="4">
        <v>2.7244821190834E-2</v>
      </c>
      <c r="U174" s="4">
        <v>3.1640779227018398E-2</v>
      </c>
      <c r="V174" s="4">
        <v>3.3309292048215901E-2</v>
      </c>
      <c r="W174" s="4">
        <v>3.4403026103973403E-2</v>
      </c>
      <c r="X174" s="4">
        <v>3.8584213703870801E-2</v>
      </c>
      <c r="Y174" s="4">
        <v>4.1616726666688898E-2</v>
      </c>
      <c r="Z174" s="4">
        <v>4.2892713099718101E-2</v>
      </c>
      <c r="AA174" s="14">
        <v>4.66119013726711E-2</v>
      </c>
    </row>
    <row r="175" spans="1:27" x14ac:dyDescent="0.35">
      <c r="A175" s="67"/>
      <c r="B175" s="2">
        <v>0.1</v>
      </c>
      <c r="C175" s="4">
        <v>2.8088042512536101E-2</v>
      </c>
      <c r="D175" s="4">
        <v>3.64259295165539E-2</v>
      </c>
      <c r="E175" s="4">
        <v>4.7094147652387598E-2</v>
      </c>
      <c r="F175" s="4">
        <v>4.7989901155233397E-2</v>
      </c>
      <c r="G175" s="4">
        <v>5.2026858553290402E-2</v>
      </c>
      <c r="H175" s="4">
        <v>5.4857986047864002E-2</v>
      </c>
      <c r="I175" s="4">
        <v>6.1698716133832897E-2</v>
      </c>
      <c r="J175" s="4">
        <v>6.4866703003644902E-2</v>
      </c>
      <c r="K175" s="4">
        <v>6.9618160836398602E-2</v>
      </c>
      <c r="L175" s="4">
        <v>7.6051684096455602E-2</v>
      </c>
      <c r="M175" s="14">
        <v>7.7295020222663893E-2</v>
      </c>
      <c r="O175" s="67"/>
      <c r="P175" s="2">
        <v>0.1</v>
      </c>
      <c r="Q175" s="4">
        <v>2.8088042512536101E-2</v>
      </c>
      <c r="R175" s="4">
        <v>3.64259295165539E-2</v>
      </c>
      <c r="S175" s="4">
        <v>4.7094147652387598E-2</v>
      </c>
      <c r="T175" s="4">
        <v>4.7989901155233397E-2</v>
      </c>
      <c r="U175" s="4">
        <v>5.2026858553290402E-2</v>
      </c>
      <c r="V175" s="4">
        <v>5.4857986047864002E-2</v>
      </c>
      <c r="W175" s="4">
        <v>6.1698716133832897E-2</v>
      </c>
      <c r="X175" s="4">
        <v>6.4866703003644902E-2</v>
      </c>
      <c r="Y175" s="4">
        <v>6.9618160836398602E-2</v>
      </c>
      <c r="Z175" s="4">
        <v>7.6051684096455602E-2</v>
      </c>
      <c r="AA175" s="14">
        <v>7.7295020222663893E-2</v>
      </c>
    </row>
    <row r="176" spans="1:27" x14ac:dyDescent="0.35">
      <c r="A176" s="67"/>
      <c r="B176" s="2">
        <v>0.15</v>
      </c>
      <c r="C176" s="4">
        <v>2.2837808355689101E-2</v>
      </c>
      <c r="D176" s="4">
        <v>4.1492264096935599E-2</v>
      </c>
      <c r="E176" s="4">
        <v>5.8385286480188398E-2</v>
      </c>
      <c r="F176" s="4">
        <v>6.3236474990844699E-2</v>
      </c>
      <c r="G176" s="4">
        <v>7.2412937879562406E-2</v>
      </c>
      <c r="H176" s="4">
        <v>7.6406680047512096E-2</v>
      </c>
      <c r="I176" s="4">
        <v>8.8994406163692502E-2</v>
      </c>
      <c r="J176" s="4">
        <v>9.1149192303419099E-2</v>
      </c>
      <c r="K176" s="4">
        <v>9.7619595006108298E-2</v>
      </c>
      <c r="L176" s="4">
        <v>0.105199159123003</v>
      </c>
      <c r="M176" s="14">
        <v>0.105639643967152</v>
      </c>
      <c r="O176" s="67"/>
      <c r="P176" s="2">
        <v>0.15</v>
      </c>
      <c r="Q176" s="4">
        <v>2.2837808355689101E-2</v>
      </c>
      <c r="R176" s="4">
        <v>4.1492264096935599E-2</v>
      </c>
      <c r="S176" s="4">
        <v>5.8385286480188398E-2</v>
      </c>
      <c r="T176" s="4">
        <v>6.3236474990844699E-2</v>
      </c>
      <c r="U176" s="4">
        <v>7.2412937879562406E-2</v>
      </c>
      <c r="V176" s="4">
        <v>7.6406680047512096E-2</v>
      </c>
      <c r="W176" s="4">
        <v>8.8994406163692502E-2</v>
      </c>
      <c r="X176" s="4">
        <v>9.1149192303419099E-2</v>
      </c>
      <c r="Y176" s="4">
        <v>9.7619595006108298E-2</v>
      </c>
      <c r="Z176" s="4">
        <v>0.105199159123003</v>
      </c>
      <c r="AA176" s="14">
        <v>0.105639643967152</v>
      </c>
    </row>
    <row r="177" spans="1:27" x14ac:dyDescent="0.35">
      <c r="A177" s="67"/>
      <c r="B177" s="2">
        <v>0.2</v>
      </c>
      <c r="C177" s="4">
        <v>1.6339469701051702E-2</v>
      </c>
      <c r="D177" s="4">
        <v>4.6558598677317299E-2</v>
      </c>
      <c r="E177" s="4">
        <v>6.8437153473496395E-2</v>
      </c>
      <c r="F177" s="4">
        <v>8.1237785518169403E-2</v>
      </c>
      <c r="G177" s="4">
        <v>9.4782695174217196E-2</v>
      </c>
      <c r="H177" s="4">
        <v>0.106121115386486</v>
      </c>
      <c r="I177" s="4">
        <v>0.115039512515068</v>
      </c>
      <c r="J177" s="4">
        <v>0.11743168160319301</v>
      </c>
      <c r="K177" s="4">
        <v>0.12562102917581799</v>
      </c>
      <c r="L177" s="4">
        <v>0.134346634149551</v>
      </c>
      <c r="M177" s="14">
        <v>0.13398426771163899</v>
      </c>
      <c r="O177" s="67"/>
      <c r="P177" s="2">
        <v>0.2</v>
      </c>
      <c r="Q177" s="4">
        <v>1.6339469701051702E-2</v>
      </c>
      <c r="R177" s="4">
        <v>4.6558598677317299E-2</v>
      </c>
      <c r="S177" s="4">
        <v>6.8437153473496395E-2</v>
      </c>
      <c r="T177" s="4">
        <v>8.1237785518169403E-2</v>
      </c>
      <c r="U177" s="4">
        <v>9.4782695174217196E-2</v>
      </c>
      <c r="V177" s="4">
        <v>0.106121115386486</v>
      </c>
      <c r="W177" s="4">
        <v>0.115039512515068</v>
      </c>
      <c r="X177" s="4">
        <v>0.11743168160319301</v>
      </c>
      <c r="Y177" s="4">
        <v>0.12562102917581799</v>
      </c>
      <c r="Z177" s="4">
        <v>0.134346634149551</v>
      </c>
      <c r="AA177" s="14">
        <v>0.13398426771163899</v>
      </c>
    </row>
    <row r="178" spans="1:27" x14ac:dyDescent="0.35">
      <c r="A178" s="67"/>
      <c r="B178" s="2">
        <v>0.25</v>
      </c>
      <c r="C178" s="4">
        <v>1.0429410263896001E-2</v>
      </c>
      <c r="D178" s="4">
        <v>5.1624933257698999E-2</v>
      </c>
      <c r="E178" s="4">
        <v>7.8489020466804504E-2</v>
      </c>
      <c r="F178" s="4">
        <v>9.5643967390060397E-2</v>
      </c>
      <c r="G178" s="4">
        <v>0.117230229079723</v>
      </c>
      <c r="H178" s="4">
        <v>0.128438130021095</v>
      </c>
      <c r="I178" s="4">
        <v>0.13657780736684799</v>
      </c>
      <c r="J178" s="4">
        <v>0.14371417090296701</v>
      </c>
      <c r="K178" s="4">
        <v>0.15362246334552801</v>
      </c>
      <c r="L178" s="4">
        <v>0.155619591474533</v>
      </c>
      <c r="M178" s="14">
        <v>0.15718041360378299</v>
      </c>
      <c r="O178" s="67"/>
      <c r="P178" s="2">
        <v>0.25</v>
      </c>
      <c r="Q178" s="4">
        <v>1.0429410263896001E-2</v>
      </c>
      <c r="R178" s="4">
        <v>5.1624933257698999E-2</v>
      </c>
      <c r="S178" s="4">
        <v>7.8489020466804504E-2</v>
      </c>
      <c r="T178" s="4">
        <v>9.5643967390060397E-2</v>
      </c>
      <c r="U178" s="4">
        <v>0.117230229079723</v>
      </c>
      <c r="V178" s="4">
        <v>0.128438130021095</v>
      </c>
      <c r="W178" s="4">
        <v>0.13657780736684799</v>
      </c>
      <c r="X178" s="4">
        <v>0.14371417090296701</v>
      </c>
      <c r="Y178" s="4">
        <v>0.15362246334552801</v>
      </c>
      <c r="Z178" s="4">
        <v>0.155619591474533</v>
      </c>
      <c r="AA178" s="14">
        <v>0.15718041360378299</v>
      </c>
    </row>
    <row r="179" spans="1:27" x14ac:dyDescent="0.35">
      <c r="A179" s="67"/>
      <c r="B179" s="2">
        <v>0.3</v>
      </c>
      <c r="C179" s="4">
        <v>6.8840286694467102E-3</v>
      </c>
      <c r="D179" s="4">
        <v>5.6691267838080699E-2</v>
      </c>
      <c r="E179" s="4">
        <v>8.8709399104118403E-2</v>
      </c>
      <c r="F179" s="4">
        <v>0.112358212471008</v>
      </c>
      <c r="G179" s="4">
        <v>0.13560792803764299</v>
      </c>
      <c r="H179" s="4">
        <v>0.14754317700862901</v>
      </c>
      <c r="I179" s="4">
        <v>0.15811610221862801</v>
      </c>
      <c r="J179" s="4">
        <v>0.16999666020274201</v>
      </c>
      <c r="K179" s="4">
        <v>0.17265835404396099</v>
      </c>
      <c r="L179" s="4">
        <v>0.174120709300041</v>
      </c>
      <c r="M179" s="14">
        <v>0.17899915575981101</v>
      </c>
      <c r="O179" s="67"/>
      <c r="P179" s="2">
        <v>0.3</v>
      </c>
      <c r="Q179" s="4">
        <v>6.8840286694467102E-3</v>
      </c>
      <c r="R179" s="4">
        <v>5.6691267838080699E-2</v>
      </c>
      <c r="S179" s="4">
        <v>8.8709399104118403E-2</v>
      </c>
      <c r="T179" s="4">
        <v>0.112358212471008</v>
      </c>
      <c r="U179" s="4">
        <v>0.13560792803764299</v>
      </c>
      <c r="V179" s="4">
        <v>0.14754317700862901</v>
      </c>
      <c r="W179" s="4">
        <v>0.15811610221862801</v>
      </c>
      <c r="X179" s="4">
        <v>0.16999666020274201</v>
      </c>
      <c r="Y179" s="4">
        <v>0.17265835404396099</v>
      </c>
      <c r="Z179" s="4">
        <v>0.174120709300041</v>
      </c>
      <c r="AA179" s="14">
        <v>0.17899915575981101</v>
      </c>
    </row>
    <row r="180" spans="1:27" x14ac:dyDescent="0.35">
      <c r="A180" s="67"/>
      <c r="B180" s="2">
        <v>0.35</v>
      </c>
      <c r="C180" s="4">
        <v>4.6272994950413704E-3</v>
      </c>
      <c r="D180" s="4">
        <v>6.1757602418462398E-2</v>
      </c>
      <c r="E180" s="4">
        <v>0.10139380395412401</v>
      </c>
      <c r="F180" s="4">
        <v>0.12907245755195601</v>
      </c>
      <c r="G180" s="4">
        <v>0.15366472303867301</v>
      </c>
      <c r="H180" s="4">
        <v>0.166648223996162</v>
      </c>
      <c r="I180" s="4">
        <v>0.17558729648590099</v>
      </c>
      <c r="J180" s="4">
        <v>0.18287017941474901</v>
      </c>
      <c r="K180" s="4">
        <v>0.188530594110489</v>
      </c>
      <c r="L180" s="4">
        <v>0.19191376864910101</v>
      </c>
      <c r="M180" s="14">
        <v>0.19385977089405099</v>
      </c>
      <c r="O180" s="67"/>
      <c r="P180" s="2">
        <v>0.35</v>
      </c>
      <c r="Q180" s="4">
        <v>4.6272994950413704E-3</v>
      </c>
      <c r="R180" s="4">
        <v>6.1757602418462398E-2</v>
      </c>
      <c r="S180" s="4">
        <v>0.10139380395412401</v>
      </c>
      <c r="T180" s="4">
        <v>0.12907245755195601</v>
      </c>
      <c r="U180" s="4">
        <v>0.15366472303867301</v>
      </c>
      <c r="V180" s="4">
        <v>0.166648223996162</v>
      </c>
      <c r="W180" s="4">
        <v>0.17558729648590099</v>
      </c>
      <c r="X180" s="4">
        <v>0.18287017941474901</v>
      </c>
      <c r="Y180" s="4">
        <v>0.188530594110489</v>
      </c>
      <c r="Z180" s="4">
        <v>0.19191376864910101</v>
      </c>
      <c r="AA180" s="14">
        <v>0.19385977089405099</v>
      </c>
    </row>
    <row r="181" spans="1:27" x14ac:dyDescent="0.35">
      <c r="A181" s="67"/>
      <c r="B181" s="2">
        <v>0.4</v>
      </c>
      <c r="C181" s="4">
        <v>2.3238756693899599E-4</v>
      </c>
      <c r="D181" s="4">
        <v>6.6823936998844202E-2</v>
      </c>
      <c r="E181" s="4">
        <v>0.11929785460233699</v>
      </c>
      <c r="F181" s="4">
        <v>0.145786702632904</v>
      </c>
      <c r="G181" s="4">
        <v>0.16579946875572199</v>
      </c>
      <c r="H181" s="4">
        <v>0.18093991279602101</v>
      </c>
      <c r="I181" s="4">
        <v>0.19508206844329801</v>
      </c>
      <c r="J181" s="4">
        <v>0.198349803686142</v>
      </c>
      <c r="K181" s="4">
        <v>0.203869968652725</v>
      </c>
      <c r="L181" s="4">
        <v>0.21018807590007799</v>
      </c>
      <c r="M181" s="14">
        <v>0.21105496585369099</v>
      </c>
      <c r="O181" s="67"/>
      <c r="P181" s="2">
        <v>0.4</v>
      </c>
      <c r="Q181" s="4">
        <v>2.3238756693899599E-4</v>
      </c>
      <c r="R181" s="4">
        <v>6.6823936998844202E-2</v>
      </c>
      <c r="S181" s="4">
        <v>0.11929785460233699</v>
      </c>
      <c r="T181" s="4">
        <v>0.145786702632904</v>
      </c>
      <c r="U181" s="4">
        <v>0.16579946875572199</v>
      </c>
      <c r="V181" s="4">
        <v>0.18093991279602101</v>
      </c>
      <c r="W181" s="4">
        <v>0.19508206844329801</v>
      </c>
      <c r="X181" s="4">
        <v>0.198349803686142</v>
      </c>
      <c r="Y181" s="4">
        <v>0.203869968652725</v>
      </c>
      <c r="Z181" s="4">
        <v>0.21018807590007799</v>
      </c>
      <c r="AA181" s="14">
        <v>0.21105496585369099</v>
      </c>
    </row>
    <row r="182" spans="1:27" x14ac:dyDescent="0.35">
      <c r="A182" s="67"/>
      <c r="B182" s="2">
        <v>0.45</v>
      </c>
      <c r="C182" s="4">
        <v>-3.2594223739579298E-4</v>
      </c>
      <c r="D182" s="4">
        <v>6.9065675139427199E-2</v>
      </c>
      <c r="E182" s="4">
        <v>0.13148789480328599</v>
      </c>
      <c r="F182" s="4">
        <v>0.16147767007350899</v>
      </c>
      <c r="G182" s="4">
        <v>0.178755283355713</v>
      </c>
      <c r="H182" s="4">
        <v>0.19522333145141599</v>
      </c>
      <c r="I182" s="4">
        <v>0.20770442485809301</v>
      </c>
      <c r="J182" s="4">
        <v>0.214360937476158</v>
      </c>
      <c r="K182" s="4">
        <v>0.22067700326442699</v>
      </c>
      <c r="L182" s="4">
        <v>0.22210086882114399</v>
      </c>
      <c r="M182" s="14">
        <v>0.226174846291542</v>
      </c>
      <c r="O182" s="67"/>
      <c r="P182" s="2">
        <v>0.45</v>
      </c>
      <c r="Q182" s="4">
        <v>-3.2594223739579298E-4</v>
      </c>
      <c r="R182" s="4">
        <v>6.9065675139427199E-2</v>
      </c>
      <c r="S182" s="4">
        <v>0.13148789480328599</v>
      </c>
      <c r="T182" s="4">
        <v>0.16147767007350899</v>
      </c>
      <c r="U182" s="4">
        <v>0.178755283355713</v>
      </c>
      <c r="V182" s="4">
        <v>0.19522333145141599</v>
      </c>
      <c r="W182" s="4">
        <v>0.20770442485809301</v>
      </c>
      <c r="X182" s="4">
        <v>0.214360937476158</v>
      </c>
      <c r="Y182" s="4">
        <v>0.22067700326442699</v>
      </c>
      <c r="Z182" s="4">
        <v>0.22210086882114399</v>
      </c>
      <c r="AA182" s="14">
        <v>0.226174846291542</v>
      </c>
    </row>
    <row r="183" spans="1:27" x14ac:dyDescent="0.35">
      <c r="A183" s="67"/>
      <c r="B183" s="2">
        <v>0.5</v>
      </c>
      <c r="C183" s="4">
        <v>-2.2583960089832501E-3</v>
      </c>
      <c r="D183" s="4">
        <v>7.3400773108005496E-2</v>
      </c>
      <c r="E183" s="4">
        <v>0.14367793500423401</v>
      </c>
      <c r="F183" s="4">
        <v>0.17622463405132299</v>
      </c>
      <c r="G183" s="4">
        <v>0.19418428838252999</v>
      </c>
      <c r="H183" s="4">
        <v>0.208414316177368</v>
      </c>
      <c r="I183" s="4">
        <v>0.22098633646964999</v>
      </c>
      <c r="J183" s="4">
        <v>0.22648897767067</v>
      </c>
      <c r="K183" s="4">
        <v>0.233253553509712</v>
      </c>
      <c r="L183" s="4">
        <v>0.23829971253871901</v>
      </c>
      <c r="M183" s="14">
        <v>0.24062590301036799</v>
      </c>
      <c r="O183" s="67"/>
      <c r="P183" s="2">
        <v>0.5</v>
      </c>
      <c r="Q183" s="4">
        <v>-2.2583960089832501E-3</v>
      </c>
      <c r="R183" s="4">
        <v>7.3400773108005496E-2</v>
      </c>
      <c r="S183" s="4">
        <v>0.14367793500423401</v>
      </c>
      <c r="T183" s="4">
        <v>0.17622463405132299</v>
      </c>
      <c r="U183" s="4">
        <v>0.19418428838252999</v>
      </c>
      <c r="V183" s="4">
        <v>0.208414316177368</v>
      </c>
      <c r="W183" s="4">
        <v>0.22098633646964999</v>
      </c>
      <c r="X183" s="4">
        <v>0.22648897767067</v>
      </c>
      <c r="Y183" s="4">
        <v>0.233253553509712</v>
      </c>
      <c r="Z183" s="4">
        <v>0.23829971253871901</v>
      </c>
      <c r="AA183" s="14">
        <v>0.24062590301036799</v>
      </c>
    </row>
    <row r="184" spans="1:27" x14ac:dyDescent="0.35">
      <c r="A184" s="67"/>
      <c r="B184" s="2">
        <v>0.55000000000000004</v>
      </c>
      <c r="C184" s="4">
        <v>-4.0516857989132404E-3</v>
      </c>
      <c r="D184" s="4">
        <v>7.8042849898338304E-2</v>
      </c>
      <c r="E184" s="4">
        <v>0.150015398859978</v>
      </c>
      <c r="F184" s="4">
        <v>0.18091396987438199</v>
      </c>
      <c r="G184" s="4">
        <v>0.202929496765137</v>
      </c>
      <c r="H184" s="4">
        <v>0.220963835716248</v>
      </c>
      <c r="I184" s="4">
        <v>0.231203198432922</v>
      </c>
      <c r="J184" s="4">
        <v>0.23943094909191101</v>
      </c>
      <c r="K184" s="4">
        <v>0.24633346498012501</v>
      </c>
      <c r="L184" s="4">
        <v>0.25154906511306802</v>
      </c>
      <c r="M184" s="14">
        <v>0.25525200366973899</v>
      </c>
      <c r="O184" s="67"/>
      <c r="P184" s="2">
        <v>0.55000000000000004</v>
      </c>
      <c r="Q184" s="4">
        <v>-4.0516857989132404E-3</v>
      </c>
      <c r="R184" s="4">
        <v>7.8042849898338304E-2</v>
      </c>
      <c r="S184" s="4">
        <v>0.150015398859978</v>
      </c>
      <c r="T184" s="4">
        <v>0.18091396987438199</v>
      </c>
      <c r="U184" s="4">
        <v>0.202929496765137</v>
      </c>
      <c r="V184" s="4">
        <v>0.220963835716248</v>
      </c>
      <c r="W184" s="4">
        <v>0.231203198432922</v>
      </c>
      <c r="X184" s="4">
        <v>0.23943094909191101</v>
      </c>
      <c r="Y184" s="4">
        <v>0.24633346498012501</v>
      </c>
      <c r="Z184" s="4">
        <v>0.25154906511306802</v>
      </c>
      <c r="AA184" s="14">
        <v>0.25525200366973899</v>
      </c>
    </row>
    <row r="185" spans="1:27" x14ac:dyDescent="0.35">
      <c r="A185" s="67"/>
      <c r="B185" s="2">
        <v>0.6</v>
      </c>
      <c r="C185" s="4">
        <v>-5.37881767377257E-3</v>
      </c>
      <c r="D185" s="4">
        <v>8.3495482802391094E-2</v>
      </c>
      <c r="E185" s="4">
        <v>0.15449331700801899</v>
      </c>
      <c r="F185" s="4">
        <v>0.190912395715714</v>
      </c>
      <c r="G185" s="4">
        <v>0.214256256818771</v>
      </c>
      <c r="H185" s="4">
        <v>0.230755120515823</v>
      </c>
      <c r="I185" s="4">
        <v>0.24273213744163499</v>
      </c>
      <c r="J185" s="4">
        <v>0.25254881381988498</v>
      </c>
      <c r="K185" s="4">
        <v>0.25814890861511203</v>
      </c>
      <c r="L185" s="4">
        <v>0.262992054224014</v>
      </c>
      <c r="M185" s="14">
        <v>0.26832705736160301</v>
      </c>
      <c r="O185" s="67"/>
      <c r="P185" s="2">
        <v>0.6</v>
      </c>
      <c r="Q185" s="4">
        <v>-5.37881767377257E-3</v>
      </c>
      <c r="R185" s="4">
        <v>8.3495482802391094E-2</v>
      </c>
      <c r="S185" s="4">
        <v>0.15449331700801899</v>
      </c>
      <c r="T185" s="4">
        <v>0.190912395715714</v>
      </c>
      <c r="U185" s="4">
        <v>0.214256256818771</v>
      </c>
      <c r="V185" s="4">
        <v>0.230755120515823</v>
      </c>
      <c r="W185" s="4">
        <v>0.24273213744163499</v>
      </c>
      <c r="X185" s="4">
        <v>0.25254881381988498</v>
      </c>
      <c r="Y185" s="4">
        <v>0.25814890861511203</v>
      </c>
      <c r="Z185" s="4">
        <v>0.262992054224014</v>
      </c>
      <c r="AA185" s="14">
        <v>0.26832705736160301</v>
      </c>
    </row>
    <row r="186" spans="1:27" x14ac:dyDescent="0.35">
      <c r="A186" s="67"/>
      <c r="B186" s="2">
        <v>0.65</v>
      </c>
      <c r="C186" s="4">
        <v>-6.6563836298882996E-3</v>
      </c>
      <c r="D186" s="4">
        <v>8.7553448975086198E-2</v>
      </c>
      <c r="E186" s="4">
        <v>0.16201075911521901</v>
      </c>
      <c r="F186" s="4">
        <v>0.20059521496295901</v>
      </c>
      <c r="G186" s="4">
        <v>0.22416946291923501</v>
      </c>
      <c r="H186" s="4">
        <v>0.24286413192749001</v>
      </c>
      <c r="I186" s="4">
        <v>0.25572827458381697</v>
      </c>
      <c r="J186" s="4">
        <v>0.26393389701843301</v>
      </c>
      <c r="K186" s="4">
        <v>0.271180629730225</v>
      </c>
      <c r="L186" s="4">
        <v>0.27622348070144698</v>
      </c>
      <c r="M186" s="14">
        <v>0.28125351667404203</v>
      </c>
      <c r="O186" s="67"/>
      <c r="P186" s="2">
        <v>0.65</v>
      </c>
      <c r="Q186" s="4">
        <v>-6.6563836298882996E-3</v>
      </c>
      <c r="R186" s="4">
        <v>8.7553448975086198E-2</v>
      </c>
      <c r="S186" s="4">
        <v>0.16201075911521901</v>
      </c>
      <c r="T186" s="4">
        <v>0.20059521496295901</v>
      </c>
      <c r="U186" s="4">
        <v>0.22416946291923501</v>
      </c>
      <c r="V186" s="4">
        <v>0.24286413192749001</v>
      </c>
      <c r="W186" s="4">
        <v>0.25572827458381697</v>
      </c>
      <c r="X186" s="4">
        <v>0.26393389701843301</v>
      </c>
      <c r="Y186" s="4">
        <v>0.271180629730225</v>
      </c>
      <c r="Z186" s="4">
        <v>0.27622348070144698</v>
      </c>
      <c r="AA186" s="14">
        <v>0.28125351667404203</v>
      </c>
    </row>
    <row r="187" spans="1:27" x14ac:dyDescent="0.35">
      <c r="A187" s="67"/>
      <c r="B187" s="2">
        <v>0.7</v>
      </c>
      <c r="C187" s="4">
        <v>-7.9170698300004005E-3</v>
      </c>
      <c r="D187" s="4">
        <v>9.9775917828082997E-2</v>
      </c>
      <c r="E187" s="4">
        <v>0.17283235490322099</v>
      </c>
      <c r="F187" s="4">
        <v>0.20891085267067</v>
      </c>
      <c r="G187" s="4">
        <v>0.23210048675537101</v>
      </c>
      <c r="H187" s="4">
        <v>0.25127127766609197</v>
      </c>
      <c r="I187" s="4">
        <v>0.26684460043907199</v>
      </c>
      <c r="J187" s="4">
        <v>0.27495351433754001</v>
      </c>
      <c r="K187" s="4">
        <v>0.284297645092011</v>
      </c>
      <c r="L187" s="4">
        <v>0.28957492113113398</v>
      </c>
      <c r="M187" s="14">
        <v>0.29351073503494302</v>
      </c>
      <c r="O187" s="67"/>
      <c r="P187" s="2">
        <v>0.7</v>
      </c>
      <c r="Q187" s="4">
        <v>-7.9170698300004005E-3</v>
      </c>
      <c r="R187" s="4">
        <v>9.9775917828082997E-2</v>
      </c>
      <c r="S187" s="4">
        <v>0.17283235490322099</v>
      </c>
      <c r="T187" s="4">
        <v>0.20891085267067</v>
      </c>
      <c r="U187" s="4">
        <v>0.23210048675537101</v>
      </c>
      <c r="V187" s="4">
        <v>0.25127127766609197</v>
      </c>
      <c r="W187" s="4">
        <v>0.26684460043907199</v>
      </c>
      <c r="X187" s="4">
        <v>0.27495351433754001</v>
      </c>
      <c r="Y187" s="4">
        <v>0.284297645092011</v>
      </c>
      <c r="Z187" s="4">
        <v>0.28957492113113398</v>
      </c>
      <c r="AA187" s="14">
        <v>0.29351073503494302</v>
      </c>
    </row>
    <row r="188" spans="1:27" x14ac:dyDescent="0.35">
      <c r="A188" s="67"/>
      <c r="B188" s="2">
        <v>0.75</v>
      </c>
      <c r="C188" s="4">
        <v>-6.3820835202932401E-3</v>
      </c>
      <c r="D188" s="4">
        <v>0.106658555567265</v>
      </c>
      <c r="E188" s="4">
        <v>0.17761079967021901</v>
      </c>
      <c r="F188" s="4">
        <v>0.21636985242366799</v>
      </c>
      <c r="G188" s="4">
        <v>0.24208100140094799</v>
      </c>
      <c r="H188" s="4">
        <v>0.26115298271179199</v>
      </c>
      <c r="I188" s="4">
        <v>0.275539070367813</v>
      </c>
      <c r="J188" s="4">
        <v>0.28658479452133201</v>
      </c>
      <c r="K188" s="4">
        <v>0.29509857296943698</v>
      </c>
      <c r="L188" s="4">
        <v>0.29921850562095598</v>
      </c>
      <c r="M188" s="14">
        <v>0.30493259429931602</v>
      </c>
      <c r="O188" s="67"/>
      <c r="P188" s="2">
        <v>0.75</v>
      </c>
      <c r="Q188" s="4">
        <v>-6.3820835202932401E-3</v>
      </c>
      <c r="R188" s="4">
        <v>0.106658555567265</v>
      </c>
      <c r="S188" s="4">
        <v>0.17761079967021901</v>
      </c>
      <c r="T188" s="4">
        <v>0.21636985242366799</v>
      </c>
      <c r="U188" s="4">
        <v>0.24208100140094799</v>
      </c>
      <c r="V188" s="4">
        <v>0.26115298271179199</v>
      </c>
      <c r="W188" s="4">
        <v>0.275539070367813</v>
      </c>
      <c r="X188" s="4">
        <v>0.28658479452133201</v>
      </c>
      <c r="Y188" s="4">
        <v>0.29509857296943698</v>
      </c>
      <c r="Z188" s="4">
        <v>0.29921850562095598</v>
      </c>
      <c r="AA188" s="14">
        <v>0.30493259429931602</v>
      </c>
    </row>
    <row r="189" spans="1:27" x14ac:dyDescent="0.35">
      <c r="A189" s="67"/>
      <c r="B189" s="2">
        <v>0.8</v>
      </c>
      <c r="C189" s="4">
        <v>-9.4272848218679393E-3</v>
      </c>
      <c r="D189" s="4">
        <v>0.114193364977837</v>
      </c>
      <c r="E189" s="4">
        <v>0.18581834435462999</v>
      </c>
      <c r="F189" s="4">
        <v>0.22649227082729301</v>
      </c>
      <c r="G189" s="4">
        <v>0.25057914853096003</v>
      </c>
      <c r="H189" s="4">
        <v>0.269936352968216</v>
      </c>
      <c r="I189" s="4">
        <v>0.28498607873916598</v>
      </c>
      <c r="J189" s="4">
        <v>0.29693806171417197</v>
      </c>
      <c r="K189" s="4">
        <v>0.304171502590179</v>
      </c>
      <c r="L189" s="4">
        <v>0.31325852870941201</v>
      </c>
      <c r="M189" s="14">
        <v>0.315329790115356</v>
      </c>
      <c r="O189" s="67"/>
      <c r="P189" s="2">
        <v>0.8</v>
      </c>
      <c r="Q189" s="4">
        <v>-9.4272848218679393E-3</v>
      </c>
      <c r="R189" s="4">
        <v>0.114193364977837</v>
      </c>
      <c r="S189" s="4">
        <v>0.18581834435462999</v>
      </c>
      <c r="T189" s="4">
        <v>0.22649227082729301</v>
      </c>
      <c r="U189" s="4">
        <v>0.25057914853096003</v>
      </c>
      <c r="V189" s="4">
        <v>0.269936352968216</v>
      </c>
      <c r="W189" s="4">
        <v>0.28498607873916598</v>
      </c>
      <c r="X189" s="4">
        <v>0.29693806171417197</v>
      </c>
      <c r="Y189" s="4">
        <v>0.304171502590179</v>
      </c>
      <c r="Z189" s="4">
        <v>0.31325852870941201</v>
      </c>
      <c r="AA189" s="14">
        <v>0.315329790115356</v>
      </c>
    </row>
    <row r="190" spans="1:27" x14ac:dyDescent="0.35">
      <c r="A190" s="67"/>
      <c r="B190" s="2">
        <v>0.85</v>
      </c>
      <c r="C190" s="4">
        <v>-8.4187248721718805E-3</v>
      </c>
      <c r="D190" s="4">
        <v>0.11950251460075401</v>
      </c>
      <c r="E190" s="4">
        <v>0.19022493064403501</v>
      </c>
      <c r="F190" s="4">
        <v>0.23095583915710499</v>
      </c>
      <c r="G190" s="4">
        <v>0.26034420728683499</v>
      </c>
      <c r="H190" s="4">
        <v>0.281093239784241</v>
      </c>
      <c r="I190" s="4">
        <v>0.296372890472412</v>
      </c>
      <c r="J190" s="4">
        <v>0.30880832672119102</v>
      </c>
      <c r="K190" s="4">
        <v>0.31559297442436202</v>
      </c>
      <c r="L190" s="4">
        <v>0.32401508092880299</v>
      </c>
      <c r="M190" s="14">
        <v>0.32680100202560403</v>
      </c>
      <c r="O190" s="67"/>
      <c r="P190" s="2">
        <v>0.85</v>
      </c>
      <c r="Q190" s="4">
        <v>-8.4187248721718805E-3</v>
      </c>
      <c r="R190" s="4">
        <v>0.11950251460075401</v>
      </c>
      <c r="S190" s="4">
        <v>0.19022493064403501</v>
      </c>
      <c r="T190" s="4">
        <v>0.23095583915710499</v>
      </c>
      <c r="U190" s="4">
        <v>0.26034420728683499</v>
      </c>
      <c r="V190" s="4">
        <v>0.281093239784241</v>
      </c>
      <c r="W190" s="4">
        <v>0.296372890472412</v>
      </c>
      <c r="X190" s="4">
        <v>0.30880832672119102</v>
      </c>
      <c r="Y190" s="4">
        <v>0.31559297442436202</v>
      </c>
      <c r="Z190" s="4">
        <v>0.32401508092880299</v>
      </c>
      <c r="AA190" s="14">
        <v>0.32680100202560403</v>
      </c>
    </row>
    <row r="191" spans="1:27" x14ac:dyDescent="0.35">
      <c r="A191" s="67"/>
      <c r="B191" s="2">
        <v>0.9</v>
      </c>
      <c r="C191" s="4">
        <v>-9.6090799197554606E-3</v>
      </c>
      <c r="D191" s="4">
        <v>0.124811664223671</v>
      </c>
      <c r="E191" s="4">
        <v>0.19777148962020899</v>
      </c>
      <c r="F191" s="4">
        <v>0.23857901990413699</v>
      </c>
      <c r="G191" s="4">
        <v>0.26782447099685702</v>
      </c>
      <c r="H191" s="4">
        <v>0.29029694199562101</v>
      </c>
      <c r="I191" s="4">
        <v>0.30453890562057501</v>
      </c>
      <c r="J191" s="4">
        <v>0.31841123104095498</v>
      </c>
      <c r="K191" s="4">
        <v>0.32743361592292802</v>
      </c>
      <c r="L191" s="4">
        <v>0.33338856697082497</v>
      </c>
      <c r="M191" s="14">
        <v>0.34162297844886802</v>
      </c>
      <c r="O191" s="67"/>
      <c r="P191" s="2">
        <v>0.9</v>
      </c>
      <c r="Q191" s="4">
        <v>-9.6090799197554606E-3</v>
      </c>
      <c r="R191" s="4">
        <v>0.124811664223671</v>
      </c>
      <c r="S191" s="4">
        <v>0.19777148962020899</v>
      </c>
      <c r="T191" s="4">
        <v>0.23857901990413699</v>
      </c>
      <c r="U191" s="4">
        <v>0.26782447099685702</v>
      </c>
      <c r="V191" s="4">
        <v>0.29029694199562101</v>
      </c>
      <c r="W191" s="4">
        <v>0.30453890562057501</v>
      </c>
      <c r="X191" s="4">
        <v>0.31841123104095498</v>
      </c>
      <c r="Y191" s="4">
        <v>0.32743361592292802</v>
      </c>
      <c r="Z191" s="4">
        <v>0.33338856697082497</v>
      </c>
      <c r="AA191" s="14">
        <v>0.34162297844886802</v>
      </c>
    </row>
    <row r="192" spans="1:27" x14ac:dyDescent="0.35">
      <c r="A192" s="67"/>
      <c r="B192" s="2">
        <v>0.95</v>
      </c>
      <c r="C192" s="4">
        <v>-1.0206557810306501E-2</v>
      </c>
      <c r="D192" s="4">
        <v>0.13269509375095401</v>
      </c>
      <c r="E192" s="4">
        <v>0.20399855077266699</v>
      </c>
      <c r="F192" s="4">
        <v>0.24687445163726801</v>
      </c>
      <c r="G192" s="4">
        <v>0.27484232187271102</v>
      </c>
      <c r="H192" s="4">
        <v>0.29886385798454301</v>
      </c>
      <c r="I192" s="4">
        <v>0.31663453578949002</v>
      </c>
      <c r="J192" s="4">
        <v>0.32870033383369401</v>
      </c>
      <c r="K192" s="4">
        <v>0.33540636301040699</v>
      </c>
      <c r="L192" s="4">
        <v>0.34606996178626998</v>
      </c>
      <c r="M192" s="14">
        <v>0.350560903549194</v>
      </c>
      <c r="O192" s="67"/>
      <c r="P192" s="2">
        <v>0.95</v>
      </c>
      <c r="Q192" s="4">
        <v>-1.0206557810306501E-2</v>
      </c>
      <c r="R192" s="4">
        <v>0.13269509375095401</v>
      </c>
      <c r="S192" s="4">
        <v>0.20399855077266699</v>
      </c>
      <c r="T192" s="4">
        <v>0.24687445163726801</v>
      </c>
      <c r="U192" s="4">
        <v>0.27484232187271102</v>
      </c>
      <c r="V192" s="4">
        <v>0.29886385798454301</v>
      </c>
      <c r="W192" s="4">
        <v>0.31663453578949002</v>
      </c>
      <c r="X192" s="4">
        <v>0.32870033383369401</v>
      </c>
      <c r="Y192" s="4">
        <v>0.33540636301040699</v>
      </c>
      <c r="Z192" s="4">
        <v>0.34606996178626998</v>
      </c>
      <c r="AA192" s="14">
        <v>0.350560903549194</v>
      </c>
    </row>
    <row r="193" spans="1:27" x14ac:dyDescent="0.35">
      <c r="A193" s="67"/>
      <c r="B193" s="2">
        <v>1</v>
      </c>
      <c r="C193" s="4">
        <v>-1.12412450835109E-2</v>
      </c>
      <c r="D193" s="4">
        <v>0.13981820642948201</v>
      </c>
      <c r="E193" s="4">
        <v>0.21209314465522799</v>
      </c>
      <c r="F193" s="4">
        <v>0.25311183929443398</v>
      </c>
      <c r="G193" s="4">
        <v>0.28434520959854098</v>
      </c>
      <c r="H193" s="4">
        <v>0.30804818868637102</v>
      </c>
      <c r="I193" s="4">
        <v>0.324759691953659</v>
      </c>
      <c r="J193" s="4">
        <v>0.336608797311783</v>
      </c>
      <c r="K193" s="4">
        <v>0.34830695390701299</v>
      </c>
      <c r="L193" s="4">
        <v>0.35553219914436301</v>
      </c>
      <c r="M193" s="14">
        <v>0.35948508977889998</v>
      </c>
      <c r="O193" s="67"/>
      <c r="P193" s="2">
        <v>1</v>
      </c>
      <c r="Q193" s="4">
        <v>-1.12412450835109E-2</v>
      </c>
      <c r="R193" s="4">
        <v>0.13981820642948201</v>
      </c>
      <c r="S193" s="4">
        <v>0.21209314465522799</v>
      </c>
      <c r="T193" s="4">
        <v>0.25311183929443398</v>
      </c>
      <c r="U193" s="4">
        <v>0.28434520959854098</v>
      </c>
      <c r="V193" s="4">
        <v>0.30804818868637102</v>
      </c>
      <c r="W193" s="4">
        <v>0.324759691953659</v>
      </c>
      <c r="X193" s="4">
        <v>0.336608797311783</v>
      </c>
      <c r="Y193" s="4">
        <v>0.34830695390701299</v>
      </c>
      <c r="Z193" s="4">
        <v>0.35553219914436301</v>
      </c>
      <c r="AA193" s="14">
        <v>0.35948508977889998</v>
      </c>
    </row>
    <row r="194" spans="1:27" x14ac:dyDescent="0.35">
      <c r="A194" s="8"/>
      <c r="B194" s="9"/>
      <c r="C194" s="9"/>
      <c r="D194" s="9"/>
      <c r="E194" s="9"/>
      <c r="F194" s="9"/>
      <c r="G194" s="9"/>
      <c r="H194" s="9"/>
      <c r="I194" s="9"/>
      <c r="J194" s="9"/>
      <c r="K194" s="9"/>
      <c r="L194" s="9"/>
      <c r="M194" s="10"/>
      <c r="O194" s="8"/>
      <c r="P194" s="9"/>
      <c r="Q194" s="9"/>
      <c r="R194" s="9"/>
      <c r="S194" s="9"/>
      <c r="T194" s="9"/>
      <c r="U194" s="9"/>
      <c r="V194" s="9"/>
      <c r="W194" s="9"/>
      <c r="X194" s="9"/>
      <c r="Y194" s="9"/>
      <c r="Z194" s="9"/>
      <c r="AA194" s="10"/>
    </row>
    <row r="195" spans="1:27" x14ac:dyDescent="0.35">
      <c r="A195" s="8"/>
      <c r="B195" s="9"/>
      <c r="C195" s="9"/>
      <c r="D195" s="9"/>
      <c r="E195" s="9"/>
      <c r="F195" s="9"/>
      <c r="G195" s="9"/>
      <c r="H195" s="9"/>
      <c r="I195" s="9"/>
      <c r="J195" s="9"/>
      <c r="K195" s="9"/>
      <c r="L195" s="9"/>
      <c r="M195" s="10"/>
      <c r="O195" s="8"/>
      <c r="P195" s="9"/>
      <c r="Q195" s="9"/>
      <c r="R195" s="9"/>
      <c r="S195" s="9"/>
      <c r="T195" s="9"/>
      <c r="U195" s="9"/>
      <c r="V195" s="9"/>
      <c r="W195" s="9"/>
      <c r="X195" s="9"/>
      <c r="Y195" s="9"/>
      <c r="Z195" s="9"/>
      <c r="AA195" s="10"/>
    </row>
    <row r="196" spans="1:27" x14ac:dyDescent="0.35">
      <c r="A196" s="8"/>
      <c r="B196" s="9"/>
      <c r="C196" s="9"/>
      <c r="D196" s="9"/>
      <c r="E196" s="9"/>
      <c r="F196" s="9"/>
      <c r="G196" s="9"/>
      <c r="H196" s="9"/>
      <c r="I196" s="9"/>
      <c r="J196" s="9"/>
      <c r="K196" s="9"/>
      <c r="L196" s="9"/>
      <c r="M196" s="10"/>
      <c r="O196" s="8"/>
      <c r="P196" s="9"/>
      <c r="Q196" s="9"/>
      <c r="R196" s="9"/>
      <c r="S196" s="9"/>
      <c r="T196" s="9"/>
      <c r="U196" s="9"/>
      <c r="V196" s="9"/>
      <c r="W196" s="9"/>
      <c r="X196" s="9"/>
      <c r="Y196" s="9"/>
      <c r="Z196" s="9"/>
      <c r="AA196" s="10"/>
    </row>
    <row r="197" spans="1:27" x14ac:dyDescent="0.35">
      <c r="A197" s="8"/>
      <c r="B197" s="9"/>
      <c r="C197" s="9"/>
      <c r="D197" s="9"/>
      <c r="E197" s="9"/>
      <c r="F197" s="9"/>
      <c r="G197" s="9"/>
      <c r="H197" s="9"/>
      <c r="I197" s="9"/>
      <c r="J197" s="9"/>
      <c r="K197" s="9"/>
      <c r="L197" s="9"/>
      <c r="M197" s="10"/>
      <c r="O197" s="8"/>
      <c r="P197" s="9"/>
      <c r="Q197" s="9"/>
      <c r="R197" s="9"/>
      <c r="S197" s="9"/>
      <c r="T197" s="9"/>
      <c r="U197" s="9"/>
      <c r="V197" s="9"/>
      <c r="W197" s="9"/>
      <c r="X197" s="9"/>
      <c r="Y197" s="9"/>
      <c r="Z197" s="9"/>
      <c r="AA197" s="10"/>
    </row>
    <row r="198" spans="1:27" x14ac:dyDescent="0.35">
      <c r="A198" s="8"/>
      <c r="B198" s="9"/>
      <c r="C198" s="9"/>
      <c r="D198" s="9"/>
      <c r="E198" s="9"/>
      <c r="F198" s="9"/>
      <c r="G198" s="9"/>
      <c r="H198" s="9"/>
      <c r="I198" s="9"/>
      <c r="J198" s="9"/>
      <c r="K198" s="9"/>
      <c r="L198" s="9"/>
      <c r="M198" s="10"/>
      <c r="O198" s="8"/>
      <c r="P198" s="9"/>
      <c r="Q198" s="9"/>
      <c r="R198" s="9"/>
      <c r="S198" s="9"/>
      <c r="T198" s="9"/>
      <c r="U198" s="9"/>
      <c r="V198" s="9"/>
      <c r="W198" s="9"/>
      <c r="X198" s="9"/>
      <c r="Y198" s="9"/>
      <c r="Z198" s="9"/>
      <c r="AA198" s="10"/>
    </row>
    <row r="199" spans="1:27" x14ac:dyDescent="0.35">
      <c r="A199" s="8"/>
      <c r="B199" s="9"/>
      <c r="C199" s="9"/>
      <c r="D199" s="9"/>
      <c r="E199" s="9"/>
      <c r="F199" s="9"/>
      <c r="G199" s="9"/>
      <c r="H199" s="9"/>
      <c r="I199" s="9"/>
      <c r="J199" s="9"/>
      <c r="K199" s="9"/>
      <c r="L199" s="9"/>
      <c r="M199" s="10"/>
      <c r="O199" s="8"/>
      <c r="P199" s="9"/>
      <c r="Q199" s="9"/>
      <c r="R199" s="9"/>
      <c r="S199" s="9"/>
      <c r="T199" s="9"/>
      <c r="U199" s="9"/>
      <c r="V199" s="9"/>
      <c r="W199" s="9"/>
      <c r="X199" s="9"/>
      <c r="Y199" s="9"/>
      <c r="Z199" s="9"/>
      <c r="AA199" s="10"/>
    </row>
    <row r="200" spans="1:27" x14ac:dyDescent="0.35">
      <c r="A200" s="8"/>
      <c r="B200" s="9"/>
      <c r="C200" s="9"/>
      <c r="D200" s="9"/>
      <c r="E200" s="9"/>
      <c r="F200" s="9"/>
      <c r="G200" s="9"/>
      <c r="H200" s="9"/>
      <c r="I200" s="9"/>
      <c r="J200" s="9"/>
      <c r="K200" s="9"/>
      <c r="L200" s="9"/>
      <c r="M200" s="10"/>
      <c r="O200" s="8"/>
      <c r="P200" s="9"/>
      <c r="Q200" s="9"/>
      <c r="R200" s="9"/>
      <c r="S200" s="9"/>
      <c r="T200" s="9"/>
      <c r="U200" s="9"/>
      <c r="V200" s="9"/>
      <c r="W200" s="9"/>
      <c r="X200" s="9"/>
      <c r="Y200" s="9"/>
      <c r="Z200" s="9"/>
      <c r="AA200" s="10"/>
    </row>
    <row r="201" spans="1:27" x14ac:dyDescent="0.35">
      <c r="A201" s="8"/>
      <c r="B201" s="9"/>
      <c r="C201" s="9"/>
      <c r="D201" s="9"/>
      <c r="E201" s="9"/>
      <c r="F201" s="9"/>
      <c r="G201" s="9"/>
      <c r="H201" s="9"/>
      <c r="I201" s="9"/>
      <c r="J201" s="9"/>
      <c r="K201" s="9"/>
      <c r="L201" s="9"/>
      <c r="M201" s="10"/>
      <c r="O201" s="8"/>
      <c r="P201" s="9"/>
      <c r="Q201" s="9"/>
      <c r="R201" s="9"/>
      <c r="S201" s="9"/>
      <c r="T201" s="9"/>
      <c r="U201" s="9"/>
      <c r="V201" s="9"/>
      <c r="W201" s="9"/>
      <c r="X201" s="9"/>
      <c r="Y201" s="9"/>
      <c r="Z201" s="9"/>
      <c r="AA201" s="10"/>
    </row>
    <row r="202" spans="1:27" x14ac:dyDescent="0.35">
      <c r="A202" s="8"/>
      <c r="B202" s="9"/>
      <c r="C202" s="9"/>
      <c r="D202" s="9"/>
      <c r="E202" s="9"/>
      <c r="F202" s="9"/>
      <c r="G202" s="9"/>
      <c r="H202" s="9"/>
      <c r="I202" s="9"/>
      <c r="J202" s="9"/>
      <c r="K202" s="9"/>
      <c r="L202" s="9"/>
      <c r="M202" s="10"/>
      <c r="O202" s="8"/>
      <c r="P202" s="9"/>
      <c r="Q202" s="9"/>
      <c r="R202" s="9"/>
      <c r="S202" s="9"/>
      <c r="T202" s="9"/>
      <c r="U202" s="9"/>
      <c r="V202" s="9"/>
      <c r="W202" s="9"/>
      <c r="X202" s="9"/>
      <c r="Y202" s="9"/>
      <c r="Z202" s="9"/>
      <c r="AA202" s="10"/>
    </row>
    <row r="203" spans="1:27" x14ac:dyDescent="0.35">
      <c r="A203" s="8"/>
      <c r="B203" s="9"/>
      <c r="C203" s="9"/>
      <c r="D203" s="9"/>
      <c r="E203" s="9"/>
      <c r="F203" s="9"/>
      <c r="G203" s="9"/>
      <c r="H203" s="9"/>
      <c r="I203" s="9"/>
      <c r="J203" s="9"/>
      <c r="K203" s="9"/>
      <c r="L203" s="9"/>
      <c r="M203" s="10"/>
      <c r="O203" s="8"/>
      <c r="P203" s="9"/>
      <c r="Q203" s="9"/>
      <c r="R203" s="9"/>
      <c r="S203" s="9"/>
      <c r="T203" s="9"/>
      <c r="U203" s="9"/>
      <c r="V203" s="9"/>
      <c r="W203" s="9"/>
      <c r="X203" s="9"/>
      <c r="Y203" s="9"/>
      <c r="Z203" s="9"/>
      <c r="AA203" s="10"/>
    </row>
    <row r="204" spans="1:27" x14ac:dyDescent="0.35">
      <c r="A204" s="64" t="s">
        <v>1</v>
      </c>
      <c r="B204" s="65"/>
      <c r="C204" s="65"/>
      <c r="D204" s="65"/>
      <c r="E204" s="65"/>
      <c r="F204" s="65"/>
      <c r="G204" s="65"/>
      <c r="H204" s="65"/>
      <c r="I204" s="65"/>
      <c r="J204" s="65"/>
      <c r="K204" s="65"/>
      <c r="L204" s="65"/>
      <c r="M204" s="66"/>
      <c r="O204" s="64" t="s">
        <v>1</v>
      </c>
      <c r="P204" s="65"/>
      <c r="Q204" s="65"/>
      <c r="R204" s="65"/>
      <c r="S204" s="65"/>
      <c r="T204" s="65"/>
      <c r="U204" s="65"/>
      <c r="V204" s="65"/>
      <c r="W204" s="65"/>
      <c r="X204" s="65"/>
      <c r="Y204" s="65"/>
      <c r="Z204" s="65"/>
      <c r="AA204" s="66"/>
    </row>
    <row r="205" spans="1:27" x14ac:dyDescent="0.35">
      <c r="A205" s="67" t="s">
        <v>0</v>
      </c>
      <c r="B205" s="1"/>
      <c r="C205" s="1">
        <v>0</v>
      </c>
      <c r="D205" s="1">
        <v>0.1</v>
      </c>
      <c r="E205" s="1">
        <v>0.2</v>
      </c>
      <c r="F205" s="1">
        <v>0.3</v>
      </c>
      <c r="G205" s="1">
        <v>0.4</v>
      </c>
      <c r="H205" s="1">
        <v>0.5</v>
      </c>
      <c r="I205" s="1">
        <v>0.6</v>
      </c>
      <c r="J205" s="1">
        <v>0.7</v>
      </c>
      <c r="K205" s="1">
        <v>0.8</v>
      </c>
      <c r="L205" s="1">
        <v>0.9</v>
      </c>
      <c r="M205" s="11">
        <v>1</v>
      </c>
      <c r="O205" s="67" t="s">
        <v>0</v>
      </c>
      <c r="P205" s="1"/>
      <c r="Q205" s="1">
        <v>0</v>
      </c>
      <c r="R205" s="1">
        <v>0.1</v>
      </c>
      <c r="S205" s="1">
        <v>0.2</v>
      </c>
      <c r="T205" s="1">
        <v>0.3</v>
      </c>
      <c r="U205" s="1">
        <v>0.4</v>
      </c>
      <c r="V205" s="1">
        <v>0.5</v>
      </c>
      <c r="W205" s="1">
        <v>0.6</v>
      </c>
      <c r="X205" s="1">
        <v>0.7</v>
      </c>
      <c r="Y205" s="1">
        <v>0.8</v>
      </c>
      <c r="Z205" s="1">
        <v>0.9</v>
      </c>
      <c r="AA205" s="11">
        <v>1</v>
      </c>
    </row>
    <row r="206" spans="1:27" x14ac:dyDescent="0.35">
      <c r="A206" s="67"/>
      <c r="B206" s="2">
        <v>0</v>
      </c>
      <c r="C206" s="4">
        <v>0</v>
      </c>
      <c r="D206" s="4">
        <v>0</v>
      </c>
      <c r="E206" s="4">
        <v>0</v>
      </c>
      <c r="F206" s="4">
        <v>0</v>
      </c>
      <c r="G206" s="4">
        <v>0</v>
      </c>
      <c r="H206" s="4">
        <v>0</v>
      </c>
      <c r="I206" s="4">
        <v>0</v>
      </c>
      <c r="J206" s="4">
        <v>0</v>
      </c>
      <c r="K206" s="4">
        <v>0</v>
      </c>
      <c r="L206" s="4">
        <v>0</v>
      </c>
      <c r="M206" s="14">
        <v>0</v>
      </c>
      <c r="O206" s="67"/>
      <c r="P206" s="2">
        <v>0</v>
      </c>
      <c r="Q206" s="4">
        <v>0</v>
      </c>
      <c r="R206" s="4">
        <v>0</v>
      </c>
      <c r="S206" s="4">
        <v>0</v>
      </c>
      <c r="T206" s="4">
        <v>0</v>
      </c>
      <c r="U206" s="4">
        <v>0</v>
      </c>
      <c r="V206" s="4">
        <v>0</v>
      </c>
      <c r="W206" s="4">
        <v>0</v>
      </c>
      <c r="X206" s="4">
        <v>0</v>
      </c>
      <c r="Y206" s="4">
        <v>0</v>
      </c>
      <c r="Z206" s="4">
        <v>0</v>
      </c>
      <c r="AA206" s="14">
        <v>0</v>
      </c>
    </row>
    <row r="207" spans="1:27" x14ac:dyDescent="0.35">
      <c r="A207" s="67"/>
      <c r="B207" s="2">
        <v>0.05</v>
      </c>
      <c r="C207" s="4">
        <v>4.2403643601573998E-4</v>
      </c>
      <c r="D207" s="4">
        <v>-8.7715350091457402E-3</v>
      </c>
      <c r="E207" s="4">
        <v>-1.4896080829203099E-2</v>
      </c>
      <c r="F207" s="4">
        <v>-1.91039498895407E-2</v>
      </c>
      <c r="G207" s="4">
        <v>-2.21936963498592E-2</v>
      </c>
      <c r="H207" s="4">
        <v>-2.4429894983768501E-2</v>
      </c>
      <c r="I207" s="4">
        <v>-2.6477230712771398E-2</v>
      </c>
      <c r="J207" s="4">
        <v>-2.7294682338833798E-2</v>
      </c>
      <c r="K207" s="4">
        <v>-2.8174292296171199E-2</v>
      </c>
      <c r="L207" s="4">
        <v>-2.9124867171049101E-2</v>
      </c>
      <c r="M207" s="14">
        <v>-2.93201562017202E-2</v>
      </c>
      <c r="O207" s="67"/>
      <c r="P207" s="2">
        <v>0.05</v>
      </c>
      <c r="Q207" s="4">
        <v>4.2403643601573998E-4</v>
      </c>
      <c r="R207" s="4">
        <v>-8.7715350091457402E-3</v>
      </c>
      <c r="S207" s="4">
        <v>-1.4896080829203099E-2</v>
      </c>
      <c r="T207" s="4">
        <v>-1.91039498895407E-2</v>
      </c>
      <c r="U207" s="4">
        <v>-2.21936963498592E-2</v>
      </c>
      <c r="V207" s="4">
        <v>-2.4429894983768501E-2</v>
      </c>
      <c r="W207" s="4">
        <v>-2.6477230712771398E-2</v>
      </c>
      <c r="X207" s="4">
        <v>-2.7294682338833798E-2</v>
      </c>
      <c r="Y207" s="4">
        <v>-2.8174292296171199E-2</v>
      </c>
      <c r="Z207" s="4">
        <v>-2.9124867171049101E-2</v>
      </c>
      <c r="AA207" s="14">
        <v>-2.93201562017202E-2</v>
      </c>
    </row>
    <row r="208" spans="1:27" x14ac:dyDescent="0.35">
      <c r="A208" s="67"/>
      <c r="B208" s="2">
        <v>0.1</v>
      </c>
      <c r="C208" s="4">
        <v>2.9319922905415301E-3</v>
      </c>
      <c r="D208" s="4">
        <v>-1.2980829924344999E-2</v>
      </c>
      <c r="E208" s="4">
        <v>-2.2512458264827701E-2</v>
      </c>
      <c r="F208" s="4">
        <v>-3.03703304380178E-2</v>
      </c>
      <c r="G208" s="4">
        <v>-3.18577755242586E-2</v>
      </c>
      <c r="H208" s="4">
        <v>-3.6594927310943597E-2</v>
      </c>
      <c r="I208" s="4">
        <v>-3.9092447608709301E-2</v>
      </c>
      <c r="J208" s="4">
        <v>-4.0715802460908897E-2</v>
      </c>
      <c r="K208" s="4">
        <v>-4.1506044566631303E-2</v>
      </c>
      <c r="L208" s="4">
        <v>-4.2350776493549402E-2</v>
      </c>
      <c r="M208" s="14">
        <v>-4.2147912085056298E-2</v>
      </c>
      <c r="O208" s="67"/>
      <c r="P208" s="2">
        <v>0.1</v>
      </c>
      <c r="Q208" s="4">
        <v>2.9319922905415301E-3</v>
      </c>
      <c r="R208" s="4">
        <v>-1.2980829924344999E-2</v>
      </c>
      <c r="S208" s="4">
        <v>-2.2512458264827701E-2</v>
      </c>
      <c r="T208" s="4">
        <v>-3.03703304380178E-2</v>
      </c>
      <c r="U208" s="4">
        <v>-3.18577755242586E-2</v>
      </c>
      <c r="V208" s="4">
        <v>-3.6594927310943597E-2</v>
      </c>
      <c r="W208" s="4">
        <v>-3.9092447608709301E-2</v>
      </c>
      <c r="X208" s="4">
        <v>-4.0715802460908897E-2</v>
      </c>
      <c r="Y208" s="4">
        <v>-4.1506044566631303E-2</v>
      </c>
      <c r="Z208" s="4">
        <v>-4.2350776493549402E-2</v>
      </c>
      <c r="AA208" s="14">
        <v>-4.2147912085056298E-2</v>
      </c>
    </row>
    <row r="209" spans="1:27" x14ac:dyDescent="0.35">
      <c r="A209" s="67"/>
      <c r="B209" s="2">
        <v>0.15</v>
      </c>
      <c r="C209" s="4">
        <v>2.82076327130199E-3</v>
      </c>
      <c r="D209" s="4">
        <v>-1.7992455512285201E-2</v>
      </c>
      <c r="E209" s="4">
        <v>-2.9247976839542399E-2</v>
      </c>
      <c r="F209" s="4">
        <v>-3.6707218736410099E-2</v>
      </c>
      <c r="G209" s="4">
        <v>-4.1521854698658003E-2</v>
      </c>
      <c r="H209" s="4">
        <v>-4.4968117028474801E-2</v>
      </c>
      <c r="I209" s="4">
        <v>-4.7846268862485899E-2</v>
      </c>
      <c r="J209" s="4">
        <v>-4.9475077539682402E-2</v>
      </c>
      <c r="K209" s="4">
        <v>-5.1041144877672202E-2</v>
      </c>
      <c r="L209" s="4">
        <v>-5.09052909910679E-2</v>
      </c>
      <c r="M209" s="14">
        <v>-5.20316772162914E-2</v>
      </c>
      <c r="O209" s="67"/>
      <c r="P209" s="2">
        <v>0.15</v>
      </c>
      <c r="Q209" s="4">
        <v>2.82076327130199E-3</v>
      </c>
      <c r="R209" s="4">
        <v>-1.7992455512285201E-2</v>
      </c>
      <c r="S209" s="4">
        <v>-2.9247976839542399E-2</v>
      </c>
      <c r="T209" s="4">
        <v>-3.6707218736410099E-2</v>
      </c>
      <c r="U209" s="4">
        <v>-4.1521854698658003E-2</v>
      </c>
      <c r="V209" s="4">
        <v>-4.4968117028474801E-2</v>
      </c>
      <c r="W209" s="4">
        <v>-4.7846268862485899E-2</v>
      </c>
      <c r="X209" s="4">
        <v>-4.9475077539682402E-2</v>
      </c>
      <c r="Y209" s="4">
        <v>-5.1041144877672202E-2</v>
      </c>
      <c r="Z209" s="4">
        <v>-5.09052909910679E-2</v>
      </c>
      <c r="AA209" s="14">
        <v>-5.20316772162914E-2</v>
      </c>
    </row>
    <row r="210" spans="1:27" x14ac:dyDescent="0.35">
      <c r="A210" s="67"/>
      <c r="B210" s="2">
        <v>0.2</v>
      </c>
      <c r="C210" s="4">
        <v>2.7568340301513698E-3</v>
      </c>
      <c r="D210" s="4">
        <v>-2.2518359124660499E-2</v>
      </c>
      <c r="E210" s="4">
        <v>-3.51950190961361E-2</v>
      </c>
      <c r="F210" s="4">
        <v>-4.20128256082535E-2</v>
      </c>
      <c r="G210" s="4">
        <v>-4.7127030789852101E-2</v>
      </c>
      <c r="H210" s="4">
        <v>-5.1417659968137699E-2</v>
      </c>
      <c r="I210" s="4">
        <v>-5.4312935099005699E-2</v>
      </c>
      <c r="J210" s="4">
        <v>-5.5605761706829099E-2</v>
      </c>
      <c r="K210" s="4">
        <v>-5.7945583015680299E-2</v>
      </c>
      <c r="L210" s="4">
        <v>-5.8350963518023498E-2</v>
      </c>
      <c r="M210" s="14">
        <v>-6.0056976974010502E-2</v>
      </c>
      <c r="O210" s="67"/>
      <c r="P210" s="2">
        <v>0.2</v>
      </c>
      <c r="Q210" s="4">
        <v>2.7568340301513698E-3</v>
      </c>
      <c r="R210" s="4">
        <v>-2.2518359124660499E-2</v>
      </c>
      <c r="S210" s="4">
        <v>-3.51950190961361E-2</v>
      </c>
      <c r="T210" s="4">
        <v>-4.20128256082535E-2</v>
      </c>
      <c r="U210" s="4">
        <v>-4.7127030789852101E-2</v>
      </c>
      <c r="V210" s="4">
        <v>-5.1417659968137699E-2</v>
      </c>
      <c r="W210" s="4">
        <v>-5.4312935099005699E-2</v>
      </c>
      <c r="X210" s="4">
        <v>-5.5605761706829099E-2</v>
      </c>
      <c r="Y210" s="4">
        <v>-5.7945583015680299E-2</v>
      </c>
      <c r="Z210" s="4">
        <v>-5.8350963518023498E-2</v>
      </c>
      <c r="AA210" s="14">
        <v>-6.0056976974010502E-2</v>
      </c>
    </row>
    <row r="211" spans="1:27" x14ac:dyDescent="0.35">
      <c r="A211" s="67"/>
      <c r="B211" s="2">
        <v>0.25</v>
      </c>
      <c r="C211" s="4">
        <v>2.1947682835161699E-3</v>
      </c>
      <c r="D211" s="4">
        <v>-2.7585845440626099E-2</v>
      </c>
      <c r="E211" s="4">
        <v>-3.9592675864696503E-2</v>
      </c>
      <c r="F211" s="4">
        <v>-4.75187934935093E-2</v>
      </c>
      <c r="G211" s="4">
        <v>-5.2011519670486499E-2</v>
      </c>
      <c r="H211" s="4">
        <v>-5.7944018393755001E-2</v>
      </c>
      <c r="I211" s="4">
        <v>-6.0779601335525499E-2</v>
      </c>
      <c r="J211" s="4">
        <v>-6.32468536496162E-2</v>
      </c>
      <c r="K211" s="4">
        <v>-6.4313389360904694E-2</v>
      </c>
      <c r="L211" s="4">
        <v>-6.5796636044979095E-2</v>
      </c>
      <c r="M211" s="14">
        <v>-6.6790930926799802E-2</v>
      </c>
      <c r="O211" s="67"/>
      <c r="P211" s="2">
        <v>0.25</v>
      </c>
      <c r="Q211" s="4">
        <v>2.1947682835161699E-3</v>
      </c>
      <c r="R211" s="4">
        <v>-2.7585845440626099E-2</v>
      </c>
      <c r="S211" s="4">
        <v>-3.9592675864696503E-2</v>
      </c>
      <c r="T211" s="4">
        <v>-4.75187934935093E-2</v>
      </c>
      <c r="U211" s="4">
        <v>-5.2011519670486499E-2</v>
      </c>
      <c r="V211" s="4">
        <v>-5.7944018393755001E-2</v>
      </c>
      <c r="W211" s="4">
        <v>-6.0779601335525499E-2</v>
      </c>
      <c r="X211" s="4">
        <v>-6.32468536496162E-2</v>
      </c>
      <c r="Y211" s="4">
        <v>-6.4313389360904694E-2</v>
      </c>
      <c r="Z211" s="4">
        <v>-6.5796636044979095E-2</v>
      </c>
      <c r="AA211" s="14">
        <v>-6.6790930926799802E-2</v>
      </c>
    </row>
    <row r="212" spans="1:27" x14ac:dyDescent="0.35">
      <c r="A212" s="67"/>
      <c r="B212" s="2">
        <v>0.3</v>
      </c>
      <c r="C212" s="4">
        <v>1.75498146563768E-3</v>
      </c>
      <c r="D212" s="4">
        <v>-2.84906942397356E-2</v>
      </c>
      <c r="E212" s="4">
        <v>-4.3875733390450498E-2</v>
      </c>
      <c r="F212" s="4">
        <v>-5.3587328642606701E-2</v>
      </c>
      <c r="G212" s="4">
        <v>-5.8278288692236002E-2</v>
      </c>
      <c r="H212" s="4">
        <v>-6.2460850924253498E-2</v>
      </c>
      <c r="I212" s="4">
        <v>-6.5660640597343403E-2</v>
      </c>
      <c r="J212" s="4">
        <v>-6.8353801965713501E-2</v>
      </c>
      <c r="K212" s="4">
        <v>-7.0527061820030199E-2</v>
      </c>
      <c r="L212" s="4">
        <v>-7.1852818131446797E-2</v>
      </c>
      <c r="M212" s="14">
        <v>-7.2843097150325803E-2</v>
      </c>
      <c r="O212" s="67"/>
      <c r="P212" s="2">
        <v>0.3</v>
      </c>
      <c r="Q212" s="4">
        <v>1.75498146563768E-3</v>
      </c>
      <c r="R212" s="4">
        <v>-2.84906942397356E-2</v>
      </c>
      <c r="S212" s="4">
        <v>-4.3875733390450498E-2</v>
      </c>
      <c r="T212" s="4">
        <v>-5.3587328642606701E-2</v>
      </c>
      <c r="U212" s="4">
        <v>-5.8278288692236002E-2</v>
      </c>
      <c r="V212" s="4">
        <v>-6.2460850924253498E-2</v>
      </c>
      <c r="W212" s="4">
        <v>-6.5660640597343403E-2</v>
      </c>
      <c r="X212" s="4">
        <v>-6.8353801965713501E-2</v>
      </c>
      <c r="Y212" s="4">
        <v>-7.0527061820030199E-2</v>
      </c>
      <c r="Z212" s="4">
        <v>-7.1852818131446797E-2</v>
      </c>
      <c r="AA212" s="14">
        <v>-7.2843097150325803E-2</v>
      </c>
    </row>
    <row r="213" spans="1:27" x14ac:dyDescent="0.35">
      <c r="A213" s="67"/>
      <c r="B213" s="2">
        <v>0.35</v>
      </c>
      <c r="C213" s="4">
        <v>1.47835013922304E-3</v>
      </c>
      <c r="D213" s="4">
        <v>-3.2070398330688497E-2</v>
      </c>
      <c r="E213" s="4">
        <v>-4.8158790916204501E-2</v>
      </c>
      <c r="F213" s="4">
        <v>-5.54144680500031E-2</v>
      </c>
      <c r="G213" s="4">
        <v>-6.2010820955038098E-2</v>
      </c>
      <c r="H213" s="4">
        <v>-6.6732853651046795E-2</v>
      </c>
      <c r="I213" s="4">
        <v>-7.0789113640785203E-2</v>
      </c>
      <c r="J213" s="4">
        <v>-7.3678478598594693E-2</v>
      </c>
      <c r="K213" s="4">
        <v>-7.5798012316227001E-2</v>
      </c>
      <c r="L213" s="4">
        <v>-7.7389635145664201E-2</v>
      </c>
      <c r="M213" s="14">
        <v>-7.8644476830959306E-2</v>
      </c>
      <c r="O213" s="67"/>
      <c r="P213" s="2">
        <v>0.35</v>
      </c>
      <c r="Q213" s="4">
        <v>1.47835013922304E-3</v>
      </c>
      <c r="R213" s="4">
        <v>-3.2070398330688497E-2</v>
      </c>
      <c r="S213" s="4">
        <v>-4.8158790916204501E-2</v>
      </c>
      <c r="T213" s="4">
        <v>-5.54144680500031E-2</v>
      </c>
      <c r="U213" s="4">
        <v>-6.2010820955038098E-2</v>
      </c>
      <c r="V213" s="4">
        <v>-6.6732853651046795E-2</v>
      </c>
      <c r="W213" s="4">
        <v>-7.0789113640785203E-2</v>
      </c>
      <c r="X213" s="4">
        <v>-7.3678478598594693E-2</v>
      </c>
      <c r="Y213" s="4">
        <v>-7.5798012316227001E-2</v>
      </c>
      <c r="Z213" s="4">
        <v>-7.7389635145664201E-2</v>
      </c>
      <c r="AA213" s="14">
        <v>-7.8644476830959306E-2</v>
      </c>
    </row>
    <row r="214" spans="1:27" x14ac:dyDescent="0.35">
      <c r="A214" s="67"/>
      <c r="B214" s="2">
        <v>0.4</v>
      </c>
      <c r="C214" s="4">
        <v>1.3700039125978899E-3</v>
      </c>
      <c r="D214" s="4">
        <v>-3.4553010016679798E-2</v>
      </c>
      <c r="E214" s="4">
        <v>-5.0402723252773299E-2</v>
      </c>
      <c r="F214" s="4">
        <v>-5.8779735118150697E-2</v>
      </c>
      <c r="G214" s="4">
        <v>-6.5735027194023105E-2</v>
      </c>
      <c r="H214" s="4">
        <v>-7.1435064077377305E-2</v>
      </c>
      <c r="I214" s="4">
        <v>-7.5231418013572707E-2</v>
      </c>
      <c r="J214" s="4">
        <v>-7.8472919762134594E-2</v>
      </c>
      <c r="K214" s="4">
        <v>-8.1046566367149395E-2</v>
      </c>
      <c r="L214" s="4">
        <v>-8.2931526005268097E-2</v>
      </c>
      <c r="M214" s="14">
        <v>-8.4412723779678303E-2</v>
      </c>
      <c r="O214" s="67"/>
      <c r="P214" s="2">
        <v>0.4</v>
      </c>
      <c r="Q214" s="4">
        <v>1.3700039125978899E-3</v>
      </c>
      <c r="R214" s="4">
        <v>-3.4553010016679798E-2</v>
      </c>
      <c r="S214" s="4">
        <v>-5.0402723252773299E-2</v>
      </c>
      <c r="T214" s="4">
        <v>-5.8779735118150697E-2</v>
      </c>
      <c r="U214" s="4">
        <v>-6.5735027194023105E-2</v>
      </c>
      <c r="V214" s="4">
        <v>-7.1435064077377305E-2</v>
      </c>
      <c r="W214" s="4">
        <v>-7.5231418013572707E-2</v>
      </c>
      <c r="X214" s="4">
        <v>-7.8472919762134594E-2</v>
      </c>
      <c r="Y214" s="4">
        <v>-8.1046566367149395E-2</v>
      </c>
      <c r="Z214" s="4">
        <v>-8.2931526005268097E-2</v>
      </c>
      <c r="AA214" s="14">
        <v>-8.4412723779678303E-2</v>
      </c>
    </row>
    <row r="215" spans="1:27" x14ac:dyDescent="0.35">
      <c r="A215" s="67"/>
      <c r="B215" s="2">
        <v>0.45</v>
      </c>
      <c r="C215" s="4">
        <v>1.0722785955294999E-3</v>
      </c>
      <c r="D215" s="4">
        <v>-3.7412311881780597E-2</v>
      </c>
      <c r="E215" s="4">
        <v>-5.2079519256949397E-2</v>
      </c>
      <c r="F215" s="4">
        <v>-6.1593156307935701E-2</v>
      </c>
      <c r="G215" s="4">
        <v>-6.9347858428955106E-2</v>
      </c>
      <c r="H215" s="4">
        <v>-7.52303302288055E-2</v>
      </c>
      <c r="I215" s="4">
        <v>-7.9837076365947696E-2</v>
      </c>
      <c r="J215" s="4">
        <v>-8.3247117698192596E-2</v>
      </c>
      <c r="K215" s="4">
        <v>-8.6081236600875896E-2</v>
      </c>
      <c r="L215" s="4">
        <v>-8.7814375758171095E-2</v>
      </c>
      <c r="M215" s="14">
        <v>-8.9544422924518599E-2</v>
      </c>
      <c r="O215" s="67"/>
      <c r="P215" s="2">
        <v>0.45</v>
      </c>
      <c r="Q215" s="4">
        <v>1.0722785955294999E-3</v>
      </c>
      <c r="R215" s="4">
        <v>-3.7412311881780597E-2</v>
      </c>
      <c r="S215" s="4">
        <v>-5.2079519256949397E-2</v>
      </c>
      <c r="T215" s="4">
        <v>-6.1593156307935701E-2</v>
      </c>
      <c r="U215" s="4">
        <v>-6.9347858428955106E-2</v>
      </c>
      <c r="V215" s="4">
        <v>-7.52303302288055E-2</v>
      </c>
      <c r="W215" s="4">
        <v>-7.9837076365947696E-2</v>
      </c>
      <c r="X215" s="4">
        <v>-8.3247117698192596E-2</v>
      </c>
      <c r="Y215" s="4">
        <v>-8.6081236600875896E-2</v>
      </c>
      <c r="Z215" s="4">
        <v>-8.7814375758171095E-2</v>
      </c>
      <c r="AA215" s="14">
        <v>-8.9544422924518599E-2</v>
      </c>
    </row>
    <row r="216" spans="1:27" x14ac:dyDescent="0.35">
      <c r="A216" s="67"/>
      <c r="B216" s="2">
        <v>0.5</v>
      </c>
      <c r="C216" s="4">
        <v>9.5920264720916802E-4</v>
      </c>
      <c r="D216" s="4">
        <v>-4.0271613746881499E-2</v>
      </c>
      <c r="E216" s="4">
        <v>-5.3756315261125599E-2</v>
      </c>
      <c r="F216" s="4">
        <v>-6.4366005361080197E-2</v>
      </c>
      <c r="G216" s="4">
        <v>-7.2725996375083896E-2</v>
      </c>
      <c r="H216" s="4">
        <v>-7.9576671123504597E-2</v>
      </c>
      <c r="I216" s="4">
        <v>-8.4419466555118602E-2</v>
      </c>
      <c r="J216" s="4">
        <v>-8.81193652749062E-2</v>
      </c>
      <c r="K216" s="4">
        <v>-9.0646184980869293E-2</v>
      </c>
      <c r="L216" s="4">
        <v>-9.2794224619865404E-2</v>
      </c>
      <c r="M216" s="14">
        <v>-9.4499871134757996E-2</v>
      </c>
      <c r="O216" s="67"/>
      <c r="P216" s="2">
        <v>0.5</v>
      </c>
      <c r="Q216" s="4">
        <v>9.5920264720916802E-4</v>
      </c>
      <c r="R216" s="4">
        <v>-4.0271613746881499E-2</v>
      </c>
      <c r="S216" s="4">
        <v>-5.3756315261125599E-2</v>
      </c>
      <c r="T216" s="4">
        <v>-6.4366005361080197E-2</v>
      </c>
      <c r="U216" s="4">
        <v>-7.2725996375083896E-2</v>
      </c>
      <c r="V216" s="4">
        <v>-7.9576671123504597E-2</v>
      </c>
      <c r="W216" s="4">
        <v>-8.4419466555118602E-2</v>
      </c>
      <c r="X216" s="4">
        <v>-8.81193652749062E-2</v>
      </c>
      <c r="Y216" s="4">
        <v>-9.0646184980869293E-2</v>
      </c>
      <c r="Z216" s="4">
        <v>-9.2794224619865404E-2</v>
      </c>
      <c r="AA216" s="14">
        <v>-9.4499871134757996E-2</v>
      </c>
    </row>
    <row r="217" spans="1:27" x14ac:dyDescent="0.35">
      <c r="A217" s="67"/>
      <c r="B217" s="2">
        <v>0.55000000000000004</v>
      </c>
      <c r="C217" s="4">
        <v>8.6283095879480199E-4</v>
      </c>
      <c r="D217" s="4">
        <v>-4.0869705379009302E-2</v>
      </c>
      <c r="E217" s="4">
        <v>-5.5846307426691097E-2</v>
      </c>
      <c r="F217" s="4">
        <v>-6.7321889102458995E-2</v>
      </c>
      <c r="G217" s="4">
        <v>-7.6408505439758301E-2</v>
      </c>
      <c r="H217" s="4">
        <v>-8.3004638552665697E-2</v>
      </c>
      <c r="I217" s="4">
        <v>-8.83006751537323E-2</v>
      </c>
      <c r="J217" s="4">
        <v>-9.2009991407394395E-2</v>
      </c>
      <c r="K217" s="4">
        <v>-9.4903945922851604E-2</v>
      </c>
      <c r="L217" s="4">
        <v>-9.72749218344688E-2</v>
      </c>
      <c r="M217" s="14">
        <v>-9.9080696702003507E-2</v>
      </c>
      <c r="O217" s="67"/>
      <c r="P217" s="2">
        <v>0.55000000000000004</v>
      </c>
      <c r="Q217" s="4">
        <v>8.6283095879480199E-4</v>
      </c>
      <c r="R217" s="4">
        <v>-4.0869705379009302E-2</v>
      </c>
      <c r="S217" s="4">
        <v>-5.5846307426691097E-2</v>
      </c>
      <c r="T217" s="4">
        <v>-6.7321889102458995E-2</v>
      </c>
      <c r="U217" s="4">
        <v>-7.6408505439758301E-2</v>
      </c>
      <c r="V217" s="4">
        <v>-8.3004638552665697E-2</v>
      </c>
      <c r="W217" s="4">
        <v>-8.83006751537323E-2</v>
      </c>
      <c r="X217" s="4">
        <v>-9.2009991407394395E-2</v>
      </c>
      <c r="Y217" s="4">
        <v>-9.4903945922851604E-2</v>
      </c>
      <c r="Z217" s="4">
        <v>-9.72749218344688E-2</v>
      </c>
      <c r="AA217" s="14">
        <v>-9.9080696702003507E-2</v>
      </c>
    </row>
    <row r="218" spans="1:27" x14ac:dyDescent="0.35">
      <c r="A218" s="67"/>
      <c r="B218" s="2">
        <v>0.6</v>
      </c>
      <c r="C218" s="4">
        <v>6.2279700068756895E-4</v>
      </c>
      <c r="D218" s="4">
        <v>-4.2453784495592103E-2</v>
      </c>
      <c r="E218" s="4">
        <v>-5.8080967515707002E-2</v>
      </c>
      <c r="F218" s="4">
        <v>-7.0149891078472096E-2</v>
      </c>
      <c r="G218" s="4">
        <v>-7.9359039664268494E-2</v>
      </c>
      <c r="H218" s="4">
        <v>-8.6765892803669004E-2</v>
      </c>
      <c r="I218" s="4">
        <v>-9.2263489961624201E-2</v>
      </c>
      <c r="J218" s="4">
        <v>-9.62212309241295E-2</v>
      </c>
      <c r="K218" s="4">
        <v>-9.9428996443748502E-2</v>
      </c>
      <c r="L218" s="4">
        <v>-0.10181026160716999</v>
      </c>
      <c r="M218" s="14">
        <v>-0.103525921702385</v>
      </c>
      <c r="O218" s="67"/>
      <c r="P218" s="2">
        <v>0.6</v>
      </c>
      <c r="Q218" s="4">
        <v>6.2279700068756895E-4</v>
      </c>
      <c r="R218" s="4">
        <v>-4.2453784495592103E-2</v>
      </c>
      <c r="S218" s="4">
        <v>-5.8080967515707002E-2</v>
      </c>
      <c r="T218" s="4">
        <v>-7.0149891078472096E-2</v>
      </c>
      <c r="U218" s="4">
        <v>-7.9359039664268494E-2</v>
      </c>
      <c r="V218" s="4">
        <v>-8.6765892803669004E-2</v>
      </c>
      <c r="W218" s="4">
        <v>-9.2263489961624201E-2</v>
      </c>
      <c r="X218" s="4">
        <v>-9.62212309241295E-2</v>
      </c>
      <c r="Y218" s="4">
        <v>-9.9428996443748502E-2</v>
      </c>
      <c r="Z218" s="4">
        <v>-0.10181026160716999</v>
      </c>
      <c r="AA218" s="14">
        <v>-0.103525921702385</v>
      </c>
    </row>
    <row r="219" spans="1:27" x14ac:dyDescent="0.35">
      <c r="A219" s="67"/>
      <c r="B219" s="2">
        <v>0.65</v>
      </c>
      <c r="C219" s="4">
        <v>6.1832368373870904E-4</v>
      </c>
      <c r="D219" s="4">
        <v>-4.36428338289261E-2</v>
      </c>
      <c r="E219" s="4">
        <v>-6.0148935765028E-2</v>
      </c>
      <c r="F219" s="4">
        <v>-7.3135688900947599E-2</v>
      </c>
      <c r="G219" s="4">
        <v>-8.2629747688770294E-2</v>
      </c>
      <c r="H219" s="4">
        <v>-9.0114951133728E-2</v>
      </c>
      <c r="I219" s="4">
        <v>-9.6143126487731906E-2</v>
      </c>
      <c r="J219" s="4">
        <v>-0.10012555867433499</v>
      </c>
      <c r="K219" s="4">
        <v>-0.10343154519796401</v>
      </c>
      <c r="L219" s="4">
        <v>-0.105971194803715</v>
      </c>
      <c r="M219" s="14">
        <v>-0.107952922582626</v>
      </c>
      <c r="O219" s="67"/>
      <c r="P219" s="2">
        <v>0.65</v>
      </c>
      <c r="Q219" s="4">
        <v>6.1832368373870904E-4</v>
      </c>
      <c r="R219" s="4">
        <v>-4.36428338289261E-2</v>
      </c>
      <c r="S219" s="4">
        <v>-6.0148935765028E-2</v>
      </c>
      <c r="T219" s="4">
        <v>-7.3135688900947599E-2</v>
      </c>
      <c r="U219" s="4">
        <v>-8.2629747688770294E-2</v>
      </c>
      <c r="V219" s="4">
        <v>-9.0114951133728E-2</v>
      </c>
      <c r="W219" s="4">
        <v>-9.6143126487731906E-2</v>
      </c>
      <c r="X219" s="4">
        <v>-0.10012555867433499</v>
      </c>
      <c r="Y219" s="4">
        <v>-0.10343154519796401</v>
      </c>
      <c r="Z219" s="4">
        <v>-0.105971194803715</v>
      </c>
      <c r="AA219" s="14">
        <v>-0.107952922582626</v>
      </c>
    </row>
    <row r="220" spans="1:27" x14ac:dyDescent="0.35">
      <c r="A220" s="67"/>
      <c r="B220" s="2">
        <v>0.7</v>
      </c>
      <c r="C220" s="4">
        <v>4.0261447429656999E-4</v>
      </c>
      <c r="D220" s="4">
        <v>-4.57799173891544E-2</v>
      </c>
      <c r="E220" s="4">
        <v>-6.2275763601064703E-2</v>
      </c>
      <c r="F220" s="4">
        <v>-7.5423166155815097E-2</v>
      </c>
      <c r="G220" s="4">
        <v>-8.5750624537467998E-2</v>
      </c>
      <c r="H220" s="4">
        <v>-9.3588650226593004E-2</v>
      </c>
      <c r="I220" s="4">
        <v>-9.9737435579299899E-2</v>
      </c>
      <c r="J220" s="4">
        <v>-0.10405197739601101</v>
      </c>
      <c r="K220" s="4">
        <v>-0.107383266091347</v>
      </c>
      <c r="L220" s="4">
        <v>-0.10973097383975999</v>
      </c>
      <c r="M220" s="14">
        <v>-0.111910007894039</v>
      </c>
      <c r="O220" s="67"/>
      <c r="P220" s="2">
        <v>0.7</v>
      </c>
      <c r="Q220" s="4">
        <v>4.0261447429656999E-4</v>
      </c>
      <c r="R220" s="4">
        <v>-4.57799173891544E-2</v>
      </c>
      <c r="S220" s="4">
        <v>-6.2275763601064703E-2</v>
      </c>
      <c r="T220" s="4">
        <v>-7.5423166155815097E-2</v>
      </c>
      <c r="U220" s="4">
        <v>-8.5750624537467998E-2</v>
      </c>
      <c r="V220" s="4">
        <v>-9.3588650226593004E-2</v>
      </c>
      <c r="W220" s="4">
        <v>-9.9737435579299899E-2</v>
      </c>
      <c r="X220" s="4">
        <v>-0.10405197739601101</v>
      </c>
      <c r="Y220" s="4">
        <v>-0.107383266091347</v>
      </c>
      <c r="Z220" s="4">
        <v>-0.10973097383975999</v>
      </c>
      <c r="AA220" s="14">
        <v>-0.111910007894039</v>
      </c>
    </row>
    <row r="221" spans="1:27" x14ac:dyDescent="0.35">
      <c r="A221" s="67"/>
      <c r="B221" s="2">
        <v>0.75</v>
      </c>
      <c r="C221" s="4">
        <v>4.3963486677967001E-4</v>
      </c>
      <c r="D221" s="4">
        <v>-4.7078873962163897E-2</v>
      </c>
      <c r="E221" s="4">
        <v>-6.4128525555133806E-2</v>
      </c>
      <c r="F221" s="4">
        <v>-7.8115902841091198E-2</v>
      </c>
      <c r="G221" s="4">
        <v>-8.9024193584919004E-2</v>
      </c>
      <c r="H221" s="4">
        <v>-9.70010906457901E-2</v>
      </c>
      <c r="I221" s="4">
        <v>-0.102866686880589</v>
      </c>
      <c r="J221" s="4">
        <v>-0.107869513332844</v>
      </c>
      <c r="K221" s="4">
        <v>-0.111378088593483</v>
      </c>
      <c r="L221" s="4">
        <v>-0.113988041877747</v>
      </c>
      <c r="M221" s="14">
        <v>-0.115701265633106</v>
      </c>
      <c r="O221" s="67"/>
      <c r="P221" s="2">
        <v>0.75</v>
      </c>
      <c r="Q221" s="4">
        <v>4.3963486677967001E-4</v>
      </c>
      <c r="R221" s="4">
        <v>-4.7078873962163897E-2</v>
      </c>
      <c r="S221" s="4">
        <v>-6.4128525555133806E-2</v>
      </c>
      <c r="T221" s="4">
        <v>-7.8115902841091198E-2</v>
      </c>
      <c r="U221" s="4">
        <v>-8.9024193584919004E-2</v>
      </c>
      <c r="V221" s="4">
        <v>-9.70010906457901E-2</v>
      </c>
      <c r="W221" s="4">
        <v>-0.102866686880589</v>
      </c>
      <c r="X221" s="4">
        <v>-0.107869513332844</v>
      </c>
      <c r="Y221" s="4">
        <v>-0.111378088593483</v>
      </c>
      <c r="Z221" s="4">
        <v>-0.113988041877747</v>
      </c>
      <c r="AA221" s="14">
        <v>-0.115701265633106</v>
      </c>
    </row>
    <row r="222" spans="1:27" x14ac:dyDescent="0.35">
      <c r="A222" s="67"/>
      <c r="B222" s="2">
        <v>0.8</v>
      </c>
      <c r="C222" s="4">
        <v>4.5839839731343101E-4</v>
      </c>
      <c r="D222" s="4">
        <v>-4.8825886100530597E-2</v>
      </c>
      <c r="E222" s="4">
        <v>-6.6123358905315399E-2</v>
      </c>
      <c r="F222" s="4">
        <v>-8.1084214150905595E-2</v>
      </c>
      <c r="G222" s="4">
        <v>-9.1947406530380305E-2</v>
      </c>
      <c r="H222" s="4">
        <v>-0.10018402338028</v>
      </c>
      <c r="I222" s="4">
        <v>-0.10631921887397799</v>
      </c>
      <c r="J222" s="4">
        <v>-0.110908091068268</v>
      </c>
      <c r="K222" s="4">
        <v>-0.114861108362675</v>
      </c>
      <c r="L222" s="4">
        <v>-0.117540299892426</v>
      </c>
      <c r="M222" s="14">
        <v>-0.119544751942158</v>
      </c>
      <c r="O222" s="67"/>
      <c r="P222" s="2">
        <v>0.8</v>
      </c>
      <c r="Q222" s="4">
        <v>4.5839839731343101E-4</v>
      </c>
      <c r="R222" s="4">
        <v>-4.8825886100530597E-2</v>
      </c>
      <c r="S222" s="4">
        <v>-6.6123358905315399E-2</v>
      </c>
      <c r="T222" s="4">
        <v>-8.1084214150905595E-2</v>
      </c>
      <c r="U222" s="4">
        <v>-9.1947406530380305E-2</v>
      </c>
      <c r="V222" s="4">
        <v>-0.10018402338028</v>
      </c>
      <c r="W222" s="4">
        <v>-0.10631921887397799</v>
      </c>
      <c r="X222" s="4">
        <v>-0.110908091068268</v>
      </c>
      <c r="Y222" s="4">
        <v>-0.114861108362675</v>
      </c>
      <c r="Z222" s="4">
        <v>-0.117540299892426</v>
      </c>
      <c r="AA222" s="14">
        <v>-0.119544751942158</v>
      </c>
    </row>
    <row r="223" spans="1:27" x14ac:dyDescent="0.35">
      <c r="A223" s="67"/>
      <c r="B223" s="2">
        <v>0.85</v>
      </c>
      <c r="C223" s="4">
        <v>2.24480012548156E-4</v>
      </c>
      <c r="D223" s="4">
        <v>-4.9490515142679201E-2</v>
      </c>
      <c r="E223" s="4">
        <v>-6.8035006523132296E-2</v>
      </c>
      <c r="F223" s="4">
        <v>-8.3188779652118697E-2</v>
      </c>
      <c r="G223" s="4">
        <v>-9.4950273633003193E-2</v>
      </c>
      <c r="H223" s="4">
        <v>-0.103245414793491</v>
      </c>
      <c r="I223" s="4">
        <v>-0.109788410365582</v>
      </c>
      <c r="J223" s="4">
        <v>-0.11458017677068701</v>
      </c>
      <c r="K223" s="4">
        <v>-0.118475250899792</v>
      </c>
      <c r="L223" s="4">
        <v>-0.12101902067661301</v>
      </c>
      <c r="M223" s="14">
        <v>-0.123273052275181</v>
      </c>
      <c r="O223" s="67"/>
      <c r="P223" s="2">
        <v>0.85</v>
      </c>
      <c r="Q223" s="4">
        <v>2.24480012548156E-4</v>
      </c>
      <c r="R223" s="4">
        <v>-4.9490515142679201E-2</v>
      </c>
      <c r="S223" s="4">
        <v>-6.8035006523132296E-2</v>
      </c>
      <c r="T223" s="4">
        <v>-8.3188779652118697E-2</v>
      </c>
      <c r="U223" s="4">
        <v>-9.4950273633003193E-2</v>
      </c>
      <c r="V223" s="4">
        <v>-0.103245414793491</v>
      </c>
      <c r="W223" s="4">
        <v>-0.109788410365582</v>
      </c>
      <c r="X223" s="4">
        <v>-0.11458017677068701</v>
      </c>
      <c r="Y223" s="4">
        <v>-0.118475250899792</v>
      </c>
      <c r="Z223" s="4">
        <v>-0.12101902067661301</v>
      </c>
      <c r="AA223" s="14">
        <v>-0.123273052275181</v>
      </c>
    </row>
    <row r="224" spans="1:27" x14ac:dyDescent="0.35">
      <c r="A224" s="67"/>
      <c r="B224" s="2">
        <v>0.9</v>
      </c>
      <c r="C224" s="4">
        <v>2.8244551504030802E-4</v>
      </c>
      <c r="D224" s="4">
        <v>-5.2035145461559303E-2</v>
      </c>
      <c r="E224" s="4">
        <v>-7.0272706449031802E-2</v>
      </c>
      <c r="F224" s="4">
        <v>-8.6011886596679701E-2</v>
      </c>
      <c r="G224" s="4">
        <v>-9.7640179097652394E-2</v>
      </c>
      <c r="H224" s="4">
        <v>-0.10639378428459199</v>
      </c>
      <c r="I224" s="4">
        <v>-0.11283316463232</v>
      </c>
      <c r="J224" s="4">
        <v>-0.117877878248692</v>
      </c>
      <c r="K224" s="4">
        <v>-0.121822603046894</v>
      </c>
      <c r="L224" s="4">
        <v>-0.12450809776783001</v>
      </c>
      <c r="M224" s="14">
        <v>-0.12699657678604101</v>
      </c>
      <c r="O224" s="67"/>
      <c r="P224" s="2">
        <v>0.9</v>
      </c>
      <c r="Q224" s="4">
        <v>2.8244551504030802E-4</v>
      </c>
      <c r="R224" s="4">
        <v>-5.2035145461559303E-2</v>
      </c>
      <c r="S224" s="4">
        <v>-7.0272706449031802E-2</v>
      </c>
      <c r="T224" s="4">
        <v>-8.6011886596679701E-2</v>
      </c>
      <c r="U224" s="4">
        <v>-9.7640179097652394E-2</v>
      </c>
      <c r="V224" s="4">
        <v>-0.10639378428459199</v>
      </c>
      <c r="W224" s="4">
        <v>-0.11283316463232</v>
      </c>
      <c r="X224" s="4">
        <v>-0.117877878248692</v>
      </c>
      <c r="Y224" s="4">
        <v>-0.121822603046894</v>
      </c>
      <c r="Z224" s="4">
        <v>-0.12450809776783001</v>
      </c>
      <c r="AA224" s="14">
        <v>-0.12699657678604101</v>
      </c>
    </row>
    <row r="225" spans="1:27" x14ac:dyDescent="0.35">
      <c r="A225" s="67"/>
      <c r="B225" s="2">
        <v>0.95</v>
      </c>
      <c r="C225" s="4">
        <v>2.82025255728513E-4</v>
      </c>
      <c r="D225" s="4">
        <v>-5.2698332816362402E-2</v>
      </c>
      <c r="E225" s="4">
        <v>-7.1884788572788197E-2</v>
      </c>
      <c r="F225" s="4">
        <v>-8.8294722139835399E-2</v>
      </c>
      <c r="G225" s="4">
        <v>-0.100157335400581</v>
      </c>
      <c r="H225" s="4">
        <v>-0.10938347131013899</v>
      </c>
      <c r="I225" s="4">
        <v>-0.11564308404922501</v>
      </c>
      <c r="J225" s="4">
        <v>-0.121186673641205</v>
      </c>
      <c r="K225" s="4">
        <v>-0.12507688999176</v>
      </c>
      <c r="L225" s="4">
        <v>-0.12799717485904699</v>
      </c>
      <c r="M225" s="14">
        <v>-0.130245491862297</v>
      </c>
      <c r="O225" s="67"/>
      <c r="P225" s="2">
        <v>0.95</v>
      </c>
      <c r="Q225" s="4">
        <v>2.82025255728513E-4</v>
      </c>
      <c r="R225" s="4">
        <v>-5.2698332816362402E-2</v>
      </c>
      <c r="S225" s="4">
        <v>-7.1884788572788197E-2</v>
      </c>
      <c r="T225" s="4">
        <v>-8.8294722139835399E-2</v>
      </c>
      <c r="U225" s="4">
        <v>-0.100157335400581</v>
      </c>
      <c r="V225" s="4">
        <v>-0.10938347131013899</v>
      </c>
      <c r="W225" s="4">
        <v>-0.11564308404922501</v>
      </c>
      <c r="X225" s="4">
        <v>-0.121186673641205</v>
      </c>
      <c r="Y225" s="4">
        <v>-0.12507688999176</v>
      </c>
      <c r="Z225" s="4">
        <v>-0.12799717485904699</v>
      </c>
      <c r="AA225" s="14">
        <v>-0.130245491862297</v>
      </c>
    </row>
    <row r="226" spans="1:27" ht="15" thickBot="1" x14ac:dyDescent="0.4">
      <c r="A226" s="68"/>
      <c r="B226" s="15">
        <v>1</v>
      </c>
      <c r="C226" s="16">
        <v>1.3357106945477399E-4</v>
      </c>
      <c r="D226" s="16">
        <v>-5.3361520171165501E-2</v>
      </c>
      <c r="E226" s="16">
        <v>-7.3953978717327104E-2</v>
      </c>
      <c r="F226" s="16">
        <v>-9.0605154633522006E-2</v>
      </c>
      <c r="G226" s="16">
        <v>-0.10276530683040599</v>
      </c>
      <c r="H226" s="16">
        <v>-0.112037971615791</v>
      </c>
      <c r="I226" s="16">
        <v>-0.118870466947556</v>
      </c>
      <c r="J226" s="16">
        <v>-0.12411686033010499</v>
      </c>
      <c r="K226" s="16">
        <v>-0.12818245589733099</v>
      </c>
      <c r="L226" s="16">
        <v>-0.131464287638664</v>
      </c>
      <c r="M226" s="17">
        <v>-0.13367079198360399</v>
      </c>
      <c r="O226" s="68"/>
      <c r="P226" s="15">
        <v>1</v>
      </c>
      <c r="Q226" s="16">
        <v>1.3357106945477399E-4</v>
      </c>
      <c r="R226" s="16">
        <v>-5.3361520171165501E-2</v>
      </c>
      <c r="S226" s="16">
        <v>-7.3953978717327104E-2</v>
      </c>
      <c r="T226" s="16">
        <v>-9.0605154633522006E-2</v>
      </c>
      <c r="U226" s="16">
        <v>-0.10276530683040599</v>
      </c>
      <c r="V226" s="16">
        <v>-0.112037971615791</v>
      </c>
      <c r="W226" s="16">
        <v>-0.118870466947556</v>
      </c>
      <c r="X226" s="16">
        <v>-0.12411686033010499</v>
      </c>
      <c r="Y226" s="16">
        <v>-0.12818245589733099</v>
      </c>
      <c r="Z226" s="16">
        <v>-0.131464287638664</v>
      </c>
      <c r="AA226" s="17">
        <v>-0.13367079198360399</v>
      </c>
    </row>
  </sheetData>
  <mergeCells count="27">
    <mergeCell ref="O6:AA6"/>
    <mergeCell ref="O7:O28"/>
    <mergeCell ref="O39:AA39"/>
    <mergeCell ref="O40:O61"/>
    <mergeCell ref="O72:AA72"/>
    <mergeCell ref="A205:A226"/>
    <mergeCell ref="O73:O94"/>
    <mergeCell ref="O105:AA105"/>
    <mergeCell ref="O106:O127"/>
    <mergeCell ref="O138:AA138"/>
    <mergeCell ref="O139:O160"/>
    <mergeCell ref="A7:A28"/>
    <mergeCell ref="O171:AA171"/>
    <mergeCell ref="O172:O193"/>
    <mergeCell ref="O204:AA204"/>
    <mergeCell ref="O205:O226"/>
    <mergeCell ref="A39:M39"/>
    <mergeCell ref="A40:A61"/>
    <mergeCell ref="A72:M72"/>
    <mergeCell ref="A73:A94"/>
    <mergeCell ref="A105:M105"/>
    <mergeCell ref="A106:A127"/>
    <mergeCell ref="A138:M138"/>
    <mergeCell ref="A139:A160"/>
    <mergeCell ref="A171:M171"/>
    <mergeCell ref="A172:A193"/>
    <mergeCell ref="A204:M204"/>
  </mergeCells>
  <pageMargins left="0.7" right="0.7" top="0.75" bottom="0.75" header="0.3" footer="0.3"/>
  <pageSetup paperSize="9" orientation="landscape" r:id="rId1"/>
  <headerFooter>
    <oddHeader>&amp;C&amp;"-,Italic"TRV parameters for load current switching 
CLASS 2: Transformer rating: 51 - 100 MVA ,  Generator rating: 51 -100 MVA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E7FBC-11FC-4F76-906B-D25754DE2DA6}">
  <dimension ref="A1:A12"/>
  <sheetViews>
    <sheetView zoomScale="90" zoomScaleNormal="90" workbookViewId="0">
      <selection activeCell="B45" sqref="B45"/>
    </sheetView>
  </sheetViews>
  <sheetFormatPr defaultRowHeight="14.5" x14ac:dyDescent="0.35"/>
  <cols>
    <col min="1" max="1" width="183.08984375" style="36" customWidth="1"/>
    <col min="2" max="16384" width="8.7265625" style="36"/>
  </cols>
  <sheetData>
    <row r="1" spans="1:1" x14ac:dyDescent="0.35">
      <c r="A1" s="53" t="s">
        <v>110</v>
      </c>
    </row>
    <row r="2" spans="1:1" x14ac:dyDescent="0.35">
      <c r="A2" s="52" t="s">
        <v>111</v>
      </c>
    </row>
    <row r="3" spans="1:1" x14ac:dyDescent="0.35">
      <c r="A3" s="52" t="s">
        <v>114</v>
      </c>
    </row>
    <row r="4" spans="1:1" x14ac:dyDescent="0.35">
      <c r="A4" s="52" t="s">
        <v>116</v>
      </c>
    </row>
    <row r="5" spans="1:1" x14ac:dyDescent="0.35">
      <c r="A5" s="52" t="s">
        <v>112</v>
      </c>
    </row>
    <row r="6" spans="1:1" x14ac:dyDescent="0.35">
      <c r="A6" s="52" t="s">
        <v>109</v>
      </c>
    </row>
    <row r="7" spans="1:1" ht="29" x14ac:dyDescent="0.35">
      <c r="A7" s="52" t="s">
        <v>106</v>
      </c>
    </row>
    <row r="8" spans="1:1" x14ac:dyDescent="0.35">
      <c r="A8" s="52"/>
    </row>
    <row r="9" spans="1:1" x14ac:dyDescent="0.35">
      <c r="A9" s="52"/>
    </row>
    <row r="10" spans="1:1" x14ac:dyDescent="0.35">
      <c r="A10" s="52"/>
    </row>
    <row r="11" spans="1:1" x14ac:dyDescent="0.35">
      <c r="A11" s="52"/>
    </row>
    <row r="12" spans="1:1" x14ac:dyDescent="0.35">
      <c r="A12" s="52"/>
    </row>
  </sheetData>
  <sheetProtection algorithmName="SHA-512" hashValue="PCA+ehBSjy1kwIi9bPhlzR34CDYTT2X423S+kmQMQB5g1KfxeYtzyMnBTt//vaxxlEBxG2Qmu/5tv1lu+GTitA==" saltValue="5laYmtqPg0DQcX/YgPp7vg==" spinCount="100000" sheet="1" objects="1" scenarios="1" formatColumns="0" formatRows="0"/>
  <pageMargins left="0.7" right="0.7" top="0.75" bottom="0.75" header="0.3" footer="0.3"/>
  <pageSetup paperSize="9" orientation="portrait" horizontalDpi="300"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A074E-FDD1-461D-A4A4-B780283F693B}">
  <dimension ref="A1:M226"/>
  <sheetViews>
    <sheetView zoomScale="70" zoomScaleNormal="70" zoomScalePageLayoutView="55" workbookViewId="0">
      <selection sqref="A1:N1048576"/>
    </sheetView>
  </sheetViews>
  <sheetFormatPr defaultColWidth="8.90625" defaultRowHeight="14.5" x14ac:dyDescent="0.35"/>
  <cols>
    <col min="1" max="2" width="8.90625" style="6"/>
    <col min="3" max="3" width="9" style="6" bestFit="1" customWidth="1"/>
    <col min="4" max="16384" width="8.90625" style="6"/>
  </cols>
  <sheetData>
    <row r="1" spans="1:13" x14ac:dyDescent="0.35">
      <c r="A1" s="18" t="s">
        <v>3</v>
      </c>
      <c r="B1" s="19"/>
      <c r="C1" s="19"/>
      <c r="D1" s="19"/>
      <c r="E1" s="19"/>
      <c r="F1" s="19"/>
      <c r="G1" s="19"/>
      <c r="H1" s="19"/>
      <c r="I1" s="19"/>
      <c r="J1" s="19"/>
      <c r="K1" s="19"/>
      <c r="L1" s="19"/>
      <c r="M1" s="20"/>
    </row>
    <row r="2" spans="1:13" x14ac:dyDescent="0.35">
      <c r="A2" s="8"/>
      <c r="B2" s="9"/>
      <c r="C2" s="9"/>
      <c r="D2" s="9"/>
      <c r="E2" s="9"/>
      <c r="F2" s="9"/>
      <c r="G2" s="9"/>
      <c r="H2" s="9"/>
      <c r="I2" s="9"/>
      <c r="J2" s="9"/>
      <c r="K2" s="9"/>
      <c r="L2" s="9"/>
      <c r="M2" s="10"/>
    </row>
    <row r="3" spans="1:13" x14ac:dyDescent="0.35">
      <c r="A3" s="8"/>
      <c r="B3" s="9"/>
      <c r="C3" s="9"/>
      <c r="D3" s="9"/>
      <c r="E3" s="9"/>
      <c r="F3" s="9"/>
      <c r="G3" s="9"/>
      <c r="H3" s="9"/>
      <c r="I3" s="9"/>
      <c r="J3" s="9"/>
      <c r="K3" s="9"/>
      <c r="L3" s="9"/>
      <c r="M3" s="10"/>
    </row>
    <row r="4" spans="1:13" x14ac:dyDescent="0.35">
      <c r="A4" s="8"/>
      <c r="B4" s="9"/>
      <c r="C4" s="9"/>
      <c r="D4" s="9"/>
      <c r="E4" s="9"/>
      <c r="F4" s="9"/>
      <c r="G4" s="9"/>
      <c r="H4" s="9"/>
      <c r="I4" s="9"/>
      <c r="J4" s="9"/>
      <c r="K4" s="9"/>
      <c r="L4" s="9"/>
      <c r="M4" s="10"/>
    </row>
    <row r="5" spans="1:13" x14ac:dyDescent="0.35">
      <c r="A5" s="8"/>
      <c r="B5" s="9"/>
      <c r="C5" s="9"/>
      <c r="D5" s="9"/>
      <c r="E5" s="9"/>
      <c r="F5" s="9"/>
      <c r="G5" s="9"/>
      <c r="H5" s="9"/>
      <c r="I5" s="9"/>
      <c r="J5" s="9"/>
      <c r="K5" s="9"/>
      <c r="L5" s="9"/>
      <c r="M5" s="10"/>
    </row>
    <row r="6" spans="1:13" x14ac:dyDescent="0.35">
      <c r="A6" s="64" t="s">
        <v>1</v>
      </c>
      <c r="B6" s="65"/>
      <c r="C6" s="65"/>
      <c r="D6" s="65"/>
      <c r="E6" s="65"/>
      <c r="F6" s="65"/>
      <c r="G6" s="65"/>
      <c r="H6" s="65"/>
      <c r="I6" s="65"/>
      <c r="J6" s="65"/>
      <c r="K6" s="65"/>
      <c r="L6" s="65"/>
      <c r="M6" s="66"/>
    </row>
    <row r="7" spans="1:13" x14ac:dyDescent="0.35">
      <c r="A7" s="67" t="s">
        <v>0</v>
      </c>
      <c r="B7" s="1"/>
      <c r="C7" s="1">
        <v>0</v>
      </c>
      <c r="D7" s="1">
        <v>0.1</v>
      </c>
      <c r="E7" s="1">
        <v>0.2</v>
      </c>
      <c r="F7" s="1">
        <v>0.3</v>
      </c>
      <c r="G7" s="1">
        <v>0.4</v>
      </c>
      <c r="H7" s="1">
        <v>0.5</v>
      </c>
      <c r="I7" s="1">
        <v>0.6</v>
      </c>
      <c r="J7" s="1">
        <v>0.7</v>
      </c>
      <c r="K7" s="1">
        <v>0.8</v>
      </c>
      <c r="L7" s="1">
        <v>0.9</v>
      </c>
      <c r="M7" s="11">
        <v>1</v>
      </c>
    </row>
    <row r="8" spans="1:13" x14ac:dyDescent="0.35">
      <c r="A8" s="67"/>
      <c r="B8" s="2">
        <v>0</v>
      </c>
      <c r="C8" s="3">
        <v>0.92</v>
      </c>
      <c r="D8" s="3">
        <v>0.92</v>
      </c>
      <c r="E8" s="3">
        <v>0.92</v>
      </c>
      <c r="F8" s="3">
        <v>0.92</v>
      </c>
      <c r="G8" s="3">
        <v>0.92</v>
      </c>
      <c r="H8" s="3">
        <v>0.92</v>
      </c>
      <c r="I8" s="3">
        <v>0.92</v>
      </c>
      <c r="J8" s="3">
        <v>0.92</v>
      </c>
      <c r="K8" s="3">
        <v>0.92</v>
      </c>
      <c r="L8" s="3">
        <v>0.92</v>
      </c>
      <c r="M8" s="12">
        <v>0.92</v>
      </c>
    </row>
    <row r="9" spans="1:13" x14ac:dyDescent="0.35">
      <c r="A9" s="67"/>
      <c r="B9" s="2">
        <v>0.05</v>
      </c>
      <c r="C9" s="3">
        <v>1.035826745400062</v>
      </c>
      <c r="D9" s="3">
        <v>1.072231366084174</v>
      </c>
      <c r="E9" s="3">
        <v>1.1007870600773744</v>
      </c>
      <c r="F9" s="3">
        <v>1.119137892356286</v>
      </c>
      <c r="G9" s="3">
        <v>1.1288158196669349</v>
      </c>
      <c r="H9" s="3">
        <v>1.1320184267484237</v>
      </c>
      <c r="I9" s="3">
        <v>1.1305716771345857</v>
      </c>
      <c r="J9" s="3">
        <v>1.1258251336904663</v>
      </c>
      <c r="K9" s="3">
        <v>1.1187505795405448</v>
      </c>
      <c r="L9" s="3">
        <v>1.1100434229924123</v>
      </c>
      <c r="M9" s="12">
        <v>1.1002049519465529</v>
      </c>
    </row>
    <row r="10" spans="1:13" x14ac:dyDescent="0.35">
      <c r="A10" s="67"/>
      <c r="B10" s="2">
        <v>0.1</v>
      </c>
      <c r="C10" s="3">
        <v>1.0387637761922979</v>
      </c>
      <c r="D10" s="3">
        <v>1.0767917192899268</v>
      </c>
      <c r="E10" s="3">
        <v>1.1240835336538462</v>
      </c>
      <c r="F10" s="3">
        <v>1.1528137757227956</v>
      </c>
      <c r="G10" s="3">
        <v>1.1657075551839973</v>
      </c>
      <c r="H10" s="3">
        <v>1.168754427249614</v>
      </c>
      <c r="I10" s="3">
        <v>1.1655506390791668</v>
      </c>
      <c r="J10" s="3">
        <v>1.1583108168381899</v>
      </c>
      <c r="K10" s="3">
        <v>1.1484455182002125</v>
      </c>
      <c r="L10" s="3">
        <v>1.1368770049168497</v>
      </c>
      <c r="M10" s="12">
        <v>1.1242224803337681</v>
      </c>
    </row>
    <row r="11" spans="1:13" x14ac:dyDescent="0.35">
      <c r="A11" s="67"/>
      <c r="B11" s="2">
        <v>0.15</v>
      </c>
      <c r="C11" s="3">
        <v>1.0286926306211048</v>
      </c>
      <c r="D11" s="3">
        <v>1.0793144409473114</v>
      </c>
      <c r="E11" s="3">
        <v>1.1249403293316196</v>
      </c>
      <c r="F11" s="3">
        <v>1.1597778136913595</v>
      </c>
      <c r="G11" s="3">
        <v>1.1751684995797982</v>
      </c>
      <c r="H11" s="3">
        <v>1.1792097641871533</v>
      </c>
      <c r="I11" s="3">
        <v>1.1763121311481195</v>
      </c>
      <c r="J11" s="3">
        <v>1.1690200035388636</v>
      </c>
      <c r="K11" s="3">
        <v>1.1588874413416927</v>
      </c>
      <c r="L11" s="3">
        <v>1.1469086683713468</v>
      </c>
      <c r="M11" s="12">
        <v>1.1337435759030841</v>
      </c>
    </row>
    <row r="12" spans="1:13" x14ac:dyDescent="0.35">
      <c r="A12" s="67"/>
      <c r="B12" s="2">
        <v>0.2</v>
      </c>
      <c r="C12" s="3">
        <v>1.0072033075185931</v>
      </c>
      <c r="D12" s="3">
        <v>1.0774770039778487</v>
      </c>
      <c r="E12" s="3">
        <v>1.1267708484943093</v>
      </c>
      <c r="F12" s="3">
        <v>1.1608837347764227</v>
      </c>
      <c r="G12" s="3">
        <v>1.1790050139793988</v>
      </c>
      <c r="H12" s="3">
        <v>1.1848438959855312</v>
      </c>
      <c r="I12" s="3">
        <v>1.1829788721524759</v>
      </c>
      <c r="J12" s="3">
        <v>1.1761310870830815</v>
      </c>
      <c r="K12" s="3">
        <v>1.1660370790041406</v>
      </c>
      <c r="L12" s="3">
        <v>1.1538388765775249</v>
      </c>
      <c r="M12" s="12">
        <v>1.140302415994499</v>
      </c>
    </row>
    <row r="13" spans="1:13" x14ac:dyDescent="0.35">
      <c r="A13" s="67"/>
      <c r="B13" s="2">
        <v>0.25</v>
      </c>
      <c r="C13" s="3">
        <v>0.98245839705833993</v>
      </c>
      <c r="D13" s="3">
        <v>1.0717847457298861</v>
      </c>
      <c r="E13" s="3">
        <v>1.1293358362638051</v>
      </c>
      <c r="F13" s="3">
        <v>1.1611491423386808</v>
      </c>
      <c r="G13" s="3">
        <v>1.1822099832388084</v>
      </c>
      <c r="H13" s="3">
        <v>1.1895729761857239</v>
      </c>
      <c r="I13" s="3">
        <v>1.1882540372701793</v>
      </c>
      <c r="J13" s="3">
        <v>1.1814312237959641</v>
      </c>
      <c r="K13" s="3">
        <v>1.1711128088144167</v>
      </c>
      <c r="L13" s="3">
        <v>1.1585794302133403</v>
      </c>
      <c r="M13" s="12">
        <v>1.1446645993452806</v>
      </c>
    </row>
    <row r="14" spans="1:13" x14ac:dyDescent="0.35">
      <c r="A14" s="67"/>
      <c r="B14" s="2">
        <v>0.3</v>
      </c>
      <c r="C14" s="3">
        <v>0.95806199220510524</v>
      </c>
      <c r="D14" s="3">
        <v>1.065156980661244</v>
      </c>
      <c r="E14" s="3">
        <v>1.1297312479752748</v>
      </c>
      <c r="F14" s="3">
        <v>1.1622663681323717</v>
      </c>
      <c r="G14" s="3">
        <v>1.1852703534639817</v>
      </c>
      <c r="H14" s="3">
        <v>1.1933567633995652</v>
      </c>
      <c r="I14" s="3">
        <v>1.1921227785257198</v>
      </c>
      <c r="J14" s="3">
        <v>1.1851400118607729</v>
      </c>
      <c r="K14" s="3">
        <v>1.1745758460118232</v>
      </c>
      <c r="L14" s="3">
        <v>1.1617782409374544</v>
      </c>
      <c r="M14" s="12">
        <v>1.1476070294013376</v>
      </c>
    </row>
    <row r="15" spans="1:13" x14ac:dyDescent="0.35">
      <c r="A15" s="67"/>
      <c r="B15" s="2">
        <v>0.35</v>
      </c>
      <c r="C15" s="3">
        <v>0.93543013425973631</v>
      </c>
      <c r="D15" s="3">
        <v>1.0586904342357928</v>
      </c>
      <c r="E15" s="3">
        <v>1.1288744522975047</v>
      </c>
      <c r="F15" s="3">
        <v>1.1635952619405907</v>
      </c>
      <c r="G15" s="3">
        <v>1.1878004147456238</v>
      </c>
      <c r="H15" s="3">
        <v>1.1961445551652177</v>
      </c>
      <c r="I15" s="3">
        <v>1.1948602896470306</v>
      </c>
      <c r="J15" s="3">
        <v>1.1877459159264196</v>
      </c>
      <c r="K15" s="3">
        <v>1.1770418753990779</v>
      </c>
      <c r="L15" s="3">
        <v>1.1641108072721058</v>
      </c>
      <c r="M15" s="12">
        <v>1.1498101821312534</v>
      </c>
    </row>
    <row r="16" spans="1:13" x14ac:dyDescent="0.35">
      <c r="A16" s="67"/>
      <c r="B16" s="2">
        <v>0.4</v>
      </c>
      <c r="C16" s="3">
        <v>0.91499248651357934</v>
      </c>
      <c r="D16" s="3">
        <v>1.0527450854961702</v>
      </c>
      <c r="E16" s="3">
        <v>1.1274111674382128</v>
      </c>
      <c r="F16" s="3">
        <v>1.1645533781785224</v>
      </c>
      <c r="G16" s="3">
        <v>1.1897079577812795</v>
      </c>
      <c r="H16" s="3">
        <v>1.1981496224036596</v>
      </c>
      <c r="I16" s="3">
        <v>1.1968562456277703</v>
      </c>
      <c r="J16" s="3">
        <v>1.1897210341233484</v>
      </c>
      <c r="K16" s="3">
        <v>1.1789851885575515</v>
      </c>
      <c r="L16" s="3">
        <v>1.1660023212432855</v>
      </c>
      <c r="M16" s="12">
        <v>1.1516275405883798</v>
      </c>
    </row>
    <row r="17" spans="1:13" x14ac:dyDescent="0.35">
      <c r="A17" s="67"/>
      <c r="B17" s="2">
        <v>0.45</v>
      </c>
      <c r="C17" s="3">
        <v>0.89674888023963228</v>
      </c>
      <c r="D17" s="3">
        <v>1.0473977052248429</v>
      </c>
      <c r="E17" s="3">
        <v>1.1256551412435667</v>
      </c>
      <c r="F17" s="3">
        <v>1.1656028600839483</v>
      </c>
      <c r="G17" s="3">
        <v>1.1910907598642202</v>
      </c>
      <c r="H17" s="3">
        <v>1.1996444592109106</v>
      </c>
      <c r="I17" s="3">
        <v>1.1984432917374839</v>
      </c>
      <c r="J17" s="3">
        <v>1.1913664597731357</v>
      </c>
      <c r="K17" s="3">
        <v>1.1806382912855866</v>
      </c>
      <c r="L17" s="3">
        <v>1.167617038580089</v>
      </c>
      <c r="M17" s="12">
        <v>1.1531715613145082</v>
      </c>
    </row>
    <row r="18" spans="1:13" x14ac:dyDescent="0.35">
      <c r="A18" s="67"/>
      <c r="B18" s="2">
        <v>0.5</v>
      </c>
      <c r="C18" s="3">
        <v>0.8805287324465233</v>
      </c>
      <c r="D18" s="3">
        <v>1.0426174163818354</v>
      </c>
      <c r="E18" s="3">
        <v>1.1237809217893151</v>
      </c>
      <c r="F18" s="3">
        <v>1.1663777388059162</v>
      </c>
      <c r="G18" s="3">
        <v>1.1921069181882424</v>
      </c>
      <c r="H18" s="3">
        <v>1.2008608121138342</v>
      </c>
      <c r="I18" s="3">
        <v>1.1998142829308152</v>
      </c>
      <c r="J18" s="3">
        <v>1.1928062915802002</v>
      </c>
      <c r="K18" s="3">
        <v>1.1820733987368066</v>
      </c>
      <c r="L18" s="3">
        <v>1.1690006842980016</v>
      </c>
      <c r="M18" s="12">
        <v>1.1544770864339973</v>
      </c>
    </row>
    <row r="19" spans="1:13" x14ac:dyDescent="0.35">
      <c r="A19" s="67"/>
      <c r="B19" s="2">
        <v>0.55000000000000004</v>
      </c>
      <c r="C19" s="3">
        <v>0.86611050459054817</v>
      </c>
      <c r="D19" s="3">
        <v>1.0383397652552688</v>
      </c>
      <c r="E19" s="3">
        <v>1.1219059430635892</v>
      </c>
      <c r="F19" s="3">
        <v>1.1669099037463861</v>
      </c>
      <c r="G19" s="3">
        <v>1.1929133488581731</v>
      </c>
      <c r="H19" s="3">
        <v>1.2019345907064594</v>
      </c>
      <c r="I19" s="3">
        <v>1.2010406750899105</v>
      </c>
      <c r="J19" s="3">
        <v>1.1940729251274693</v>
      </c>
      <c r="K19" s="3">
        <v>1.183311854876004</v>
      </c>
      <c r="L19" s="3">
        <v>1.1701763739952675</v>
      </c>
      <c r="M19" s="12">
        <v>1.1555767646202677</v>
      </c>
    </row>
    <row r="20" spans="1:13" x14ac:dyDescent="0.35">
      <c r="A20" s="67"/>
      <c r="B20" s="2">
        <v>0.6</v>
      </c>
      <c r="C20" s="3">
        <v>0.85326768068166869</v>
      </c>
      <c r="D20" s="3">
        <v>1.0344938021439791</v>
      </c>
      <c r="E20" s="3">
        <v>1.1201164245605475</v>
      </c>
      <c r="F20" s="3">
        <v>1.1672664238856392</v>
      </c>
      <c r="G20" s="3">
        <v>1.1936208211458663</v>
      </c>
      <c r="H20" s="3">
        <v>1.2029186909015375</v>
      </c>
      <c r="I20" s="3">
        <v>1.2021376536442703</v>
      </c>
      <c r="J20" s="3">
        <v>1.1951763996711144</v>
      </c>
      <c r="K20" s="3">
        <v>1.1843719665820773</v>
      </c>
      <c r="L20" s="3">
        <v>1.1711760814373298</v>
      </c>
      <c r="M20" s="12">
        <v>1.1565131994394167</v>
      </c>
    </row>
    <row r="21" spans="1:13" x14ac:dyDescent="0.35">
      <c r="A21" s="67"/>
      <c r="B21" s="2">
        <v>0.65</v>
      </c>
      <c r="C21" s="3">
        <v>0.84179162979126121</v>
      </c>
      <c r="D21" s="3">
        <v>1.0310151576995845</v>
      </c>
      <c r="E21" s="3">
        <v>1.1184755545396061</v>
      </c>
      <c r="F21" s="3">
        <v>1.1675224670997024</v>
      </c>
      <c r="G21" s="3">
        <v>1.1942852680499738</v>
      </c>
      <c r="H21" s="3">
        <v>1.2038214646852923</v>
      </c>
      <c r="I21" s="3">
        <v>1.2031063153193551</v>
      </c>
      <c r="J21" s="3">
        <v>1.1961294540992151</v>
      </c>
      <c r="K21" s="3">
        <v>1.1852827548980702</v>
      </c>
      <c r="L21" s="3">
        <v>1.1720392887408915</v>
      </c>
      <c r="M21" s="12">
        <v>1.1573289100940412</v>
      </c>
    </row>
    <row r="22" spans="1:13" x14ac:dyDescent="0.35">
      <c r="A22" s="67"/>
      <c r="B22" s="2">
        <v>0.7</v>
      </c>
      <c r="C22" s="3">
        <v>0.83150021112882333</v>
      </c>
      <c r="D22" s="3">
        <v>1.0278478145599359</v>
      </c>
      <c r="E22" s="3">
        <v>1.1170256834763737</v>
      </c>
      <c r="F22" s="3">
        <v>1.1677405467400181</v>
      </c>
      <c r="G22" s="3">
        <v>1.1949216219095073</v>
      </c>
      <c r="H22" s="3">
        <v>1.2046377658843994</v>
      </c>
      <c r="I22" s="3">
        <v>1.2039528186504642</v>
      </c>
      <c r="J22" s="3">
        <v>1.1969555414639979</v>
      </c>
      <c r="K22" s="3">
        <v>1.186077965222871</v>
      </c>
      <c r="L22" s="3">
        <v>1.1728015129382783</v>
      </c>
      <c r="M22" s="12">
        <v>1.1580556172590988</v>
      </c>
    </row>
    <row r="23" spans="1:13" x14ac:dyDescent="0.35">
      <c r="A23" s="67"/>
      <c r="B23" s="2">
        <v>0.75</v>
      </c>
      <c r="C23" s="3">
        <v>0.82223515877356734</v>
      </c>
      <c r="D23" s="3">
        <v>1.0249446978935832</v>
      </c>
      <c r="E23" s="3">
        <v>1.1157909393310537</v>
      </c>
      <c r="F23" s="3">
        <v>1.1679592169248136</v>
      </c>
      <c r="G23" s="3">
        <v>1.1955252427321197</v>
      </c>
      <c r="H23" s="3">
        <v>1.2053647261399496</v>
      </c>
      <c r="I23" s="3">
        <v>1.204692095976609</v>
      </c>
      <c r="J23" s="3">
        <v>1.197682332992553</v>
      </c>
      <c r="K23" s="3">
        <v>1.1867869560535125</v>
      </c>
      <c r="L23" s="3">
        <v>1.1734875568976781</v>
      </c>
      <c r="M23" s="12">
        <v>1.1587121339944697</v>
      </c>
    </row>
    <row r="24" spans="1:13" x14ac:dyDescent="0.35">
      <c r="A24" s="67"/>
      <c r="B24" s="2">
        <v>0.8</v>
      </c>
      <c r="C24" s="3">
        <v>0.8138604787679814</v>
      </c>
      <c r="D24" s="3">
        <v>1.022267675399781</v>
      </c>
      <c r="E24" s="3">
        <v>1.1147789148183969</v>
      </c>
      <c r="F24" s="3">
        <v>1.1681954347170329</v>
      </c>
      <c r="G24" s="3">
        <v>1.1960865130791307</v>
      </c>
      <c r="H24" s="3">
        <v>1.2060060574458202</v>
      </c>
      <c r="I24" s="3">
        <v>1.2053443945371172</v>
      </c>
      <c r="J24" s="3">
        <v>1.1983342097355769</v>
      </c>
      <c r="K24" s="3">
        <v>1.1874302277198194</v>
      </c>
      <c r="L24" s="3">
        <v>1.174111931140607</v>
      </c>
      <c r="M24" s="12">
        <v>1.1593087526468147</v>
      </c>
    </row>
    <row r="25" spans="1:13" x14ac:dyDescent="0.35">
      <c r="A25" s="67"/>
      <c r="B25" s="2">
        <v>0.85</v>
      </c>
      <c r="C25" s="3">
        <v>0.8062624491178082</v>
      </c>
      <c r="D25" s="3">
        <v>1.0197873042179979</v>
      </c>
      <c r="E25" s="3">
        <v>1.1139824390411368</v>
      </c>
      <c r="F25" s="3">
        <v>1.1684492001166698</v>
      </c>
      <c r="G25" s="3">
        <v>1.1965975027817963</v>
      </c>
      <c r="H25" s="3">
        <v>1.2065725583296574</v>
      </c>
      <c r="I25" s="3">
        <v>1.2059302990253138</v>
      </c>
      <c r="J25" s="3">
        <v>1.1989291411179748</v>
      </c>
      <c r="K25" s="3">
        <v>1.188019928565391</v>
      </c>
      <c r="L25" s="3">
        <v>1.1746824814723082</v>
      </c>
      <c r="M25" s="12">
        <v>1.1598508724799514</v>
      </c>
    </row>
    <row r="26" spans="1:13" x14ac:dyDescent="0.35">
      <c r="A26" s="67"/>
      <c r="B26" s="2">
        <v>0.9</v>
      </c>
      <c r="C26" s="3">
        <v>0.79934346125676015</v>
      </c>
      <c r="D26" s="3">
        <v>1.0174794563880332</v>
      </c>
      <c r="E26" s="3">
        <v>1.1133820240314203</v>
      </c>
      <c r="F26" s="3">
        <v>1.1687127516819891</v>
      </c>
      <c r="G26" s="3">
        <v>1.1970557652986984</v>
      </c>
      <c r="H26" s="3">
        <v>1.2070786549494834</v>
      </c>
      <c r="I26" s="3">
        <v>1.2064659228691685</v>
      </c>
      <c r="J26" s="3">
        <v>1.1994777569404009</v>
      </c>
      <c r="K26" s="3">
        <v>1.1885620483985315</v>
      </c>
      <c r="L26" s="3">
        <v>1.1752037635216346</v>
      </c>
      <c r="M26" s="12">
        <v>1.160343386576727</v>
      </c>
    </row>
    <row r="27" spans="1:13" x14ac:dyDescent="0.35">
      <c r="A27" s="67"/>
      <c r="B27" s="2">
        <v>0.95</v>
      </c>
      <c r="C27" s="3">
        <v>0.7930197422321037</v>
      </c>
      <c r="D27" s="3">
        <v>1.0153258250309884</v>
      </c>
      <c r="E27" s="3">
        <v>1.1129497454716608</v>
      </c>
      <c r="F27" s="3">
        <v>1.1689757970663233</v>
      </c>
      <c r="G27" s="3">
        <v>1.1974641689887429</v>
      </c>
      <c r="H27" s="3">
        <v>1.2075385203728317</v>
      </c>
      <c r="I27" s="3">
        <v>1.2069621489598215</v>
      </c>
      <c r="J27" s="3">
        <v>1.1999859626476583</v>
      </c>
      <c r="K27" s="3">
        <v>1.1890602992131147</v>
      </c>
      <c r="L27" s="3">
        <v>1.1756796580094553</v>
      </c>
      <c r="M27" s="12">
        <v>1.1607919472914476</v>
      </c>
    </row>
    <row r="28" spans="1:13" x14ac:dyDescent="0.35">
      <c r="A28" s="67"/>
      <c r="B28" s="2">
        <v>1</v>
      </c>
      <c r="C28" s="3">
        <v>0.78722143906813524</v>
      </c>
      <c r="D28" s="3">
        <v>1.0133119839888343</v>
      </c>
      <c r="E28" s="3">
        <v>1.1126535452329216</v>
      </c>
      <c r="F28" s="3">
        <v>1.1692291406484761</v>
      </c>
      <c r="G28" s="3">
        <v>1.1978294629317079</v>
      </c>
      <c r="H28" s="3">
        <v>1.2079633749448326</v>
      </c>
      <c r="I28" s="3">
        <v>1.2074250514690705</v>
      </c>
      <c r="J28" s="3">
        <v>1.2004564578716574</v>
      </c>
      <c r="K28" s="3">
        <v>1.1895176337315476</v>
      </c>
      <c r="L28" s="3">
        <v>1.17611480492812</v>
      </c>
      <c r="M28" s="12">
        <v>1.1612022913419282</v>
      </c>
    </row>
    <row r="29" spans="1:13" x14ac:dyDescent="0.35">
      <c r="A29" s="8"/>
      <c r="B29" s="9"/>
      <c r="C29" s="9"/>
      <c r="D29" s="9"/>
      <c r="E29" s="9"/>
      <c r="F29" s="9"/>
      <c r="G29" s="9"/>
      <c r="H29" s="9"/>
      <c r="I29" s="9"/>
      <c r="J29" s="9"/>
      <c r="K29" s="9"/>
      <c r="L29" s="9"/>
      <c r="M29" s="10"/>
    </row>
    <row r="30" spans="1:13" x14ac:dyDescent="0.35">
      <c r="A30" s="8"/>
      <c r="B30" s="9"/>
      <c r="C30" s="7"/>
      <c r="D30" s="9"/>
      <c r="E30" s="9"/>
      <c r="F30" s="9"/>
      <c r="G30" s="9"/>
      <c r="H30" s="9"/>
      <c r="I30" s="9"/>
      <c r="J30" s="9"/>
      <c r="K30" s="9"/>
      <c r="L30" s="9"/>
      <c r="M30" s="10"/>
    </row>
    <row r="31" spans="1:13" x14ac:dyDescent="0.35">
      <c r="A31" s="8"/>
      <c r="B31" s="9"/>
      <c r="C31" s="9"/>
      <c r="D31" s="9"/>
      <c r="E31" s="9"/>
      <c r="F31" s="9"/>
      <c r="G31" s="9"/>
      <c r="H31" s="9"/>
      <c r="I31" s="9"/>
      <c r="J31" s="9"/>
      <c r="K31" s="9"/>
      <c r="L31" s="9"/>
      <c r="M31" s="10"/>
    </row>
    <row r="32" spans="1:13" x14ac:dyDescent="0.35">
      <c r="A32" s="8"/>
      <c r="B32" s="9"/>
      <c r="C32" s="9"/>
      <c r="D32" s="9"/>
      <c r="E32" s="9"/>
      <c r="F32" s="9"/>
      <c r="G32" s="9"/>
      <c r="H32" s="9"/>
      <c r="I32" s="9"/>
      <c r="J32" s="9"/>
      <c r="K32" s="9"/>
      <c r="L32" s="9"/>
      <c r="M32" s="10"/>
    </row>
    <row r="33" spans="1:13" x14ac:dyDescent="0.35">
      <c r="A33" s="8"/>
      <c r="B33" s="9"/>
      <c r="C33" s="9"/>
      <c r="D33" s="9"/>
      <c r="E33" s="9"/>
      <c r="F33" s="9"/>
      <c r="G33" s="9"/>
      <c r="H33" s="9"/>
      <c r="I33" s="9"/>
      <c r="J33" s="9"/>
      <c r="K33" s="9"/>
      <c r="L33" s="9"/>
      <c r="M33" s="10"/>
    </row>
    <row r="34" spans="1:13" x14ac:dyDescent="0.35">
      <c r="A34" s="8"/>
      <c r="B34" s="9"/>
      <c r="C34" s="9"/>
      <c r="D34" s="9"/>
      <c r="E34" s="9"/>
      <c r="F34" s="9"/>
      <c r="G34" s="9"/>
      <c r="H34" s="9"/>
      <c r="I34" s="9"/>
      <c r="J34" s="9"/>
      <c r="K34" s="9"/>
      <c r="L34" s="9"/>
      <c r="M34" s="10"/>
    </row>
    <row r="35" spans="1:13" x14ac:dyDescent="0.35">
      <c r="A35" s="8"/>
      <c r="B35" s="9"/>
      <c r="C35" s="9"/>
      <c r="D35" s="9"/>
      <c r="E35" s="9"/>
      <c r="F35" s="9"/>
      <c r="G35" s="9"/>
      <c r="H35" s="9"/>
      <c r="I35" s="9"/>
      <c r="J35" s="9"/>
      <c r="K35" s="9"/>
      <c r="L35" s="9"/>
      <c r="M35" s="10"/>
    </row>
    <row r="36" spans="1:13" x14ac:dyDescent="0.35">
      <c r="A36" s="8"/>
      <c r="B36" s="9"/>
      <c r="C36" s="9"/>
      <c r="D36" s="9"/>
      <c r="E36" s="9"/>
      <c r="F36" s="9"/>
      <c r="G36" s="9"/>
      <c r="H36" s="9"/>
      <c r="I36" s="9"/>
      <c r="J36" s="9"/>
      <c r="K36" s="9"/>
      <c r="L36" s="9"/>
      <c r="M36" s="10"/>
    </row>
    <row r="37" spans="1:13" x14ac:dyDescent="0.35">
      <c r="A37" s="8"/>
      <c r="B37" s="9"/>
      <c r="C37" s="9"/>
      <c r="D37" s="9"/>
      <c r="E37" s="9"/>
      <c r="F37" s="9"/>
      <c r="G37" s="9"/>
      <c r="H37" s="9"/>
      <c r="I37" s="9"/>
      <c r="J37" s="9"/>
      <c r="K37" s="9"/>
      <c r="L37" s="9"/>
      <c r="M37" s="10"/>
    </row>
    <row r="38" spans="1:13" x14ac:dyDescent="0.35">
      <c r="A38" s="8"/>
      <c r="B38" s="9"/>
      <c r="C38" s="9"/>
      <c r="D38" s="9"/>
      <c r="E38" s="9"/>
      <c r="F38" s="9"/>
      <c r="G38" s="9"/>
      <c r="H38" s="9"/>
      <c r="I38" s="9"/>
      <c r="J38" s="9"/>
      <c r="K38" s="9"/>
      <c r="L38" s="9"/>
      <c r="M38" s="10"/>
    </row>
    <row r="39" spans="1:13" x14ac:dyDescent="0.35">
      <c r="A39" s="64" t="s">
        <v>1</v>
      </c>
      <c r="B39" s="65"/>
      <c r="C39" s="65"/>
      <c r="D39" s="65"/>
      <c r="E39" s="65"/>
      <c r="F39" s="65"/>
      <c r="G39" s="65"/>
      <c r="H39" s="65"/>
      <c r="I39" s="65"/>
      <c r="J39" s="65"/>
      <c r="K39" s="65"/>
      <c r="L39" s="65"/>
      <c r="M39" s="66"/>
    </row>
    <row r="40" spans="1:13" x14ac:dyDescent="0.35">
      <c r="A40" s="67" t="s">
        <v>0</v>
      </c>
      <c r="B40" s="1"/>
      <c r="C40" s="1">
        <v>0</v>
      </c>
      <c r="D40" s="1">
        <v>0.1</v>
      </c>
      <c r="E40" s="1">
        <v>0.2</v>
      </c>
      <c r="F40" s="1">
        <v>0.3</v>
      </c>
      <c r="G40" s="1">
        <v>0.4</v>
      </c>
      <c r="H40" s="1">
        <v>0.5</v>
      </c>
      <c r="I40" s="1">
        <v>0.6</v>
      </c>
      <c r="J40" s="1">
        <v>0.7</v>
      </c>
      <c r="K40" s="1">
        <v>0.8</v>
      </c>
      <c r="L40" s="1">
        <v>0.9</v>
      </c>
      <c r="M40" s="11">
        <v>1</v>
      </c>
    </row>
    <row r="41" spans="1:13" x14ac:dyDescent="0.35">
      <c r="A41" s="67"/>
      <c r="B41" s="2">
        <v>0</v>
      </c>
      <c r="C41" s="5">
        <v>1</v>
      </c>
      <c r="D41" s="5">
        <v>1</v>
      </c>
      <c r="E41" s="5">
        <v>1</v>
      </c>
      <c r="F41" s="5">
        <v>1</v>
      </c>
      <c r="G41" s="5">
        <v>1</v>
      </c>
      <c r="H41" s="5">
        <v>1</v>
      </c>
      <c r="I41" s="5">
        <v>1</v>
      </c>
      <c r="J41" s="5">
        <v>1</v>
      </c>
      <c r="K41" s="5">
        <v>1</v>
      </c>
      <c r="L41" s="5">
        <v>1</v>
      </c>
      <c r="M41" s="13">
        <v>1</v>
      </c>
    </row>
    <row r="42" spans="1:13" x14ac:dyDescent="0.35">
      <c r="A42" s="67"/>
      <c r="B42" s="2">
        <v>0.05</v>
      </c>
      <c r="C42" s="5">
        <v>0.8554115944401367</v>
      </c>
      <c r="D42" s="5">
        <v>0.83293923198891606</v>
      </c>
      <c r="E42" s="5">
        <v>0.81053801341798137</v>
      </c>
      <c r="F42" s="5">
        <v>0.7891076053556455</v>
      </c>
      <c r="G42" s="5">
        <v>0.76857003613216668</v>
      </c>
      <c r="H42" s="5">
        <v>0.74909397743528117</v>
      </c>
      <c r="I42" s="5">
        <v>0.73126771497650755</v>
      </c>
      <c r="J42" s="5">
        <v>0.71379885779310615</v>
      </c>
      <c r="K42" s="5">
        <v>0.69750652988588624</v>
      </c>
      <c r="L42" s="5">
        <v>0.68219563349309131</v>
      </c>
      <c r="M42" s="13">
        <v>0.66756089899095894</v>
      </c>
    </row>
    <row r="43" spans="1:13" x14ac:dyDescent="0.35">
      <c r="A43" s="67"/>
      <c r="B43" s="2">
        <v>0.1</v>
      </c>
      <c r="C43" s="5">
        <v>0.75149390328318832</v>
      </c>
      <c r="D43" s="5">
        <v>0.71498824185808607</v>
      </c>
      <c r="E43" s="5">
        <v>0.68470092646227676</v>
      </c>
      <c r="F43" s="5">
        <v>0.65820328709717357</v>
      </c>
      <c r="G43" s="5">
        <v>0.63437173092832633</v>
      </c>
      <c r="H43" s="5">
        <v>0.61269379442468674</v>
      </c>
      <c r="I43" s="5">
        <v>0.59281262021991876</v>
      </c>
      <c r="J43" s="5">
        <v>0.57444287414959627</v>
      </c>
      <c r="K43" s="5">
        <v>0.55730824147488689</v>
      </c>
      <c r="L43" s="5">
        <v>0.5416840675571073</v>
      </c>
      <c r="M43" s="13">
        <v>0.5270734831991708</v>
      </c>
    </row>
    <row r="44" spans="1:13" x14ac:dyDescent="0.35">
      <c r="A44" s="67"/>
      <c r="B44" s="2">
        <v>0.15</v>
      </c>
      <c r="C44" s="5">
        <v>0.69805334309846945</v>
      </c>
      <c r="D44" s="5">
        <v>0.64628643426811427</v>
      </c>
      <c r="E44" s="5">
        <v>0.61181263026287236</v>
      </c>
      <c r="F44" s="5">
        <v>0.58342563197272368</v>
      </c>
      <c r="G44" s="5">
        <v>0.55835723438747475</v>
      </c>
      <c r="H44" s="5">
        <v>0.53563763852288759</v>
      </c>
      <c r="I44" s="5">
        <v>0.51553717426531476</v>
      </c>
      <c r="J44" s="5">
        <v>0.49702636269302852</v>
      </c>
      <c r="K44" s="5">
        <v>0.48015329336017715</v>
      </c>
      <c r="L44" s="5">
        <v>0.46500023691505277</v>
      </c>
      <c r="M44" s="13">
        <v>0.45124620295940299</v>
      </c>
    </row>
    <row r="45" spans="1:13" x14ac:dyDescent="0.35">
      <c r="A45" s="67"/>
      <c r="B45" s="2">
        <v>0.2</v>
      </c>
      <c r="C45" s="5">
        <v>0.66683180065856862</v>
      </c>
      <c r="D45" s="5">
        <v>0.59988368128828717</v>
      </c>
      <c r="E45" s="5">
        <v>0.5621059015345774</v>
      </c>
      <c r="F45" s="5">
        <v>0.53230293772185622</v>
      </c>
      <c r="G45" s="5">
        <v>0.50589460752874826</v>
      </c>
      <c r="H45" s="5">
        <v>0.48282287474485491</v>
      </c>
      <c r="I45" s="5">
        <v>0.46242114481412594</v>
      </c>
      <c r="J45" s="5">
        <v>0.44435974508751147</v>
      </c>
      <c r="K45" s="5">
        <v>0.42827090216490171</v>
      </c>
      <c r="L45" s="5">
        <v>0.41390594964008603</v>
      </c>
      <c r="M45" s="13">
        <v>0.40070993995871967</v>
      </c>
    </row>
    <row r="46" spans="1:13" x14ac:dyDescent="0.35">
      <c r="A46" s="67"/>
      <c r="B46" s="2">
        <v>0.25</v>
      </c>
      <c r="C46" s="5">
        <v>0.64602259499643522</v>
      </c>
      <c r="D46" s="5">
        <v>0.5651038068691584</v>
      </c>
      <c r="E46" s="5">
        <v>0.52508967318661004</v>
      </c>
      <c r="F46" s="5">
        <v>0.4931680294460975</v>
      </c>
      <c r="G46" s="5">
        <v>0.46612311325307931</v>
      </c>
      <c r="H46" s="5">
        <v>0.44288490041756989</v>
      </c>
      <c r="I46" s="5">
        <v>0.42290029784655181</v>
      </c>
      <c r="J46" s="5">
        <v>0.40529981605525334</v>
      </c>
      <c r="K46" s="5">
        <v>0.38996371584704576</v>
      </c>
      <c r="L46" s="5">
        <v>0.37631698776770606</v>
      </c>
      <c r="M46" s="13">
        <v>0.36392395984416864</v>
      </c>
    </row>
    <row r="47" spans="1:13" x14ac:dyDescent="0.35">
      <c r="A47" s="67"/>
      <c r="B47" s="2">
        <v>0.3</v>
      </c>
      <c r="C47" s="5">
        <v>0.63182399608269313</v>
      </c>
      <c r="D47" s="5">
        <v>0.53758777320348494</v>
      </c>
      <c r="E47" s="5">
        <v>0.49521286809529869</v>
      </c>
      <c r="F47" s="5">
        <v>0.46153521805842607</v>
      </c>
      <c r="G47" s="5">
        <v>0.43404362956489273</v>
      </c>
      <c r="H47" s="5">
        <v>0.41118010221264278</v>
      </c>
      <c r="I47" s="5">
        <v>0.39187376887471387</v>
      </c>
      <c r="J47" s="5">
        <v>0.37493149441660484</v>
      </c>
      <c r="K47" s="5">
        <v>0.36032133152715151</v>
      </c>
      <c r="L47" s="5">
        <v>0.34738227010773276</v>
      </c>
      <c r="M47" s="13">
        <v>0.33570510640615331</v>
      </c>
    </row>
    <row r="48" spans="1:13" x14ac:dyDescent="0.35">
      <c r="A48" s="67"/>
      <c r="B48" s="2">
        <v>0.35</v>
      </c>
      <c r="C48" s="5">
        <v>0.62085557378567036</v>
      </c>
      <c r="D48" s="5">
        <v>0.51518196062606636</v>
      </c>
      <c r="E48" s="5">
        <v>0.47010847710142367</v>
      </c>
      <c r="F48" s="5">
        <v>0.4353220277739272</v>
      </c>
      <c r="G48" s="5">
        <v>0.40777387820969119</v>
      </c>
      <c r="H48" s="5">
        <v>0.38533203007679079</v>
      </c>
      <c r="I48" s="5">
        <v>0.36669149050478711</v>
      </c>
      <c r="J48" s="5">
        <v>0.35050280169805542</v>
      </c>
      <c r="K48" s="5">
        <v>0.3364865300509694</v>
      </c>
      <c r="L48" s="5">
        <v>0.32404353703852223</v>
      </c>
      <c r="M48" s="13">
        <v>0.31322486249426085</v>
      </c>
    </row>
    <row r="49" spans="1:13" x14ac:dyDescent="0.35">
      <c r="A49" s="67"/>
      <c r="B49" s="2">
        <v>0.4</v>
      </c>
      <c r="C49" s="5">
        <v>0.61291101928191372</v>
      </c>
      <c r="D49" s="5">
        <v>0.4963443002435734</v>
      </c>
      <c r="E49" s="5">
        <v>0.44817715374453632</v>
      </c>
      <c r="F49" s="5">
        <v>0.41286289943313587</v>
      </c>
      <c r="G49" s="5">
        <v>0.38576024205766291</v>
      </c>
      <c r="H49" s="5">
        <v>0.36378428518820044</v>
      </c>
      <c r="I49" s="5">
        <v>0.3456803592914387</v>
      </c>
      <c r="J49" s="5">
        <v>0.33021267662218312</v>
      </c>
      <c r="K49" s="5">
        <v>0.31678384774964202</v>
      </c>
      <c r="L49" s="5">
        <v>0.30504915359984514</v>
      </c>
      <c r="M49" s="13">
        <v>0.2945208286949752</v>
      </c>
    </row>
    <row r="50" spans="1:13" x14ac:dyDescent="0.35">
      <c r="A50" s="67"/>
      <c r="B50" s="2">
        <v>0.45</v>
      </c>
      <c r="C50" s="5">
        <v>0.60653479115809439</v>
      </c>
      <c r="D50" s="5">
        <v>0.47968740209673577</v>
      </c>
      <c r="E50" s="5">
        <v>0.42917663793940214</v>
      </c>
      <c r="F50" s="5">
        <v>0.39355559671769097</v>
      </c>
      <c r="G50" s="5">
        <v>0.36662447701565332</v>
      </c>
      <c r="H50" s="5">
        <v>0.3455123830266984</v>
      </c>
      <c r="I50" s="5">
        <v>0.32800441356787924</v>
      </c>
      <c r="J50" s="5">
        <v>0.31307886581101907</v>
      </c>
      <c r="K50" s="5">
        <v>0.30034769372187914</v>
      </c>
      <c r="L50" s="5">
        <v>0.28895537949596017</v>
      </c>
      <c r="M50" s="13">
        <v>0.27901664685490923</v>
      </c>
    </row>
    <row r="51" spans="1:13" x14ac:dyDescent="0.35">
      <c r="A51" s="67"/>
      <c r="B51" s="2">
        <v>0.5</v>
      </c>
      <c r="C51" s="5">
        <v>0.60109746837855138</v>
      </c>
      <c r="D51" s="5">
        <v>0.46502678942961573</v>
      </c>
      <c r="E51" s="5">
        <v>0.4124973176691536</v>
      </c>
      <c r="F51" s="5">
        <v>0.37664788267536387</v>
      </c>
      <c r="G51" s="5">
        <v>0.35018427689043397</v>
      </c>
      <c r="H51" s="5">
        <v>0.32953925427667624</v>
      </c>
      <c r="I51" s="5">
        <v>0.31269202096196214</v>
      </c>
      <c r="J51" s="5">
        <v>0.29843506973645456</v>
      </c>
      <c r="K51" s="5">
        <v>0.28600771320480511</v>
      </c>
      <c r="L51" s="5">
        <v>0.27530418385067562</v>
      </c>
      <c r="M51" s="13">
        <v>0.26575307577537949</v>
      </c>
    </row>
    <row r="52" spans="1:13" x14ac:dyDescent="0.35">
      <c r="A52" s="67"/>
      <c r="B52" s="2">
        <v>0.55000000000000004</v>
      </c>
      <c r="C52" s="5">
        <v>0.596910558300632</v>
      </c>
      <c r="D52" s="5">
        <v>0.45178863289973864</v>
      </c>
      <c r="E52" s="5">
        <v>0.39726544661731727</v>
      </c>
      <c r="F52" s="5">
        <v>0.36160799051849341</v>
      </c>
      <c r="G52" s="5">
        <v>0.3357728153182859</v>
      </c>
      <c r="H52" s="5">
        <v>0.3157184597129839</v>
      </c>
      <c r="I52" s="5">
        <v>0.29946220950808922</v>
      </c>
      <c r="J52" s="5">
        <v>0.28563450286124126</v>
      </c>
      <c r="K52" s="5">
        <v>0.27374186339664958</v>
      </c>
      <c r="L52" s="5">
        <v>0.26343563131000786</v>
      </c>
      <c r="M52" s="13">
        <v>0.25410419260915024</v>
      </c>
    </row>
    <row r="53" spans="1:13" x14ac:dyDescent="0.35">
      <c r="A53" s="67"/>
      <c r="B53" s="2">
        <v>0.6</v>
      </c>
      <c r="C53" s="5">
        <v>0.5930510870887904</v>
      </c>
      <c r="D53" s="5">
        <v>0.43956406592969782</v>
      </c>
      <c r="E53" s="5">
        <v>0.38382877843095198</v>
      </c>
      <c r="F53" s="5">
        <v>0.34829580304920665</v>
      </c>
      <c r="G53" s="5">
        <v>0.32295876145154884</v>
      </c>
      <c r="H53" s="5">
        <v>0.30343162077426972</v>
      </c>
      <c r="I53" s="5">
        <v>0.28764967012909243</v>
      </c>
      <c r="J53" s="5">
        <v>0.27437297030625157</v>
      </c>
      <c r="K53" s="5">
        <v>0.26292304133841821</v>
      </c>
      <c r="L53" s="5">
        <v>0.25288798207509572</v>
      </c>
      <c r="M53" s="13">
        <v>0.24401297267018707</v>
      </c>
    </row>
    <row r="54" spans="1:13" x14ac:dyDescent="0.35">
      <c r="A54" s="67"/>
      <c r="B54" s="2">
        <v>0.65</v>
      </c>
      <c r="C54" s="5">
        <v>0.59010375797242576</v>
      </c>
      <c r="D54" s="5">
        <v>0.42849815797207325</v>
      </c>
      <c r="E54" s="5">
        <v>0.37151452296728132</v>
      </c>
      <c r="F54" s="5">
        <v>0.33626180305470926</v>
      </c>
      <c r="G54" s="5">
        <v>0.31166344819747799</v>
      </c>
      <c r="H54" s="5">
        <v>0.29256928209495092</v>
      </c>
      <c r="I54" s="5">
        <v>0.27732238569161971</v>
      </c>
      <c r="J54" s="5">
        <v>0.26432937630610559</v>
      </c>
      <c r="K54" s="5">
        <v>0.25319980553380372</v>
      </c>
      <c r="L54" s="5">
        <v>0.2435734653339153</v>
      </c>
      <c r="M54" s="13">
        <v>0.23500981577238084</v>
      </c>
    </row>
    <row r="55" spans="1:13" x14ac:dyDescent="0.35">
      <c r="A55" s="67"/>
      <c r="B55" s="2">
        <v>0.7</v>
      </c>
      <c r="C55" s="5">
        <v>0.58720574066881726</v>
      </c>
      <c r="D55" s="5">
        <v>0.41787656209144902</v>
      </c>
      <c r="E55" s="5">
        <v>0.36024361273849798</v>
      </c>
      <c r="F55" s="5">
        <v>0.32541491119536992</v>
      </c>
      <c r="G55" s="5">
        <v>0.30126445089726356</v>
      </c>
      <c r="H55" s="5">
        <v>0.28287287275941353</v>
      </c>
      <c r="I55" s="5">
        <v>0.26799551992382581</v>
      </c>
      <c r="J55" s="5">
        <v>0.25538699516385227</v>
      </c>
      <c r="K55" s="5">
        <v>0.2446415929157271</v>
      </c>
      <c r="L55" s="5">
        <v>0.23530720393547358</v>
      </c>
      <c r="M55" s="13">
        <v>0.22703384079305786</v>
      </c>
    </row>
    <row r="56" spans="1:13" x14ac:dyDescent="0.35">
      <c r="A56" s="67"/>
      <c r="B56" s="2">
        <v>0.75</v>
      </c>
      <c r="C56" s="5">
        <v>0.58504069920765911</v>
      </c>
      <c r="D56" s="5">
        <v>0.40828617315334115</v>
      </c>
      <c r="E56" s="5">
        <v>0.35003208462046148</v>
      </c>
      <c r="F56" s="5">
        <v>0.31547048872977007</v>
      </c>
      <c r="G56" s="5">
        <v>0.2919161956038504</v>
      </c>
      <c r="H56" s="5">
        <v>0.2739959245994732</v>
      </c>
      <c r="I56" s="5">
        <v>0.25944320786454073</v>
      </c>
      <c r="J56" s="5">
        <v>0.24739199088242672</v>
      </c>
      <c r="K56" s="5">
        <v>0.23686018886255461</v>
      </c>
      <c r="L56" s="5">
        <v>0.22772542843027319</v>
      </c>
      <c r="M56" s="13">
        <v>0.21965314790210305</v>
      </c>
    </row>
    <row r="57" spans="1:13" x14ac:dyDescent="0.35">
      <c r="A57" s="67"/>
      <c r="B57" s="2">
        <v>0.8</v>
      </c>
      <c r="C57" s="5">
        <v>0.58273859619514667</v>
      </c>
      <c r="D57" s="5">
        <v>0.39927534552910565</v>
      </c>
      <c r="E57" s="5">
        <v>0.34046845893115746</v>
      </c>
      <c r="F57" s="5">
        <v>0.30652170126654266</v>
      </c>
      <c r="G57" s="5">
        <v>0.28349681470476856</v>
      </c>
      <c r="H57" s="5">
        <v>0.26587879982448748</v>
      </c>
      <c r="I57" s="5">
        <v>0.25172040900422282</v>
      </c>
      <c r="J57" s="5">
        <v>0.23994333619824795</v>
      </c>
      <c r="K57" s="5">
        <v>0.22964816765934035</v>
      </c>
      <c r="L57" s="5">
        <v>0.22084240552653481</v>
      </c>
      <c r="M57" s="13">
        <v>0.21298448386989094</v>
      </c>
    </row>
    <row r="58" spans="1:13" x14ac:dyDescent="0.35">
      <c r="A58" s="67"/>
      <c r="B58" s="2">
        <v>0.85</v>
      </c>
      <c r="C58" s="5">
        <v>0.58115787864174639</v>
      </c>
      <c r="D58" s="5">
        <v>0.39082258432600225</v>
      </c>
      <c r="E58" s="5">
        <v>0.331841315142341</v>
      </c>
      <c r="F58" s="5">
        <v>0.29835891038119544</v>
      </c>
      <c r="G58" s="5">
        <v>0.27572278635008568</v>
      </c>
      <c r="H58" s="5">
        <v>0.2586019146214148</v>
      </c>
      <c r="I58" s="5">
        <v>0.24477003543656406</v>
      </c>
      <c r="J58" s="5">
        <v>0.23314686184792649</v>
      </c>
      <c r="K58" s="5">
        <v>0.22335104917017606</v>
      </c>
      <c r="L58" s="5">
        <v>0.21455691956755987</v>
      </c>
      <c r="M58" s="13">
        <v>0.20698578614160829</v>
      </c>
    </row>
    <row r="59" spans="1:13" x14ac:dyDescent="0.35">
      <c r="A59" s="67"/>
      <c r="B59" s="2">
        <v>0.9</v>
      </c>
      <c r="C59" s="5">
        <v>0.57978178403786318</v>
      </c>
      <c r="D59" s="5">
        <v>0.38292544502681858</v>
      </c>
      <c r="E59" s="5">
        <v>0.32353678440545175</v>
      </c>
      <c r="F59" s="5">
        <v>0.29062511119341622</v>
      </c>
      <c r="G59" s="5">
        <v>0.26851900485575519</v>
      </c>
      <c r="H59" s="5">
        <v>0.25185342445812314</v>
      </c>
      <c r="I59" s="5">
        <v>0.23836742338557687</v>
      </c>
      <c r="J59" s="5">
        <v>0.22695348782637204</v>
      </c>
      <c r="K59" s="5">
        <v>0.21722207553314601</v>
      </c>
      <c r="L59" s="5">
        <v>0.20891436270919386</v>
      </c>
      <c r="M59" s="13">
        <v>0.20135326023318822</v>
      </c>
    </row>
    <row r="60" spans="1:13" x14ac:dyDescent="0.35">
      <c r="A60" s="67"/>
      <c r="B60" s="2">
        <v>0.95</v>
      </c>
      <c r="C60" s="5">
        <v>0.57808183305002514</v>
      </c>
      <c r="D60" s="5">
        <v>0.37540939753187119</v>
      </c>
      <c r="E60" s="5">
        <v>0.3160757174743864</v>
      </c>
      <c r="F60" s="5">
        <v>0.28367117621705829</v>
      </c>
      <c r="G60" s="5">
        <v>0.26188662926011125</v>
      </c>
      <c r="H60" s="5">
        <v>0.24548029412766936</v>
      </c>
      <c r="I60" s="5">
        <v>0.23224380239830777</v>
      </c>
      <c r="J60" s="5">
        <v>0.22127015389207191</v>
      </c>
      <c r="K60" s="5">
        <v>0.21187326113547703</v>
      </c>
      <c r="L60" s="5">
        <v>0.20353398032199041</v>
      </c>
      <c r="M60" s="13">
        <v>0.19623593740096507</v>
      </c>
    </row>
    <row r="61" spans="1:13" x14ac:dyDescent="0.35">
      <c r="A61" s="67"/>
      <c r="B61" s="2">
        <v>1</v>
      </c>
      <c r="C61" s="5">
        <v>0.57694433175556681</v>
      </c>
      <c r="D61" s="5">
        <v>0.36818719786474241</v>
      </c>
      <c r="E61" s="5">
        <v>0.30902994451512333</v>
      </c>
      <c r="F61" s="5">
        <v>0.27699739134275225</v>
      </c>
      <c r="G61" s="5">
        <v>0.255770995100635</v>
      </c>
      <c r="H61" s="5">
        <v>0.23974935532797639</v>
      </c>
      <c r="I61" s="5">
        <v>0.22669616024278888</v>
      </c>
      <c r="J61" s="5">
        <v>0.21596519329027863</v>
      </c>
      <c r="K61" s="5">
        <v>0.20669187509351772</v>
      </c>
      <c r="L61" s="5">
        <v>0.19857818528668547</v>
      </c>
      <c r="M61" s="13">
        <v>0.19138413971436088</v>
      </c>
    </row>
    <row r="62" spans="1:13" x14ac:dyDescent="0.35">
      <c r="A62" s="8"/>
      <c r="B62" s="9"/>
      <c r="C62" s="9"/>
      <c r="D62" s="9"/>
      <c r="E62" s="9"/>
      <c r="F62" s="9"/>
      <c r="G62" s="9"/>
      <c r="H62" s="9"/>
      <c r="I62" s="9"/>
      <c r="J62" s="9"/>
      <c r="K62" s="9"/>
      <c r="L62" s="9"/>
      <c r="M62" s="10"/>
    </row>
    <row r="63" spans="1:13" x14ac:dyDescent="0.35">
      <c r="A63" s="8"/>
      <c r="B63" s="9"/>
      <c r="C63" s="9"/>
      <c r="D63" s="9"/>
      <c r="E63" s="9"/>
      <c r="F63" s="9"/>
      <c r="G63" s="9"/>
      <c r="H63" s="9"/>
      <c r="I63" s="9"/>
      <c r="J63" s="9"/>
      <c r="K63" s="9"/>
      <c r="L63" s="9"/>
      <c r="M63" s="10"/>
    </row>
    <row r="64" spans="1:13" x14ac:dyDescent="0.35">
      <c r="A64" s="8"/>
      <c r="B64" s="9"/>
      <c r="C64" s="9"/>
      <c r="D64" s="9"/>
      <c r="E64" s="9"/>
      <c r="F64" s="9"/>
      <c r="G64" s="9"/>
      <c r="H64" s="9"/>
      <c r="I64" s="9"/>
      <c r="J64" s="9"/>
      <c r="K64" s="9"/>
      <c r="L64" s="9"/>
      <c r="M64" s="10"/>
    </row>
    <row r="65" spans="1:13" x14ac:dyDescent="0.35">
      <c r="A65" s="8"/>
      <c r="B65" s="9"/>
      <c r="C65" s="9"/>
      <c r="D65" s="9"/>
      <c r="E65" s="9"/>
      <c r="F65" s="9"/>
      <c r="G65" s="9"/>
      <c r="H65" s="9"/>
      <c r="I65" s="9"/>
      <c r="J65" s="9"/>
      <c r="K65" s="9"/>
      <c r="L65" s="9"/>
      <c r="M65" s="10"/>
    </row>
    <row r="66" spans="1:13" x14ac:dyDescent="0.35">
      <c r="A66" s="8"/>
      <c r="B66" s="9"/>
      <c r="C66" s="9"/>
      <c r="D66" s="9"/>
      <c r="E66" s="9"/>
      <c r="F66" s="9"/>
      <c r="G66" s="9"/>
      <c r="H66" s="9"/>
      <c r="I66" s="9"/>
      <c r="J66" s="9"/>
      <c r="K66" s="9"/>
      <c r="L66" s="9"/>
      <c r="M66" s="10"/>
    </row>
    <row r="67" spans="1:13" x14ac:dyDescent="0.35">
      <c r="A67" s="8"/>
      <c r="B67" s="9"/>
      <c r="C67" s="9"/>
      <c r="D67" s="9"/>
      <c r="E67" s="9"/>
      <c r="F67" s="9"/>
      <c r="G67" s="9"/>
      <c r="H67" s="9"/>
      <c r="I67" s="9"/>
      <c r="J67" s="9"/>
      <c r="K67" s="9"/>
      <c r="L67" s="9"/>
      <c r="M67" s="10"/>
    </row>
    <row r="68" spans="1:13" x14ac:dyDescent="0.35">
      <c r="A68" s="8"/>
      <c r="B68" s="9"/>
      <c r="C68" s="9"/>
      <c r="D68" s="9"/>
      <c r="E68" s="9"/>
      <c r="F68" s="9"/>
      <c r="G68" s="9"/>
      <c r="H68" s="9"/>
      <c r="I68" s="9"/>
      <c r="J68" s="9"/>
      <c r="K68" s="9"/>
      <c r="L68" s="9"/>
      <c r="M68" s="10"/>
    </row>
    <row r="69" spans="1:13" x14ac:dyDescent="0.35">
      <c r="A69" s="8"/>
      <c r="B69" s="9"/>
      <c r="C69" s="9"/>
      <c r="D69" s="9"/>
      <c r="E69" s="9"/>
      <c r="F69" s="9"/>
      <c r="G69" s="9"/>
      <c r="H69" s="9"/>
      <c r="I69" s="9"/>
      <c r="J69" s="9"/>
      <c r="K69" s="9"/>
      <c r="L69" s="9"/>
      <c r="M69" s="10"/>
    </row>
    <row r="70" spans="1:13" x14ac:dyDescent="0.35">
      <c r="A70" s="8"/>
      <c r="B70" s="9"/>
      <c r="C70" s="9"/>
      <c r="D70" s="9"/>
      <c r="E70" s="9"/>
      <c r="F70" s="9"/>
      <c r="G70" s="9"/>
      <c r="H70" s="9"/>
      <c r="I70" s="9"/>
      <c r="J70" s="9"/>
      <c r="K70" s="9"/>
      <c r="L70" s="9"/>
      <c r="M70" s="10"/>
    </row>
    <row r="71" spans="1:13" x14ac:dyDescent="0.35">
      <c r="A71" s="8"/>
      <c r="B71" s="9"/>
      <c r="C71" s="9"/>
      <c r="D71" s="9"/>
      <c r="E71" s="9"/>
      <c r="F71" s="9"/>
      <c r="G71" s="9"/>
      <c r="H71" s="9"/>
      <c r="I71" s="9"/>
      <c r="J71" s="9"/>
      <c r="K71" s="9"/>
      <c r="L71" s="9"/>
      <c r="M71" s="10"/>
    </row>
    <row r="72" spans="1:13" x14ac:dyDescent="0.35">
      <c r="A72" s="64" t="s">
        <v>1</v>
      </c>
      <c r="B72" s="65"/>
      <c r="C72" s="65"/>
      <c r="D72" s="65"/>
      <c r="E72" s="65"/>
      <c r="F72" s="65"/>
      <c r="G72" s="65"/>
      <c r="H72" s="65"/>
      <c r="I72" s="65"/>
      <c r="J72" s="65"/>
      <c r="K72" s="65"/>
      <c r="L72" s="65"/>
      <c r="M72" s="66"/>
    </row>
    <row r="73" spans="1:13" x14ac:dyDescent="0.35">
      <c r="A73" s="67" t="s">
        <v>0</v>
      </c>
      <c r="B73" s="1"/>
      <c r="C73" s="1">
        <v>0</v>
      </c>
      <c r="D73" s="1">
        <v>0.1</v>
      </c>
      <c r="E73" s="1">
        <v>0.2</v>
      </c>
      <c r="F73" s="1">
        <v>0.3</v>
      </c>
      <c r="G73" s="1">
        <v>0.4</v>
      </c>
      <c r="H73" s="1">
        <v>0.5</v>
      </c>
      <c r="I73" s="1">
        <v>0.6</v>
      </c>
      <c r="J73" s="1">
        <v>0.7</v>
      </c>
      <c r="K73" s="1">
        <v>0.8</v>
      </c>
      <c r="L73" s="1">
        <v>0.9</v>
      </c>
      <c r="M73" s="11">
        <v>1</v>
      </c>
    </row>
    <row r="74" spans="1:13" x14ac:dyDescent="0.35">
      <c r="A74" s="67"/>
      <c r="B74" s="2">
        <v>0</v>
      </c>
      <c r="C74" s="4">
        <v>0</v>
      </c>
      <c r="D74" s="4">
        <v>0</v>
      </c>
      <c r="E74" s="4">
        <v>0</v>
      </c>
      <c r="F74" s="4">
        <v>0</v>
      </c>
      <c r="G74" s="4">
        <v>0</v>
      </c>
      <c r="H74" s="4">
        <v>0</v>
      </c>
      <c r="I74" s="4">
        <v>0</v>
      </c>
      <c r="J74" s="4">
        <v>0</v>
      </c>
      <c r="K74" s="4">
        <v>0</v>
      </c>
      <c r="L74" s="4">
        <v>0</v>
      </c>
      <c r="M74" s="14">
        <v>0</v>
      </c>
    </row>
    <row r="75" spans="1:13" x14ac:dyDescent="0.35">
      <c r="A75" s="67"/>
      <c r="B75" s="2">
        <v>0.05</v>
      </c>
      <c r="C75" s="4">
        <v>1.0370597568307422E-2</v>
      </c>
      <c r="D75" s="4">
        <v>1.1047766373520382E-2</v>
      </c>
      <c r="E75" s="4">
        <v>1.1623049782269836E-2</v>
      </c>
      <c r="F75" s="4">
        <v>1.2155234087149839E-2</v>
      </c>
      <c r="G75" s="4">
        <v>1.2448574835696667E-2</v>
      </c>
      <c r="H75" s="4">
        <v>1.2691762151604521E-2</v>
      </c>
      <c r="I75" s="4">
        <v>1.2910499027019977E-2</v>
      </c>
      <c r="J75" s="4">
        <v>1.3011388045642934E-2</v>
      </c>
      <c r="K75" s="4">
        <v>1.3148344229879098E-2</v>
      </c>
      <c r="L75" s="4">
        <v>1.3162269812044887E-2</v>
      </c>
      <c r="M75" s="14">
        <v>1.3151768661320607E-2</v>
      </c>
    </row>
    <row r="76" spans="1:13" x14ac:dyDescent="0.35">
      <c r="A76" s="67"/>
      <c r="B76" s="2">
        <v>0.1</v>
      </c>
      <c r="C76" s="4">
        <v>9.7077764722898526E-3</v>
      </c>
      <c r="D76" s="4">
        <v>1.13634146587306E-2</v>
      </c>
      <c r="E76" s="4">
        <v>1.1943681932316472E-2</v>
      </c>
      <c r="F76" s="4">
        <v>1.2255394755546984E-2</v>
      </c>
      <c r="G76" s="4">
        <v>1.2503688425569726E-2</v>
      </c>
      <c r="H76" s="4">
        <v>1.2622045995811433E-2</v>
      </c>
      <c r="I76" s="4">
        <v>1.2641901112727108E-2</v>
      </c>
      <c r="J76" s="4">
        <v>1.2601637701509039E-2</v>
      </c>
      <c r="K76" s="4">
        <v>1.2519531689342774E-2</v>
      </c>
      <c r="L76" s="4">
        <v>1.2425722024180619E-2</v>
      </c>
      <c r="M76" s="14">
        <v>1.2361833987283216E-2</v>
      </c>
    </row>
    <row r="77" spans="1:13" x14ac:dyDescent="0.35">
      <c r="A77" s="67"/>
      <c r="B77" s="2">
        <v>0.15</v>
      </c>
      <c r="C77" s="4">
        <v>8.0403042410406491E-3</v>
      </c>
      <c r="D77" s="4">
        <v>1.0985246133566041E-2</v>
      </c>
      <c r="E77" s="4">
        <v>1.1535139358810217E-2</v>
      </c>
      <c r="F77" s="4">
        <v>1.1925121513903458E-2</v>
      </c>
      <c r="G77" s="4">
        <v>1.2137247919547811E-2</v>
      </c>
      <c r="H77" s="4">
        <v>1.2238748067474185E-2</v>
      </c>
      <c r="I77" s="4">
        <v>1.2224142867376124E-2</v>
      </c>
      <c r="J77" s="4">
        <v>1.2096781676621305E-2</v>
      </c>
      <c r="K77" s="4">
        <v>1.192993547425682E-2</v>
      </c>
      <c r="L77" s="4">
        <v>1.1769952622754539E-2</v>
      </c>
      <c r="M77" s="14">
        <v>1.1577932898027941E-2</v>
      </c>
    </row>
    <row r="78" spans="1:13" x14ac:dyDescent="0.35">
      <c r="A78" s="67"/>
      <c r="B78" s="2">
        <v>0.2</v>
      </c>
      <c r="C78" s="4">
        <v>6.7653508783294567E-3</v>
      </c>
      <c r="D78" s="4">
        <v>1.044909014675836E-2</v>
      </c>
      <c r="E78" s="4">
        <v>1.1243161797394912E-2</v>
      </c>
      <c r="F78" s="4">
        <v>1.1725271694976934E-2</v>
      </c>
      <c r="G78" s="4">
        <v>1.192335661462208E-2</v>
      </c>
      <c r="H78" s="4">
        <v>1.1970209422187024E-2</v>
      </c>
      <c r="I78" s="4">
        <v>1.1779924303694428E-2</v>
      </c>
      <c r="J78" s="4">
        <v>1.1557772216460543E-2</v>
      </c>
      <c r="K78" s="4">
        <v>1.1349058388456588E-2</v>
      </c>
      <c r="L78" s="4">
        <v>1.1110810156358591E-2</v>
      </c>
      <c r="M78" s="14">
        <v>1.0809011062151241E-2</v>
      </c>
    </row>
    <row r="79" spans="1:13" x14ac:dyDescent="0.35">
      <c r="A79" s="67"/>
      <c r="B79" s="2">
        <v>0.25</v>
      </c>
      <c r="C79" s="4">
        <v>5.8163118511634403E-3</v>
      </c>
      <c r="D79" s="4">
        <v>1.0084905814220809E-2</v>
      </c>
      <c r="E79" s="4">
        <v>1.1116103537113748E-2</v>
      </c>
      <c r="F79" s="4">
        <v>1.1655857152568521E-2</v>
      </c>
      <c r="G79" s="4">
        <v>1.1719319769713804E-2</v>
      </c>
      <c r="H79" s="4">
        <v>1.1536239128138545E-2</v>
      </c>
      <c r="I79" s="4">
        <v>1.1293623428863605E-2</v>
      </c>
      <c r="J79" s="4">
        <v>1.1012507900562995E-2</v>
      </c>
      <c r="K79" s="4">
        <v>1.0725565570455753E-2</v>
      </c>
      <c r="L79" s="4">
        <v>1.0429132296899435E-2</v>
      </c>
      <c r="M79" s="14">
        <v>1.0161490589232164E-2</v>
      </c>
    </row>
    <row r="80" spans="1:13" x14ac:dyDescent="0.35">
      <c r="A80" s="67"/>
      <c r="B80" s="2">
        <v>0.3</v>
      </c>
      <c r="C80" s="4">
        <v>5.0792885941644238E-3</v>
      </c>
      <c r="D80" s="4">
        <v>9.8300536994430643E-3</v>
      </c>
      <c r="E80" s="4">
        <v>1.108507291989759E-2</v>
      </c>
      <c r="F80" s="4">
        <v>1.147513541742084E-2</v>
      </c>
      <c r="G80" s="4">
        <v>1.1397487751573621E-2</v>
      </c>
      <c r="H80" s="4">
        <v>1.1151200008122175E-2</v>
      </c>
      <c r="I80" s="4">
        <v>1.0827041352235302E-2</v>
      </c>
      <c r="J80" s="4">
        <v>1.0470131302332925E-2</v>
      </c>
      <c r="K80" s="4">
        <v>1.0183046068067443E-2</v>
      </c>
      <c r="L80" s="4">
        <v>9.8784257691879335E-3</v>
      </c>
      <c r="M80" s="14">
        <v>9.5737053715431678E-3</v>
      </c>
    </row>
    <row r="81" spans="1:13" x14ac:dyDescent="0.35">
      <c r="A81" s="67"/>
      <c r="B81" s="2">
        <v>0.35</v>
      </c>
      <c r="C81" s="4">
        <v>4.4252761894856239E-3</v>
      </c>
      <c r="D81" s="4">
        <v>9.6733240578102155E-3</v>
      </c>
      <c r="E81" s="4">
        <v>1.1006599439237374E-2</v>
      </c>
      <c r="F81" s="4">
        <v>1.1274849642030026E-2</v>
      </c>
      <c r="G81" s="4">
        <v>1.1060191791297002E-2</v>
      </c>
      <c r="H81" s="4">
        <v>1.0716008114011397E-2</v>
      </c>
      <c r="I81" s="4">
        <v>1.0383300233321896E-2</v>
      </c>
      <c r="J81" s="4">
        <v>1.0004439577879427E-2</v>
      </c>
      <c r="K81" s="4">
        <v>9.6358548509395212E-3</v>
      </c>
      <c r="L81" s="4">
        <v>9.324622765199856E-3</v>
      </c>
      <c r="M81" s="14">
        <v>9.067384085125153E-3</v>
      </c>
    </row>
    <row r="82" spans="1:13" x14ac:dyDescent="0.35">
      <c r="A82" s="67"/>
      <c r="B82" s="2">
        <v>0.4</v>
      </c>
      <c r="C82" s="4">
        <v>4.0726977160845147E-3</v>
      </c>
      <c r="D82" s="4">
        <v>9.6040221265126617E-3</v>
      </c>
      <c r="E82" s="4">
        <v>1.0937272483248507E-2</v>
      </c>
      <c r="F82" s="4">
        <v>1.1010353142932871E-2</v>
      </c>
      <c r="G82" s="4">
        <v>1.0716042358325791E-2</v>
      </c>
      <c r="H82" s="4">
        <v>1.0298819509659822E-2</v>
      </c>
      <c r="I82" s="4">
        <v>9.9006384754421698E-3</v>
      </c>
      <c r="J82" s="4">
        <v>9.5186846364457185E-3</v>
      </c>
      <c r="K82" s="4">
        <v>9.1796027034634561E-3</v>
      </c>
      <c r="L82" s="4">
        <v>8.9030713034829161E-3</v>
      </c>
      <c r="M82" s="14">
        <v>8.5951747456761637E-3</v>
      </c>
    </row>
    <row r="83" spans="1:13" x14ac:dyDescent="0.35">
      <c r="A83" s="67"/>
      <c r="B83" s="2">
        <v>0.45</v>
      </c>
      <c r="C83" s="4">
        <v>3.629543689599962E-3</v>
      </c>
      <c r="D83" s="4">
        <v>9.5717975681035485E-3</v>
      </c>
      <c r="E83" s="4">
        <v>1.0800722620973778E-2</v>
      </c>
      <c r="F83" s="4">
        <v>1.0741736130849246E-2</v>
      </c>
      <c r="G83" s="4">
        <v>1.0393755944475124E-2</v>
      </c>
      <c r="H83" s="4">
        <v>9.9376809454716913E-3</v>
      </c>
      <c r="I83" s="4">
        <v>9.5110218125508492E-3</v>
      </c>
      <c r="J83" s="4">
        <v>9.1491838740952354E-3</v>
      </c>
      <c r="K83" s="4">
        <v>8.810161868663173E-3</v>
      </c>
      <c r="L83" s="4">
        <v>8.4743324870058187E-3</v>
      </c>
      <c r="M83" s="14">
        <v>8.2256713491476122E-3</v>
      </c>
    </row>
    <row r="84" spans="1:13" x14ac:dyDescent="0.35">
      <c r="A84" s="67"/>
      <c r="B84" s="2">
        <v>0.5</v>
      </c>
      <c r="C84" s="4">
        <v>3.3117287929584852E-3</v>
      </c>
      <c r="D84" s="4">
        <v>9.5593820284945348E-3</v>
      </c>
      <c r="E84" s="4">
        <v>1.0683142791796017E-2</v>
      </c>
      <c r="F84" s="4">
        <v>1.0463327220476467E-2</v>
      </c>
      <c r="G84" s="4">
        <v>1.0032135325707164E-2</v>
      </c>
      <c r="H84" s="4">
        <v>9.5733570014984604E-3</v>
      </c>
      <c r="I84" s="4">
        <v>9.1546392567993552E-3</v>
      </c>
      <c r="J84" s="4">
        <v>8.7492978681464016E-3</v>
      </c>
      <c r="K84" s="4">
        <v>8.4311346014602027E-3</v>
      </c>
      <c r="L84" s="4">
        <v>8.1391017223062384E-3</v>
      </c>
      <c r="M84" s="14">
        <v>7.8799249457445729E-3</v>
      </c>
    </row>
    <row r="85" spans="1:13" x14ac:dyDescent="0.35">
      <c r="A85" s="67"/>
      <c r="B85" s="2">
        <v>0.55000000000000004</v>
      </c>
      <c r="C85" s="4">
        <v>3.0648901770261158E-3</v>
      </c>
      <c r="D85" s="4">
        <v>9.5932983877446629E-3</v>
      </c>
      <c r="E85" s="4">
        <v>1.0504288030328478E-2</v>
      </c>
      <c r="F85" s="4">
        <v>1.019076684387904E-2</v>
      </c>
      <c r="G85" s="4">
        <v>9.7200036681695766E-3</v>
      </c>
      <c r="H85" s="4">
        <v>9.2467406575077703E-3</v>
      </c>
      <c r="I85" s="4">
        <v>8.7874914739758583E-3</v>
      </c>
      <c r="J85" s="4">
        <v>8.4431760877886723E-3</v>
      </c>
      <c r="K85" s="4">
        <v>8.0993289267466233E-3</v>
      </c>
      <c r="L85" s="4">
        <v>7.8279743451433337E-3</v>
      </c>
      <c r="M85" s="14">
        <v>7.5623602960161115E-3</v>
      </c>
    </row>
    <row r="86" spans="1:13" x14ac:dyDescent="0.35">
      <c r="A86" s="67"/>
      <c r="B86" s="2">
        <v>0.6</v>
      </c>
      <c r="C86" s="4">
        <v>2.8585915610051639E-3</v>
      </c>
      <c r="D86" s="4">
        <v>9.5482387968749711E-3</v>
      </c>
      <c r="E86" s="4">
        <v>1.0355850781140142E-2</v>
      </c>
      <c r="F86" s="4">
        <v>9.9690737621672149E-3</v>
      </c>
      <c r="G86" s="4">
        <v>9.4470534332234402E-3</v>
      </c>
      <c r="H86" s="4">
        <v>8.9125991254243829E-3</v>
      </c>
      <c r="I86" s="4">
        <v>8.4998543794127072E-3</v>
      </c>
      <c r="J86" s="4">
        <v>8.1640394857345356E-3</v>
      </c>
      <c r="K86" s="4">
        <v>7.8481686124806348E-3</v>
      </c>
      <c r="L86" s="4">
        <v>7.5417531212723299E-3</v>
      </c>
      <c r="M86" s="14">
        <v>7.3130267842152798E-3</v>
      </c>
    </row>
    <row r="87" spans="1:13" x14ac:dyDescent="0.35">
      <c r="A87" s="67"/>
      <c r="B87" s="2">
        <v>0.65</v>
      </c>
      <c r="C87" s="4">
        <v>2.701712759041268E-3</v>
      </c>
      <c r="D87" s="4">
        <v>9.6053471180627403E-3</v>
      </c>
      <c r="E87" s="4">
        <v>1.0179102045009152E-2</v>
      </c>
      <c r="F87" s="4">
        <v>9.7015828611922809E-3</v>
      </c>
      <c r="G87" s="4">
        <v>9.1492477529124851E-3</v>
      </c>
      <c r="H87" s="4">
        <v>8.6786083835705026E-3</v>
      </c>
      <c r="I87" s="4">
        <v>8.2498926161512134E-3</v>
      </c>
      <c r="J87" s="4">
        <v>7.8841870458002273E-3</v>
      </c>
      <c r="K87" s="4">
        <v>7.6067995379593099E-3</v>
      </c>
      <c r="L87" s="4">
        <v>7.3072533245137974E-3</v>
      </c>
      <c r="M87" s="14">
        <v>7.0742523750553813E-3</v>
      </c>
    </row>
    <row r="88" spans="1:13" x14ac:dyDescent="0.35">
      <c r="A88" s="67"/>
      <c r="B88" s="2">
        <v>0.7</v>
      </c>
      <c r="C88" s="4">
        <v>2.5400822291800208E-3</v>
      </c>
      <c r="D88" s="4">
        <v>9.5914406336876368E-3</v>
      </c>
      <c r="E88" s="4">
        <v>1.0011093511588074E-2</v>
      </c>
      <c r="F88" s="4">
        <v>9.4664989354551563E-3</v>
      </c>
      <c r="G88" s="4">
        <v>8.8808829633754312E-3</v>
      </c>
      <c r="H88" s="4">
        <v>8.4136976599778496E-3</v>
      </c>
      <c r="I88" s="4">
        <v>8.018497856747811E-3</v>
      </c>
      <c r="J88" s="4">
        <v>7.6496944930312689E-3</v>
      </c>
      <c r="K88" s="4">
        <v>7.3559316174548446E-3</v>
      </c>
      <c r="L88" s="4">
        <v>7.071248095009996E-3</v>
      </c>
      <c r="M88" s="14">
        <v>6.8447739801702221E-3</v>
      </c>
    </row>
    <row r="89" spans="1:13" x14ac:dyDescent="0.35">
      <c r="A89" s="67"/>
      <c r="B89" s="2">
        <v>0.75</v>
      </c>
      <c r="C89" s="4">
        <v>2.3255050501492149E-3</v>
      </c>
      <c r="D89" s="4">
        <v>9.5729263133902381E-3</v>
      </c>
      <c r="E89" s="4">
        <v>9.8128176140356398E-3</v>
      </c>
      <c r="F89" s="4">
        <v>9.204792689438291E-3</v>
      </c>
      <c r="G89" s="4">
        <v>8.6625642637225241E-3</v>
      </c>
      <c r="H89" s="4">
        <v>8.1569469613835682E-3</v>
      </c>
      <c r="I89" s="4">
        <v>7.7841468910480735E-3</v>
      </c>
      <c r="J89" s="4">
        <v>7.4417992358507025E-3</v>
      </c>
      <c r="K89" s="4">
        <v>7.1334601361346169E-3</v>
      </c>
      <c r="L89" s="4">
        <v>6.8663327517280619E-3</v>
      </c>
      <c r="M89" s="14">
        <v>6.6386936716536634E-3</v>
      </c>
    </row>
    <row r="90" spans="1:13" x14ac:dyDescent="0.35">
      <c r="A90" s="67"/>
      <c r="B90" s="2">
        <v>0.8</v>
      </c>
      <c r="C90" s="4">
        <v>2.2997358742795982E-3</v>
      </c>
      <c r="D90" s="4">
        <v>9.5707425798017502E-3</v>
      </c>
      <c r="E90" s="4">
        <v>9.6923540184573817E-3</v>
      </c>
      <c r="F90" s="4">
        <v>9.01878481752506E-3</v>
      </c>
      <c r="G90" s="4">
        <v>8.4436673619916174E-3</v>
      </c>
      <c r="H90" s="4">
        <v>7.9462798903689059E-3</v>
      </c>
      <c r="I90" s="4">
        <v>7.5655845299272178E-3</v>
      </c>
      <c r="J90" s="4">
        <v>7.2367528422116788E-3</v>
      </c>
      <c r="K90" s="4">
        <v>6.9426198646217914E-3</v>
      </c>
      <c r="L90" s="4">
        <v>6.7111678118461898E-3</v>
      </c>
      <c r="M90" s="14">
        <v>6.4632870492299299E-3</v>
      </c>
    </row>
    <row r="91" spans="1:13" x14ac:dyDescent="0.35">
      <c r="A91" s="67"/>
      <c r="B91" s="2">
        <v>0.85</v>
      </c>
      <c r="C91" s="4">
        <v>2.1095245127719024E-3</v>
      </c>
      <c r="D91" s="4">
        <v>9.5215190120080794E-3</v>
      </c>
      <c r="E91" s="4">
        <v>9.4519253454934914E-3</v>
      </c>
      <c r="F91" s="4">
        <v>8.7945306562217107E-3</v>
      </c>
      <c r="G91" s="4">
        <v>8.2172729310373248E-3</v>
      </c>
      <c r="H91" s="4">
        <v>7.7770069514925119E-3</v>
      </c>
      <c r="I91" s="4">
        <v>7.4046882771923572E-3</v>
      </c>
      <c r="J91" s="4">
        <v>7.0767265267718859E-3</v>
      </c>
      <c r="K91" s="4">
        <v>6.7752198263260951E-3</v>
      </c>
      <c r="L91" s="4">
        <v>6.532972911975638E-3</v>
      </c>
      <c r="M91" s="14">
        <v>6.2966100928040138E-3</v>
      </c>
    </row>
    <row r="92" spans="1:13" x14ac:dyDescent="0.35">
      <c r="A92" s="67"/>
      <c r="B92" s="2">
        <v>0.9</v>
      </c>
      <c r="C92" s="4">
        <v>1.999987323033994E-3</v>
      </c>
      <c r="D92" s="4">
        <v>9.4950521082322516E-3</v>
      </c>
      <c r="E92" s="4">
        <v>9.3082638610770384E-3</v>
      </c>
      <c r="F92" s="4">
        <v>8.6062896598818901E-3</v>
      </c>
      <c r="G92" s="4">
        <v>8.0459170158821858E-3</v>
      </c>
      <c r="H92" s="4">
        <v>7.6112335181315674E-3</v>
      </c>
      <c r="I92" s="4">
        <v>7.2063722084249379E-3</v>
      </c>
      <c r="J92" s="4">
        <v>6.8972929046818192E-3</v>
      </c>
      <c r="K92" s="4">
        <v>6.6316768799210913E-3</v>
      </c>
      <c r="L92" s="4">
        <v>6.3518409035995078E-3</v>
      </c>
      <c r="M92" s="14">
        <v>6.1675083689145694E-3</v>
      </c>
    </row>
    <row r="93" spans="1:13" x14ac:dyDescent="0.35">
      <c r="A93" s="67"/>
      <c r="B93" s="2">
        <v>0.95</v>
      </c>
      <c r="C93" s="4">
        <v>1.9553948048565781E-3</v>
      </c>
      <c r="D93" s="4">
        <v>9.4689612333704772E-3</v>
      </c>
      <c r="E93" s="4">
        <v>9.1854025049452684E-3</v>
      </c>
      <c r="F93" s="4">
        <v>8.4508507654846889E-3</v>
      </c>
      <c r="G93" s="4">
        <v>7.8446598873421047E-3</v>
      </c>
      <c r="H93" s="4">
        <v>7.4304781972139829E-3</v>
      </c>
      <c r="I93" s="4">
        <v>7.0929221118566921E-3</v>
      </c>
      <c r="J93" s="4">
        <v>6.7444954323061515E-3</v>
      </c>
      <c r="K93" s="4">
        <v>6.4458349612238688E-3</v>
      </c>
      <c r="L93" s="4">
        <v>6.2421273885695794E-3</v>
      </c>
      <c r="M93" s="14">
        <v>6.0212199504558004E-3</v>
      </c>
    </row>
    <row r="94" spans="1:13" x14ac:dyDescent="0.35">
      <c r="A94" s="67"/>
      <c r="B94" s="2">
        <v>1</v>
      </c>
      <c r="C94" s="4">
        <v>1.8596361772230648E-3</v>
      </c>
      <c r="D94" s="4">
        <v>9.3609520315272397E-3</v>
      </c>
      <c r="E94" s="4">
        <v>8.9821624988916261E-3</v>
      </c>
      <c r="F94" s="4">
        <v>8.2502903770340572E-3</v>
      </c>
      <c r="G94" s="4">
        <v>7.7217451891051477E-3</v>
      </c>
      <c r="H94" s="4">
        <v>7.2789826673305838E-3</v>
      </c>
      <c r="I94" s="4">
        <v>6.9166099907344803E-3</v>
      </c>
      <c r="J94" s="4">
        <v>6.6014450771931452E-3</v>
      </c>
      <c r="K94" s="4">
        <v>6.3197862496734546E-3</v>
      </c>
      <c r="L94" s="4">
        <v>6.0887148356234475E-3</v>
      </c>
      <c r="M94" s="14">
        <v>5.8683414771056345E-3</v>
      </c>
    </row>
    <row r="95" spans="1:13" x14ac:dyDescent="0.35">
      <c r="A95" s="8"/>
      <c r="B95" s="9"/>
      <c r="C95" s="9"/>
      <c r="D95" s="9"/>
      <c r="E95" s="9"/>
      <c r="F95" s="9"/>
      <c r="G95" s="9"/>
      <c r="H95" s="9"/>
      <c r="I95" s="9"/>
      <c r="J95" s="9"/>
      <c r="K95" s="9"/>
      <c r="L95" s="9"/>
      <c r="M95" s="10"/>
    </row>
    <row r="96" spans="1:13" x14ac:dyDescent="0.35">
      <c r="A96" s="8"/>
      <c r="B96" s="9"/>
      <c r="C96" s="9"/>
      <c r="D96" s="9"/>
      <c r="E96" s="9"/>
      <c r="F96" s="9"/>
      <c r="G96" s="9"/>
      <c r="H96" s="9"/>
      <c r="I96" s="9"/>
      <c r="J96" s="9"/>
      <c r="K96" s="9"/>
      <c r="L96" s="9"/>
      <c r="M96" s="10"/>
    </row>
    <row r="97" spans="1:13" x14ac:dyDescent="0.35">
      <c r="A97" s="8"/>
      <c r="B97" s="9"/>
      <c r="C97" s="9"/>
      <c r="D97" s="9"/>
      <c r="E97" s="9"/>
      <c r="F97" s="9"/>
      <c r="G97" s="9"/>
      <c r="H97" s="9"/>
      <c r="I97" s="9"/>
      <c r="J97" s="9"/>
      <c r="K97" s="9"/>
      <c r="L97" s="9"/>
      <c r="M97" s="10"/>
    </row>
    <row r="98" spans="1:13" x14ac:dyDescent="0.35">
      <c r="A98" s="8"/>
      <c r="B98" s="9"/>
      <c r="C98" s="9"/>
      <c r="D98" s="9"/>
      <c r="E98" s="9"/>
      <c r="F98" s="9"/>
      <c r="G98" s="9"/>
      <c r="H98" s="9"/>
      <c r="I98" s="9"/>
      <c r="J98" s="9"/>
      <c r="K98" s="9"/>
      <c r="L98" s="9"/>
      <c r="M98" s="10"/>
    </row>
    <row r="99" spans="1:13" x14ac:dyDescent="0.35">
      <c r="A99" s="8"/>
      <c r="B99" s="9"/>
      <c r="C99" s="9"/>
      <c r="D99" s="9"/>
      <c r="E99" s="9"/>
      <c r="F99" s="9"/>
      <c r="G99" s="9"/>
      <c r="H99" s="9"/>
      <c r="I99" s="9"/>
      <c r="J99" s="9"/>
      <c r="K99" s="9"/>
      <c r="L99" s="9"/>
      <c r="M99" s="10"/>
    </row>
    <row r="100" spans="1:13" x14ac:dyDescent="0.35">
      <c r="A100" s="8"/>
      <c r="B100" s="9"/>
      <c r="C100" s="9"/>
      <c r="D100" s="9"/>
      <c r="E100" s="9"/>
      <c r="F100" s="9"/>
      <c r="G100" s="9"/>
      <c r="H100" s="9"/>
      <c r="I100" s="9"/>
      <c r="J100" s="9"/>
      <c r="K100" s="9"/>
      <c r="L100" s="9"/>
      <c r="M100" s="10"/>
    </row>
    <row r="101" spans="1:13" x14ac:dyDescent="0.35">
      <c r="A101" s="8"/>
      <c r="B101" s="9"/>
      <c r="C101" s="9"/>
      <c r="D101" s="9"/>
      <c r="E101" s="9"/>
      <c r="F101" s="9"/>
      <c r="G101" s="9"/>
      <c r="H101" s="9"/>
      <c r="I101" s="9"/>
      <c r="J101" s="9"/>
      <c r="K101" s="9"/>
      <c r="L101" s="9"/>
      <c r="M101" s="10"/>
    </row>
    <row r="102" spans="1:13" x14ac:dyDescent="0.35">
      <c r="A102" s="8"/>
      <c r="B102" s="9"/>
      <c r="C102" s="9"/>
      <c r="D102" s="9"/>
      <c r="E102" s="9"/>
      <c r="F102" s="9"/>
      <c r="G102" s="9"/>
      <c r="H102" s="9"/>
      <c r="I102" s="9"/>
      <c r="J102" s="9"/>
      <c r="K102" s="9"/>
      <c r="L102" s="9"/>
      <c r="M102" s="10"/>
    </row>
    <row r="103" spans="1:13" x14ac:dyDescent="0.35">
      <c r="A103" s="8"/>
      <c r="B103" s="9"/>
      <c r="C103" s="9"/>
      <c r="D103" s="9"/>
      <c r="E103" s="9"/>
      <c r="F103" s="9"/>
      <c r="G103" s="9"/>
      <c r="H103" s="9"/>
      <c r="I103" s="9"/>
      <c r="J103" s="9"/>
      <c r="K103" s="9"/>
      <c r="L103" s="9"/>
      <c r="M103" s="10"/>
    </row>
    <row r="104" spans="1:13" x14ac:dyDescent="0.35">
      <c r="A104" s="8"/>
      <c r="B104" s="9"/>
      <c r="C104" s="9"/>
      <c r="D104" s="9"/>
      <c r="E104" s="9"/>
      <c r="F104" s="9"/>
      <c r="G104" s="9"/>
      <c r="H104" s="9"/>
      <c r="I104" s="9"/>
      <c r="J104" s="9"/>
      <c r="K104" s="9"/>
      <c r="L104" s="9"/>
      <c r="M104" s="10"/>
    </row>
    <row r="105" spans="1:13" x14ac:dyDescent="0.35">
      <c r="A105" s="64" t="s">
        <v>1</v>
      </c>
      <c r="B105" s="65"/>
      <c r="C105" s="65"/>
      <c r="D105" s="65"/>
      <c r="E105" s="65"/>
      <c r="F105" s="65"/>
      <c r="G105" s="65"/>
      <c r="H105" s="65"/>
      <c r="I105" s="65"/>
      <c r="J105" s="65"/>
      <c r="K105" s="65"/>
      <c r="L105" s="65"/>
      <c r="M105" s="66"/>
    </row>
    <row r="106" spans="1:13" x14ac:dyDescent="0.35">
      <c r="A106" s="67" t="s">
        <v>0</v>
      </c>
      <c r="B106" s="1"/>
      <c r="C106" s="1">
        <v>0</v>
      </c>
      <c r="D106" s="1">
        <v>0.1</v>
      </c>
      <c r="E106" s="1">
        <v>0.2</v>
      </c>
      <c r="F106" s="1">
        <v>0.3</v>
      </c>
      <c r="G106" s="1">
        <v>0.4</v>
      </c>
      <c r="H106" s="1">
        <v>0.5</v>
      </c>
      <c r="I106" s="1">
        <v>0.6</v>
      </c>
      <c r="J106" s="1">
        <v>0.7</v>
      </c>
      <c r="K106" s="1">
        <v>0.8</v>
      </c>
      <c r="L106" s="1">
        <v>0.9</v>
      </c>
      <c r="M106" s="11">
        <v>1</v>
      </c>
    </row>
    <row r="107" spans="1:13" x14ac:dyDescent="0.35">
      <c r="A107" s="67"/>
      <c r="B107" s="2">
        <v>0</v>
      </c>
      <c r="C107" s="4">
        <v>0</v>
      </c>
      <c r="D107" s="4">
        <v>0</v>
      </c>
      <c r="E107" s="4">
        <v>0</v>
      </c>
      <c r="F107" s="4">
        <v>0</v>
      </c>
      <c r="G107" s="4">
        <v>0</v>
      </c>
      <c r="H107" s="4">
        <v>0</v>
      </c>
      <c r="I107" s="4">
        <v>0</v>
      </c>
      <c r="J107" s="4">
        <v>0</v>
      </c>
      <c r="K107" s="4">
        <v>0</v>
      </c>
      <c r="L107" s="4">
        <v>0</v>
      </c>
      <c r="M107" s="14">
        <v>0</v>
      </c>
    </row>
    <row r="108" spans="1:13" x14ac:dyDescent="0.35">
      <c r="A108" s="67"/>
      <c r="B108" s="2">
        <v>0.05</v>
      </c>
      <c r="C108" s="4">
        <v>3.0946906331013506E-3</v>
      </c>
      <c r="D108" s="4">
        <v>3.3904541668930252E-3</v>
      </c>
      <c r="E108" s="4">
        <v>3.6016253537285415E-3</v>
      </c>
      <c r="F108" s="4">
        <v>3.7560135403632549E-3</v>
      </c>
      <c r="G108" s="4">
        <v>3.8817682117908664E-3</v>
      </c>
      <c r="H108" s="4">
        <v>3.9747276959932014E-3</v>
      </c>
      <c r="I108" s="4">
        <v>4.0512087502445502E-3</v>
      </c>
      <c r="J108" s="4">
        <v>4.1035478921054823E-3</v>
      </c>
      <c r="K108" s="4">
        <v>4.1419986595653156E-3</v>
      </c>
      <c r="L108" s="4">
        <v>4.1724382330855375E-3</v>
      </c>
      <c r="M108" s="14">
        <v>4.1867566370503671E-3</v>
      </c>
    </row>
    <row r="109" spans="1:13" x14ac:dyDescent="0.35">
      <c r="A109" s="67"/>
      <c r="B109" s="2">
        <v>0.1</v>
      </c>
      <c r="C109" s="4">
        <v>2.8506942952654345E-3</v>
      </c>
      <c r="D109" s="4">
        <v>3.5010583633699926E-3</v>
      </c>
      <c r="E109" s="4">
        <v>3.7200718274788113E-3</v>
      </c>
      <c r="F109" s="4">
        <v>3.8219348334290718E-3</v>
      </c>
      <c r="G109" s="4">
        <v>3.8819601775149427E-3</v>
      </c>
      <c r="H109" s="4">
        <v>3.9251718924952486E-3</v>
      </c>
      <c r="I109" s="4">
        <v>3.9466575656126905E-3</v>
      </c>
      <c r="J109" s="4">
        <v>3.9486391260371975E-3</v>
      </c>
      <c r="K109" s="4">
        <v>3.9368093617680533E-3</v>
      </c>
      <c r="L109" s="4">
        <v>3.914203175170286E-3</v>
      </c>
      <c r="M109" s="14">
        <v>3.8880820072611671E-3</v>
      </c>
    </row>
    <row r="110" spans="1:13" x14ac:dyDescent="0.35">
      <c r="A110" s="67"/>
      <c r="B110" s="2">
        <v>0.15</v>
      </c>
      <c r="C110" s="4">
        <v>2.3994599276679317E-3</v>
      </c>
      <c r="D110" s="4">
        <v>3.3689704694091055E-3</v>
      </c>
      <c r="E110" s="4">
        <v>3.5717373112337629E-3</v>
      </c>
      <c r="F110" s="4">
        <v>3.6796862562545394E-3</v>
      </c>
      <c r="G110" s="4">
        <v>3.7436250010790956E-3</v>
      </c>
      <c r="H110" s="4">
        <v>3.7743655294394658E-3</v>
      </c>
      <c r="I110" s="4">
        <v>3.7673592744190258E-3</v>
      </c>
      <c r="J110" s="4">
        <v>3.7463796927559756E-3</v>
      </c>
      <c r="K110" s="4">
        <v>3.7071073910224218E-3</v>
      </c>
      <c r="L110" s="4">
        <v>3.6556306131946864E-3</v>
      </c>
      <c r="M110" s="14">
        <v>3.6029161009641908E-3</v>
      </c>
    </row>
    <row r="111" spans="1:13" x14ac:dyDescent="0.35">
      <c r="A111" s="67"/>
      <c r="B111" s="2">
        <v>0.2</v>
      </c>
      <c r="C111" s="4">
        <v>2.0104183387681853E-3</v>
      </c>
      <c r="D111" s="4">
        <v>3.2268898210840863E-3</v>
      </c>
      <c r="E111" s="4">
        <v>3.452865417731309E-3</v>
      </c>
      <c r="F111" s="4">
        <v>3.594920053548251E-3</v>
      </c>
      <c r="G111" s="4">
        <v>3.6470454977163519E-3</v>
      </c>
      <c r="H111" s="4">
        <v>3.6496803342928007E-3</v>
      </c>
      <c r="I111" s="4">
        <v>3.6171054302054383E-3</v>
      </c>
      <c r="J111" s="4">
        <v>3.5639559493274076E-3</v>
      </c>
      <c r="K111" s="4">
        <v>3.5015427228556138E-3</v>
      </c>
      <c r="L111" s="4">
        <v>3.4340158982793189E-3</v>
      </c>
      <c r="M111" s="14">
        <v>3.3703603275932028E-3</v>
      </c>
    </row>
    <row r="112" spans="1:13" x14ac:dyDescent="0.35">
      <c r="A112" s="67"/>
      <c r="B112" s="2">
        <v>0.25</v>
      </c>
      <c r="C112" s="4">
        <v>1.7339122927511959E-3</v>
      </c>
      <c r="D112" s="4">
        <v>3.1057848031550814E-3</v>
      </c>
      <c r="E112" s="4">
        <v>3.3837330616445544E-3</v>
      </c>
      <c r="F112" s="4">
        <v>3.5341248709325665E-3</v>
      </c>
      <c r="G112" s="4">
        <v>3.5590830492406018E-3</v>
      </c>
      <c r="H112" s="4">
        <v>3.5283919117183233E-3</v>
      </c>
      <c r="I112" s="4">
        <v>3.4644646914226626E-3</v>
      </c>
      <c r="J112" s="4">
        <v>3.3918219638361044E-3</v>
      </c>
      <c r="K112" s="4">
        <v>3.3113649471178249E-3</v>
      </c>
      <c r="L112" s="4">
        <v>3.2345928161939619E-3</v>
      </c>
      <c r="M112" s="14">
        <v>3.1595944749023487E-3</v>
      </c>
    </row>
    <row r="113" spans="1:13" x14ac:dyDescent="0.35">
      <c r="A113" s="67"/>
      <c r="B113" s="2">
        <v>0.3</v>
      </c>
      <c r="C113" s="4">
        <v>1.5225804210557325E-3</v>
      </c>
      <c r="D113" s="4">
        <v>3.0244845201943299E-3</v>
      </c>
      <c r="E113" s="4">
        <v>3.3436362621870087E-3</v>
      </c>
      <c r="F113" s="4">
        <v>3.4685875093148884E-3</v>
      </c>
      <c r="G113" s="4">
        <v>3.4633734831729379E-3</v>
      </c>
      <c r="H113" s="4">
        <v>3.3973270666505877E-3</v>
      </c>
      <c r="I113" s="4">
        <v>3.3175312286183199E-3</v>
      </c>
      <c r="J113" s="4">
        <v>3.2233241318456139E-3</v>
      </c>
      <c r="K113" s="4">
        <v>3.1364123911323404E-3</v>
      </c>
      <c r="L113" s="4">
        <v>3.0534976863102695E-3</v>
      </c>
      <c r="M113" s="14">
        <v>2.9753755391450434E-3</v>
      </c>
    </row>
    <row r="114" spans="1:13" x14ac:dyDescent="0.35">
      <c r="A114" s="67"/>
      <c r="B114" s="2">
        <v>0.35</v>
      </c>
      <c r="C114" s="4">
        <v>1.349120950105971E-3</v>
      </c>
      <c r="D114" s="4">
        <v>2.9678951320788651E-3</v>
      </c>
      <c r="E114" s="4">
        <v>3.3147525000668866E-3</v>
      </c>
      <c r="F114" s="4">
        <v>3.3982022723016972E-3</v>
      </c>
      <c r="G114" s="4">
        <v>3.3572760360363499E-3</v>
      </c>
      <c r="H114" s="4">
        <v>3.2735625167260945E-3</v>
      </c>
      <c r="I114" s="4">
        <v>3.1712461028820856E-3</v>
      </c>
      <c r="J114" s="4">
        <v>3.0713969260372405E-3</v>
      </c>
      <c r="K114" s="4">
        <v>2.9812260485539586E-3</v>
      </c>
      <c r="L114" s="4">
        <v>2.8924015653172502E-3</v>
      </c>
      <c r="M114" s="14">
        <v>2.8122152103917499E-3</v>
      </c>
    </row>
    <row r="115" spans="1:13" x14ac:dyDescent="0.35">
      <c r="A115" s="67"/>
      <c r="B115" s="2">
        <v>0.4</v>
      </c>
      <c r="C115" s="4">
        <v>1.2117977919427483E-3</v>
      </c>
      <c r="D115" s="4">
        <v>2.9172856573681412E-3</v>
      </c>
      <c r="E115" s="4">
        <v>3.2823198415932475E-3</v>
      </c>
      <c r="F115" s="4">
        <v>3.3239003418272751E-3</v>
      </c>
      <c r="G115" s="4">
        <v>3.2512651875025605E-3</v>
      </c>
      <c r="H115" s="4">
        <v>3.1474472921803535E-3</v>
      </c>
      <c r="I115" s="4">
        <v>3.0426379581013816E-3</v>
      </c>
      <c r="J115" s="4">
        <v>2.9384660951061346E-3</v>
      </c>
      <c r="K115" s="4">
        <v>2.8398612381091183E-3</v>
      </c>
      <c r="L115" s="4">
        <v>2.7511409695407997E-3</v>
      </c>
      <c r="M115" s="14">
        <v>2.6730356152605246E-3</v>
      </c>
    </row>
    <row r="116" spans="1:13" x14ac:dyDescent="0.35">
      <c r="A116" s="67"/>
      <c r="B116" s="2">
        <v>0.45</v>
      </c>
      <c r="C116" s="4">
        <v>1.1068571605524966E-3</v>
      </c>
      <c r="D116" s="4">
        <v>2.8959096319112767E-3</v>
      </c>
      <c r="E116" s="4">
        <v>3.2462375294563675E-3</v>
      </c>
      <c r="F116" s="4">
        <v>3.2468977203256189E-3</v>
      </c>
      <c r="G116" s="4">
        <v>3.1478022476701581E-3</v>
      </c>
      <c r="H116" s="4">
        <v>3.0308533041310303E-3</v>
      </c>
      <c r="I116" s="4">
        <v>2.9176656375492446E-3</v>
      </c>
      <c r="J116" s="4">
        <v>2.8117341436286695E-3</v>
      </c>
      <c r="K116" s="4">
        <v>2.7199340270326411E-3</v>
      </c>
      <c r="L116" s="4">
        <v>2.6263770783254421E-3</v>
      </c>
      <c r="M116" s="14">
        <v>2.5474371835174235E-3</v>
      </c>
    </row>
    <row r="117" spans="1:13" x14ac:dyDescent="0.35">
      <c r="A117" s="67"/>
      <c r="B117" s="2">
        <v>0.5</v>
      </c>
      <c r="C117" s="4">
        <v>1.0131386214866486E-3</v>
      </c>
      <c r="D117" s="4">
        <v>2.8839195120544344E-3</v>
      </c>
      <c r="E117" s="4">
        <v>3.1966906163092717E-3</v>
      </c>
      <c r="F117" s="4">
        <v>3.1671443584141172E-3</v>
      </c>
      <c r="G117" s="4">
        <v>3.0522553420959612E-3</v>
      </c>
      <c r="H117" s="4">
        <v>2.9267877960738225E-3</v>
      </c>
      <c r="I117" s="4">
        <v>2.8048622316878681E-3</v>
      </c>
      <c r="J117" s="4">
        <v>2.7005667269612505E-3</v>
      </c>
      <c r="K117" s="4">
        <v>2.6036754027740057E-3</v>
      </c>
      <c r="L117" s="4">
        <v>2.5230423900359684E-3</v>
      </c>
      <c r="M117" s="14">
        <v>2.4407859004496237E-3</v>
      </c>
    </row>
    <row r="118" spans="1:13" x14ac:dyDescent="0.35">
      <c r="A118" s="67"/>
      <c r="B118" s="2">
        <v>0.55000000000000004</v>
      </c>
      <c r="C118" s="4">
        <v>9.3250741974600787E-4</v>
      </c>
      <c r="D118" s="4">
        <v>2.8792178335396894E-3</v>
      </c>
      <c r="E118" s="4">
        <v>3.1552431420658542E-3</v>
      </c>
      <c r="F118" s="4">
        <v>3.0905385099785202E-3</v>
      </c>
      <c r="G118" s="4">
        <v>2.9585319462643693E-3</v>
      </c>
      <c r="H118" s="4">
        <v>2.8244809311251816E-3</v>
      </c>
      <c r="I118" s="4">
        <v>2.7079388034558609E-3</v>
      </c>
      <c r="J118" s="4">
        <v>2.5982845574316609E-3</v>
      </c>
      <c r="K118" s="4">
        <v>2.5094990929570493E-3</v>
      </c>
      <c r="L118" s="4">
        <v>2.4247801408192309E-3</v>
      </c>
      <c r="M118" s="14">
        <v>2.3450262849993493E-3</v>
      </c>
    </row>
    <row r="119" spans="1:13" x14ac:dyDescent="0.35">
      <c r="A119" s="67"/>
      <c r="B119" s="2">
        <v>0.6</v>
      </c>
      <c r="C119" s="4">
        <v>8.7598726112194747E-4</v>
      </c>
      <c r="D119" s="4">
        <v>2.8717782562330098E-3</v>
      </c>
      <c r="E119" s="4">
        <v>3.1051947472759294E-3</v>
      </c>
      <c r="F119" s="4">
        <v>3.0137861353898973E-3</v>
      </c>
      <c r="G119" s="4">
        <v>2.8680232354484944E-3</v>
      </c>
      <c r="H119" s="4">
        <v>2.7332996817305299E-3</v>
      </c>
      <c r="I119" s="4">
        <v>2.6187027299016631E-3</v>
      </c>
      <c r="J119" s="4">
        <v>2.5145580318673721E-3</v>
      </c>
      <c r="K119" s="4">
        <v>2.4165219926891262E-3</v>
      </c>
      <c r="L119" s="4">
        <v>2.3350630005019527E-3</v>
      </c>
      <c r="M119" s="14">
        <v>2.2619125350997389E-3</v>
      </c>
    </row>
    <row r="120" spans="1:13" x14ac:dyDescent="0.35">
      <c r="A120" s="67"/>
      <c r="B120" s="2">
        <v>0.65</v>
      </c>
      <c r="C120" s="4">
        <v>8.153993553901397E-4</v>
      </c>
      <c r="D120" s="4">
        <v>2.8675072658264867E-3</v>
      </c>
      <c r="E120" s="4">
        <v>3.0528496785144155E-3</v>
      </c>
      <c r="F120" s="4">
        <v>2.9416567432473096E-3</v>
      </c>
      <c r="G120" s="4">
        <v>2.7873893995298171E-3</v>
      </c>
      <c r="H120" s="4">
        <v>2.650877074292048E-3</v>
      </c>
      <c r="I120" s="4">
        <v>2.5314302714341428E-3</v>
      </c>
      <c r="J120" s="4">
        <v>2.4327091813314706E-3</v>
      </c>
      <c r="K120" s="4">
        <v>2.3371183179113635E-3</v>
      </c>
      <c r="L120" s="4">
        <v>2.2589490848138162E-3</v>
      </c>
      <c r="M120" s="14">
        <v>2.1853695776646526E-3</v>
      </c>
    </row>
    <row r="121" spans="1:13" x14ac:dyDescent="0.35">
      <c r="A121" s="67"/>
      <c r="B121" s="2">
        <v>0.7</v>
      </c>
      <c r="C121" s="4">
        <v>7.7262919450243948E-4</v>
      </c>
      <c r="D121" s="4">
        <v>2.8663903743409501E-3</v>
      </c>
      <c r="E121" s="4">
        <v>3.0048786623749226E-3</v>
      </c>
      <c r="F121" s="4">
        <v>2.8674641311612157E-3</v>
      </c>
      <c r="G121" s="4">
        <v>2.7125983351220947E-3</v>
      </c>
      <c r="H121" s="4">
        <v>2.5771316139268749E-3</v>
      </c>
      <c r="I121" s="4">
        <v>2.4585832304139825E-3</v>
      </c>
      <c r="J121" s="4">
        <v>2.3576658943771861E-3</v>
      </c>
      <c r="K121" s="4">
        <v>2.2702416414005786E-3</v>
      </c>
      <c r="L121" s="4">
        <v>2.1886194948115491E-3</v>
      </c>
      <c r="M121" s="14">
        <v>2.115908278596161E-3</v>
      </c>
    </row>
    <row r="122" spans="1:13" x14ac:dyDescent="0.35">
      <c r="A122" s="67"/>
      <c r="B122" s="2">
        <v>0.75</v>
      </c>
      <c r="C122" s="4">
        <v>7.2497724317706293E-4</v>
      </c>
      <c r="D122" s="4">
        <v>2.8602988376421087E-3</v>
      </c>
      <c r="E122" s="4">
        <v>2.950395628868242E-3</v>
      </c>
      <c r="F122" s="4">
        <v>2.7982616400843577E-3</v>
      </c>
      <c r="G122" s="4">
        <v>2.6376875802500447E-3</v>
      </c>
      <c r="H122" s="4">
        <v>2.5010794367863617E-3</v>
      </c>
      <c r="I122" s="4">
        <v>2.3912259810484936E-3</v>
      </c>
      <c r="J122" s="4">
        <v>2.2878830609526723E-3</v>
      </c>
      <c r="K122" s="4">
        <v>2.2022223901684386E-3</v>
      </c>
      <c r="L122" s="4">
        <v>2.1259440029894371E-3</v>
      </c>
      <c r="M122" s="14">
        <v>2.0572071028797248E-3</v>
      </c>
    </row>
    <row r="123" spans="1:13" x14ac:dyDescent="0.35">
      <c r="A123" s="67"/>
      <c r="B123" s="2">
        <v>0.8</v>
      </c>
      <c r="C123" s="4">
        <v>6.8625807767118939E-4</v>
      </c>
      <c r="D123" s="4">
        <v>2.8467193206152502E-3</v>
      </c>
      <c r="E123" s="4">
        <v>2.9067249083658767E-3</v>
      </c>
      <c r="F123" s="4">
        <v>2.7327290529143623E-3</v>
      </c>
      <c r="G123" s="4">
        <v>2.5766755718550942E-3</v>
      </c>
      <c r="H123" s="4">
        <v>2.4388866580886022E-3</v>
      </c>
      <c r="I123" s="4">
        <v>2.3258674142647346E-3</v>
      </c>
      <c r="J123" s="4">
        <v>2.230008193957625E-3</v>
      </c>
      <c r="K123" s="4">
        <v>2.1423024132038535E-3</v>
      </c>
      <c r="L123" s="4">
        <v>2.0667936999185553E-3</v>
      </c>
      <c r="M123" s="14">
        <v>1.9991955878992727E-3</v>
      </c>
    </row>
    <row r="124" spans="1:13" x14ac:dyDescent="0.35">
      <c r="A124" s="67"/>
      <c r="B124" s="2">
        <v>0.85</v>
      </c>
      <c r="C124" s="4">
        <v>6.5867679311076063E-4</v>
      </c>
      <c r="D124" s="4">
        <v>2.8385487589047118E-3</v>
      </c>
      <c r="E124" s="4">
        <v>2.8549280779072567E-3</v>
      </c>
      <c r="F124" s="4">
        <v>2.6766253413735394E-3</v>
      </c>
      <c r="G124" s="4">
        <v>2.5119174330264877E-3</v>
      </c>
      <c r="H124" s="4">
        <v>2.3824716196316261E-3</v>
      </c>
      <c r="I124" s="4">
        <v>2.2670490176258753E-3</v>
      </c>
      <c r="J124" s="4">
        <v>2.1715901923796219E-3</v>
      </c>
      <c r="K124" s="4">
        <v>2.0858147702148733E-3</v>
      </c>
      <c r="L124" s="4">
        <v>2.0148228490737023E-3</v>
      </c>
      <c r="M124" s="14">
        <v>1.9450508816335661E-3</v>
      </c>
    </row>
    <row r="125" spans="1:13" x14ac:dyDescent="0.35">
      <c r="A125" s="67"/>
      <c r="B125" s="2">
        <v>0.9</v>
      </c>
      <c r="C125" s="4">
        <v>6.2214383073525925E-4</v>
      </c>
      <c r="D125" s="4">
        <v>2.8272191591893763E-3</v>
      </c>
      <c r="E125" s="4">
        <v>2.8034766540430737E-3</v>
      </c>
      <c r="F125" s="4">
        <v>2.6137532740157926E-3</v>
      </c>
      <c r="G125" s="4">
        <v>2.4547144460657123E-3</v>
      </c>
      <c r="H125" s="4">
        <v>2.3252409738015148E-3</v>
      </c>
      <c r="I125" s="4">
        <v>2.2128764878547118E-3</v>
      </c>
      <c r="J125" s="4">
        <v>2.11979352655713E-3</v>
      </c>
      <c r="K125" s="4">
        <v>2.0369553775341125E-3</v>
      </c>
      <c r="L125" s="4">
        <v>1.9630819948982599E-3</v>
      </c>
      <c r="M125" s="14">
        <v>1.8943617230373746E-3</v>
      </c>
    </row>
    <row r="126" spans="1:13" x14ac:dyDescent="0.35">
      <c r="A126" s="67"/>
      <c r="B126" s="2">
        <v>0.95</v>
      </c>
      <c r="C126" s="4">
        <v>5.9312514930906371E-4</v>
      </c>
      <c r="D126" s="4">
        <v>2.8142349663977328E-3</v>
      </c>
      <c r="E126" s="4">
        <v>2.7627117611821812E-3</v>
      </c>
      <c r="F126" s="4">
        <v>2.5641382015121226E-3</v>
      </c>
      <c r="G126" s="4">
        <v>2.4039875857964398E-3</v>
      </c>
      <c r="H126" s="4">
        <v>2.2720253092004491E-3</v>
      </c>
      <c r="I126" s="4">
        <v>2.1676797550912218E-3</v>
      </c>
      <c r="J126" s="4">
        <v>2.069978750431412E-3</v>
      </c>
      <c r="K126" s="4">
        <v>1.9854338186798296E-3</v>
      </c>
      <c r="L126" s="4">
        <v>1.9166233262213491E-3</v>
      </c>
      <c r="M126" s="14">
        <v>1.8517924182246107E-3</v>
      </c>
    </row>
    <row r="127" spans="1:13" x14ac:dyDescent="0.35">
      <c r="A127" s="67"/>
      <c r="B127" s="2">
        <v>1</v>
      </c>
      <c r="C127" s="4">
        <v>5.7426369373786987E-4</v>
      </c>
      <c r="D127" s="4">
        <v>2.7936156085805416E-3</v>
      </c>
      <c r="E127" s="4">
        <v>2.7145612916642642E-3</v>
      </c>
      <c r="F127" s="4">
        <v>2.5129248414875759E-3</v>
      </c>
      <c r="G127" s="4">
        <v>2.3531570047671578E-3</v>
      </c>
      <c r="H127" s="4">
        <v>2.2253699003517758E-3</v>
      </c>
      <c r="I127" s="4">
        <v>2.1165340605148689E-3</v>
      </c>
      <c r="J127" s="4">
        <v>2.0267227483329493E-3</v>
      </c>
      <c r="K127" s="4">
        <v>1.9445986261927106E-3</v>
      </c>
      <c r="L127" s="4">
        <v>1.8736919865653217E-3</v>
      </c>
      <c r="M127" s="14">
        <v>1.8116862345078286E-3</v>
      </c>
    </row>
    <row r="128" spans="1:13" x14ac:dyDescent="0.35">
      <c r="A128" s="8"/>
      <c r="B128" s="9"/>
      <c r="C128" s="9"/>
      <c r="D128" s="9"/>
      <c r="E128" s="9"/>
      <c r="F128" s="9"/>
      <c r="G128" s="9"/>
      <c r="H128" s="9"/>
      <c r="I128" s="9"/>
      <c r="J128" s="9"/>
      <c r="K128" s="9"/>
      <c r="L128" s="9"/>
      <c r="M128" s="10"/>
    </row>
    <row r="129" spans="1:13" x14ac:dyDescent="0.35">
      <c r="A129" s="8"/>
      <c r="B129" s="9"/>
      <c r="C129" s="9"/>
      <c r="D129" s="9"/>
      <c r="E129" s="9"/>
      <c r="F129" s="9"/>
      <c r="G129" s="9"/>
      <c r="H129" s="9"/>
      <c r="I129" s="9"/>
      <c r="J129" s="9"/>
      <c r="K129" s="9"/>
      <c r="L129" s="9"/>
      <c r="M129" s="10"/>
    </row>
    <row r="130" spans="1:13" x14ac:dyDescent="0.35">
      <c r="A130" s="8"/>
      <c r="B130" s="9"/>
      <c r="C130" s="9"/>
      <c r="D130" s="9"/>
      <c r="E130" s="9"/>
      <c r="F130" s="9"/>
      <c r="G130" s="9"/>
      <c r="H130" s="9"/>
      <c r="I130" s="9"/>
      <c r="J130" s="9"/>
      <c r="K130" s="9"/>
      <c r="L130" s="9"/>
      <c r="M130" s="10"/>
    </row>
    <row r="131" spans="1:13" x14ac:dyDescent="0.35">
      <c r="A131" s="8"/>
      <c r="B131" s="9"/>
      <c r="C131" s="9"/>
      <c r="D131" s="9"/>
      <c r="E131" s="9"/>
      <c r="F131" s="9"/>
      <c r="G131" s="9"/>
      <c r="H131" s="9"/>
      <c r="I131" s="9"/>
      <c r="J131" s="9"/>
      <c r="K131" s="9"/>
      <c r="L131" s="9"/>
      <c r="M131" s="10"/>
    </row>
    <row r="132" spans="1:13" x14ac:dyDescent="0.35">
      <c r="A132" s="8"/>
      <c r="B132" s="9"/>
      <c r="C132" s="9"/>
      <c r="D132" s="9"/>
      <c r="E132" s="9"/>
      <c r="F132" s="9"/>
      <c r="G132" s="9"/>
      <c r="H132" s="9"/>
      <c r="I132" s="9"/>
      <c r="J132" s="9"/>
      <c r="K132" s="9"/>
      <c r="L132" s="9"/>
      <c r="M132" s="10"/>
    </row>
    <row r="133" spans="1:13" x14ac:dyDescent="0.35">
      <c r="A133" s="8"/>
      <c r="B133" s="9"/>
      <c r="C133" s="9"/>
      <c r="D133" s="9"/>
      <c r="E133" s="9"/>
      <c r="F133" s="9"/>
      <c r="G133" s="9"/>
      <c r="H133" s="9"/>
      <c r="I133" s="9"/>
      <c r="J133" s="9"/>
      <c r="K133" s="9"/>
      <c r="L133" s="9"/>
      <c r="M133" s="10"/>
    </row>
    <row r="134" spans="1:13" x14ac:dyDescent="0.35">
      <c r="A134" s="8"/>
      <c r="B134" s="9"/>
      <c r="C134" s="9"/>
      <c r="D134" s="9"/>
      <c r="E134" s="9"/>
      <c r="F134" s="9"/>
      <c r="G134" s="9"/>
      <c r="H134" s="9"/>
      <c r="I134" s="9"/>
      <c r="J134" s="9"/>
      <c r="K134" s="9"/>
      <c r="L134" s="9"/>
      <c r="M134" s="10"/>
    </row>
    <row r="135" spans="1:13" x14ac:dyDescent="0.35">
      <c r="A135" s="8"/>
      <c r="B135" s="9"/>
      <c r="C135" s="9"/>
      <c r="D135" s="9"/>
      <c r="E135" s="9"/>
      <c r="F135" s="9"/>
      <c r="G135" s="9"/>
      <c r="H135" s="9"/>
      <c r="I135" s="9"/>
      <c r="J135" s="9"/>
      <c r="K135" s="9"/>
      <c r="L135" s="9"/>
      <c r="M135" s="10"/>
    </row>
    <row r="136" spans="1:13" x14ac:dyDescent="0.35">
      <c r="A136" s="8"/>
      <c r="B136" s="9"/>
      <c r="C136" s="9"/>
      <c r="D136" s="9"/>
      <c r="E136" s="9"/>
      <c r="F136" s="9"/>
      <c r="G136" s="9"/>
      <c r="H136" s="9"/>
      <c r="I136" s="9"/>
      <c r="J136" s="9"/>
      <c r="K136" s="9"/>
      <c r="L136" s="9"/>
      <c r="M136" s="10"/>
    </row>
    <row r="137" spans="1:13" x14ac:dyDescent="0.35">
      <c r="A137" s="8"/>
      <c r="B137" s="9"/>
      <c r="C137" s="9"/>
      <c r="D137" s="9"/>
      <c r="E137" s="9"/>
      <c r="F137" s="9"/>
      <c r="G137" s="9"/>
      <c r="H137" s="9"/>
      <c r="I137" s="9"/>
      <c r="J137" s="9"/>
      <c r="K137" s="9"/>
      <c r="L137" s="9"/>
      <c r="M137" s="10"/>
    </row>
    <row r="138" spans="1:13" x14ac:dyDescent="0.35">
      <c r="A138" s="64" t="s">
        <v>1</v>
      </c>
      <c r="B138" s="65"/>
      <c r="C138" s="65"/>
      <c r="D138" s="65"/>
      <c r="E138" s="65"/>
      <c r="F138" s="65"/>
      <c r="G138" s="65"/>
      <c r="H138" s="65"/>
      <c r="I138" s="65"/>
      <c r="J138" s="65"/>
      <c r="K138" s="65"/>
      <c r="L138" s="65"/>
      <c r="M138" s="66"/>
    </row>
    <row r="139" spans="1:13" x14ac:dyDescent="0.35">
      <c r="A139" s="67" t="s">
        <v>0</v>
      </c>
      <c r="B139" s="1"/>
      <c r="C139" s="1">
        <v>0</v>
      </c>
      <c r="D139" s="1">
        <v>0.1</v>
      </c>
      <c r="E139" s="1">
        <v>0.2</v>
      </c>
      <c r="F139" s="1">
        <v>0.3</v>
      </c>
      <c r="G139" s="1">
        <v>0.4</v>
      </c>
      <c r="H139" s="1">
        <v>0.5</v>
      </c>
      <c r="I139" s="1">
        <v>0.6</v>
      </c>
      <c r="J139" s="1">
        <v>0.7</v>
      </c>
      <c r="K139" s="1">
        <v>0.8</v>
      </c>
      <c r="L139" s="1">
        <v>0.9</v>
      </c>
      <c r="M139" s="11">
        <v>1</v>
      </c>
    </row>
    <row r="140" spans="1:13" x14ac:dyDescent="0.35">
      <c r="A140" s="67"/>
      <c r="B140" s="2">
        <v>0</v>
      </c>
      <c r="C140" s="3">
        <v>1</v>
      </c>
      <c r="D140" s="3">
        <v>1</v>
      </c>
      <c r="E140" s="3">
        <v>1</v>
      </c>
      <c r="F140" s="3">
        <v>1</v>
      </c>
      <c r="G140" s="3">
        <v>1</v>
      </c>
      <c r="H140" s="3">
        <v>1</v>
      </c>
      <c r="I140" s="3">
        <v>1</v>
      </c>
      <c r="J140" s="3">
        <v>1</v>
      </c>
      <c r="K140" s="3">
        <v>1</v>
      </c>
      <c r="L140" s="3">
        <v>1</v>
      </c>
      <c r="M140" s="12">
        <v>1</v>
      </c>
    </row>
    <row r="141" spans="1:13" x14ac:dyDescent="0.35">
      <c r="A141" s="67"/>
      <c r="B141" s="2">
        <v>0.05</v>
      </c>
      <c r="C141" s="3">
        <v>1.36926281452179</v>
      </c>
      <c r="D141" s="3">
        <v>1.7383171319961499</v>
      </c>
      <c r="E141" s="3">
        <v>2.01687395572662</v>
      </c>
      <c r="F141" s="3">
        <v>2.2376691102981598</v>
      </c>
      <c r="G141" s="3">
        <v>2.4085620641708401</v>
      </c>
      <c r="H141" s="3">
        <v>2.5474041700363199</v>
      </c>
      <c r="I141" s="3">
        <v>2.6515585184097299</v>
      </c>
      <c r="J141" s="3">
        <v>2.7488054037094098</v>
      </c>
      <c r="K141" s="3">
        <v>2.8227242231369001</v>
      </c>
      <c r="L141" s="3">
        <v>2.8844741582870501</v>
      </c>
      <c r="M141" s="12">
        <v>2.9362753629684502</v>
      </c>
    </row>
    <row r="142" spans="1:13" x14ac:dyDescent="0.35">
      <c r="A142" s="67"/>
      <c r="B142" s="2">
        <v>0.1</v>
      </c>
      <c r="C142" s="3">
        <v>1.2795156240463299</v>
      </c>
      <c r="D142" s="3">
        <v>2.0626536607742301</v>
      </c>
      <c r="E142" s="3">
        <v>2.6017626523971602</v>
      </c>
      <c r="F142" s="3">
        <v>2.9994956254959102</v>
      </c>
      <c r="G142" s="3">
        <v>3.3023644685745199</v>
      </c>
      <c r="H142" s="3">
        <v>3.5353847742080702</v>
      </c>
      <c r="I142" s="3">
        <v>3.7052656412124598</v>
      </c>
      <c r="J142" s="3">
        <v>3.9087654352188101</v>
      </c>
      <c r="K142" s="3">
        <v>3.9561630487441999</v>
      </c>
      <c r="L142" s="3">
        <v>4.0733391046524101</v>
      </c>
      <c r="M142" s="12">
        <v>4.1103292703628496</v>
      </c>
    </row>
    <row r="143" spans="1:13" x14ac:dyDescent="0.35">
      <c r="A143" s="67"/>
      <c r="B143" s="2">
        <v>0.15</v>
      </c>
      <c r="C143" s="3">
        <v>1.20296990871429</v>
      </c>
      <c r="D143" s="3">
        <v>2.3403779268264802</v>
      </c>
      <c r="E143" s="3">
        <v>3.0874787569045998</v>
      </c>
      <c r="F143" s="3">
        <v>3.6295915842056301</v>
      </c>
      <c r="G143" s="3">
        <v>4.0315991640090898</v>
      </c>
      <c r="H143" s="3">
        <v>4.3289357423782402</v>
      </c>
      <c r="I143" s="3">
        <v>4.6368404626846296</v>
      </c>
      <c r="J143" s="3">
        <v>4.7077380418777501</v>
      </c>
      <c r="K143" s="3">
        <v>4.8050743341445896</v>
      </c>
      <c r="L143" s="3">
        <v>4.9599672555923497</v>
      </c>
      <c r="M143" s="12">
        <v>4.9824038743972796</v>
      </c>
    </row>
    <row r="144" spans="1:13" x14ac:dyDescent="0.35">
      <c r="A144" s="67"/>
      <c r="B144" s="2">
        <v>0.2</v>
      </c>
      <c r="C144" s="3">
        <v>1.14717352390289</v>
      </c>
      <c r="D144" s="3">
        <v>2.5880163908004801</v>
      </c>
      <c r="E144" s="3">
        <v>3.5276304483413701</v>
      </c>
      <c r="F144" s="3">
        <v>4.1523092985153198</v>
      </c>
      <c r="G144" s="3">
        <v>4.6524292230606097</v>
      </c>
      <c r="H144" s="3">
        <v>5.0038214921951303</v>
      </c>
      <c r="I144" s="3">
        <v>5.24232065677643</v>
      </c>
      <c r="J144" s="3">
        <v>5.4549800157546997</v>
      </c>
      <c r="K144" s="3">
        <v>5.5890461206436202</v>
      </c>
      <c r="L144" s="3">
        <v>5.7070895433425903</v>
      </c>
      <c r="M144" s="12">
        <v>5.7951031923294103</v>
      </c>
    </row>
    <row r="145" spans="1:13" x14ac:dyDescent="0.35">
      <c r="A145" s="67"/>
      <c r="B145" s="2">
        <v>0.25</v>
      </c>
      <c r="C145" s="3">
        <v>1.1127624511718801</v>
      </c>
      <c r="D145" s="3">
        <v>2.8225353956222499</v>
      </c>
      <c r="E145" s="3">
        <v>3.8457440137863199</v>
      </c>
      <c r="F145" s="3">
        <v>4.6750270128250104</v>
      </c>
      <c r="G145" s="3">
        <v>5.1975580453872698</v>
      </c>
      <c r="H145" s="3">
        <v>5.5778070688247698</v>
      </c>
      <c r="I145" s="3">
        <v>5.8613191843032801</v>
      </c>
      <c r="J145" s="3">
        <v>6.0789648294448897</v>
      </c>
      <c r="K145" s="3">
        <v>6.2549024820327803</v>
      </c>
      <c r="L145" s="3">
        <v>6.3740745782852199</v>
      </c>
      <c r="M145" s="12">
        <v>6.4760762453079197</v>
      </c>
    </row>
    <row r="146" spans="1:13" x14ac:dyDescent="0.35">
      <c r="A146" s="67"/>
      <c r="B146" s="2">
        <v>0.3</v>
      </c>
      <c r="C146" s="3">
        <v>1.0819004774093599</v>
      </c>
      <c r="D146" s="3">
        <v>3.0788890123367301</v>
      </c>
      <c r="E146" s="3">
        <v>4.2834945917129499</v>
      </c>
      <c r="F146" s="3">
        <v>5.10582840442658</v>
      </c>
      <c r="G146" s="3">
        <v>5.6778484582901001</v>
      </c>
      <c r="H146" s="3">
        <v>6.1041775941848799</v>
      </c>
      <c r="I146" s="3">
        <v>6.4073244333267203</v>
      </c>
      <c r="J146" s="3">
        <v>6.6522966623306301</v>
      </c>
      <c r="K146" s="3">
        <v>6.8334313631057704</v>
      </c>
      <c r="L146" s="3">
        <v>6.9777709245681798</v>
      </c>
      <c r="M146" s="12">
        <v>7.06480753421783</v>
      </c>
    </row>
    <row r="147" spans="1:13" x14ac:dyDescent="0.35">
      <c r="A147" s="67"/>
      <c r="B147" s="2">
        <v>0.35</v>
      </c>
      <c r="C147" s="3">
        <v>1.0665047168731701</v>
      </c>
      <c r="D147" s="3">
        <v>3.2706362009048502</v>
      </c>
      <c r="E147" s="3">
        <v>4.6135412454605103</v>
      </c>
      <c r="F147" s="3">
        <v>5.4995557069778398</v>
      </c>
      <c r="G147" s="3">
        <v>6.11585628986359</v>
      </c>
      <c r="H147" s="3">
        <v>6.5773226022720301</v>
      </c>
      <c r="I147" s="3">
        <v>6.9114853143691999</v>
      </c>
      <c r="J147" s="3">
        <v>7.1699448823928797</v>
      </c>
      <c r="K147" s="3">
        <v>7.3712774515152004</v>
      </c>
      <c r="L147" s="3">
        <v>7.5249086618423497</v>
      </c>
      <c r="M147" s="12">
        <v>7.6426044702529898</v>
      </c>
    </row>
    <row r="148" spans="1:13" x14ac:dyDescent="0.35">
      <c r="A148" s="67"/>
      <c r="B148" s="2">
        <v>0.4</v>
      </c>
      <c r="C148" s="3">
        <v>1.04856646060944</v>
      </c>
      <c r="D148" s="3">
        <v>3.6173301935195901</v>
      </c>
      <c r="E148" s="3">
        <v>4.9135547876357997</v>
      </c>
      <c r="F148" s="3">
        <v>5.8587962388992301</v>
      </c>
      <c r="G148" s="3">
        <v>6.5151277780532801</v>
      </c>
      <c r="H148" s="3">
        <v>7.01276743412018</v>
      </c>
      <c r="I148" s="3">
        <v>7.3750292062759399</v>
      </c>
      <c r="J148" s="3">
        <v>7.6597076654434204</v>
      </c>
      <c r="K148" s="3">
        <v>7.8667446374893197</v>
      </c>
      <c r="L148" s="3">
        <v>8.0297895669937098</v>
      </c>
      <c r="M148" s="12">
        <v>8.1539760828018206</v>
      </c>
    </row>
    <row r="149" spans="1:13" x14ac:dyDescent="0.35">
      <c r="A149" s="67"/>
      <c r="B149" s="2">
        <v>0.45</v>
      </c>
      <c r="C149" s="3">
        <v>1.0300811529159499</v>
      </c>
      <c r="D149" s="3">
        <v>3.68070292472839</v>
      </c>
      <c r="E149" s="3">
        <v>5.164501786232</v>
      </c>
      <c r="F149" s="3">
        <v>6.19415962696075</v>
      </c>
      <c r="G149" s="3">
        <v>6.9030090570449802</v>
      </c>
      <c r="H149" s="3">
        <v>7.4234539270401001</v>
      </c>
      <c r="I149" s="3">
        <v>7.8119817972183201</v>
      </c>
      <c r="J149" s="3">
        <v>8.1008669137954694</v>
      </c>
      <c r="K149" s="3">
        <v>8.3384233713150007</v>
      </c>
      <c r="L149" s="3">
        <v>8.5072561502456701</v>
      </c>
      <c r="M149" s="12">
        <v>8.6366840600967407</v>
      </c>
    </row>
    <row r="150" spans="1:13" x14ac:dyDescent="0.35">
      <c r="A150" s="67"/>
      <c r="B150" s="2">
        <v>0.5</v>
      </c>
      <c r="C150" s="3">
        <v>1.0262463092803999</v>
      </c>
      <c r="D150" s="3">
        <v>3.7440756559372002</v>
      </c>
      <c r="E150" s="3">
        <v>5.4556885957717904</v>
      </c>
      <c r="F150" s="3">
        <v>6.5137492418289202</v>
      </c>
      <c r="G150" s="3">
        <v>7.2519184350967398</v>
      </c>
      <c r="H150" s="3">
        <v>7.8039213418960598</v>
      </c>
      <c r="I150" s="3">
        <v>8.2192264795303291</v>
      </c>
      <c r="J150" s="3">
        <v>8.5317474603653007</v>
      </c>
      <c r="K150" s="3">
        <v>8.7664314508438093</v>
      </c>
      <c r="L150" s="3">
        <v>8.9611049890518206</v>
      </c>
      <c r="M150" s="12">
        <v>9.0977226495742798</v>
      </c>
    </row>
    <row r="151" spans="1:13" x14ac:dyDescent="0.35">
      <c r="A151" s="67"/>
      <c r="B151" s="2">
        <v>0.55000000000000004</v>
      </c>
      <c r="C151" s="3">
        <v>1.0131188631057699</v>
      </c>
      <c r="D151" s="3">
        <v>4.0038763284683201</v>
      </c>
      <c r="E151" s="3">
        <v>5.7263318300247201</v>
      </c>
      <c r="F151" s="3">
        <v>6.8135534524917603</v>
      </c>
      <c r="G151" s="3">
        <v>7.5914665460586601</v>
      </c>
      <c r="H151" s="3">
        <v>8.16993296146393</v>
      </c>
      <c r="I151" s="3">
        <v>8.6100212335586601</v>
      </c>
      <c r="J151" s="3">
        <v>8.9380823373794591</v>
      </c>
      <c r="K151" s="3">
        <v>9.1902195215225202</v>
      </c>
      <c r="L151" s="3">
        <v>9.3886371850967407</v>
      </c>
      <c r="M151" s="12">
        <v>9.5342136621475202</v>
      </c>
    </row>
    <row r="152" spans="1:13" x14ac:dyDescent="0.35">
      <c r="A152" s="67"/>
      <c r="B152" s="2">
        <v>0.6</v>
      </c>
      <c r="C152" s="3">
        <v>1.0137468576431301</v>
      </c>
      <c r="D152" s="3">
        <v>4.2355386018753096</v>
      </c>
      <c r="E152" s="3">
        <v>5.9558159112930298</v>
      </c>
      <c r="F152" s="3">
        <v>7.0962387323379499</v>
      </c>
      <c r="G152" s="3">
        <v>7.9104219675064096</v>
      </c>
      <c r="H152" s="3">
        <v>8.5169025659561193</v>
      </c>
      <c r="I152" s="3">
        <v>8.9783445596695</v>
      </c>
      <c r="J152" s="3">
        <v>9.3272224664688093</v>
      </c>
      <c r="K152" s="3">
        <v>9.5942646265029907</v>
      </c>
      <c r="L152" s="3">
        <v>9.7989879846572894</v>
      </c>
      <c r="M152" s="12">
        <v>9.9501825571060198</v>
      </c>
    </row>
    <row r="153" spans="1:13" x14ac:dyDescent="0.35">
      <c r="A153" s="67"/>
      <c r="B153" s="2">
        <v>0.65</v>
      </c>
      <c r="C153" s="3">
        <v>1.0025055408477801</v>
      </c>
      <c r="D153" s="3">
        <v>4.3739429712295497</v>
      </c>
      <c r="E153" s="3">
        <v>6.1811238527298</v>
      </c>
      <c r="F153" s="3">
        <v>7.36024057865143</v>
      </c>
      <c r="G153" s="3">
        <v>8.2175499200820905</v>
      </c>
      <c r="H153" s="3">
        <v>8.8528009653091395</v>
      </c>
      <c r="I153" s="3">
        <v>9.3366514444351196</v>
      </c>
      <c r="J153" s="3">
        <v>9.6984134912490791</v>
      </c>
      <c r="K153" s="3">
        <v>9.9775253534316999</v>
      </c>
      <c r="L153" s="3">
        <v>10.194882988929701</v>
      </c>
      <c r="M153" s="12">
        <v>10.355367302894599</v>
      </c>
    </row>
    <row r="154" spans="1:13" x14ac:dyDescent="0.35">
      <c r="A154" s="67"/>
      <c r="B154" s="2">
        <v>0.7</v>
      </c>
      <c r="C154" s="3">
        <v>1.00192010402679</v>
      </c>
      <c r="D154" s="3">
        <v>4.5630618333816502</v>
      </c>
      <c r="E154" s="3">
        <v>6.3964711427688599</v>
      </c>
      <c r="F154" s="3">
        <v>7.6204382181167603</v>
      </c>
      <c r="G154" s="3">
        <v>8.5124975442886406</v>
      </c>
      <c r="H154" s="3">
        <v>9.1792932748794591</v>
      </c>
      <c r="I154" s="3">
        <v>9.68177378177643</v>
      </c>
      <c r="J154" s="3">
        <v>10.062419533729599</v>
      </c>
      <c r="K154" s="3">
        <v>10.353230118751499</v>
      </c>
      <c r="L154" s="3">
        <v>10.5797897577286</v>
      </c>
      <c r="M154" s="12">
        <v>10.7375551462173</v>
      </c>
    </row>
    <row r="155" spans="1:13" x14ac:dyDescent="0.35">
      <c r="A155" s="67"/>
      <c r="B155" s="2">
        <v>0.75</v>
      </c>
      <c r="C155" s="3">
        <v>0.99265551567077603</v>
      </c>
      <c r="D155" s="3">
        <v>4.7144500017166102</v>
      </c>
      <c r="E155" s="3">
        <v>6.6174107789993304</v>
      </c>
      <c r="F155" s="3">
        <v>7.8773895502090499</v>
      </c>
      <c r="G155" s="3">
        <v>8.7961746454238892</v>
      </c>
      <c r="H155" s="3">
        <v>9.4854446649551392</v>
      </c>
      <c r="I155" s="3">
        <v>10.008621811866799</v>
      </c>
      <c r="J155" s="3">
        <v>10.4125028848648</v>
      </c>
      <c r="K155" s="3">
        <v>10.710345864296</v>
      </c>
      <c r="L155" s="3">
        <v>10.940905213356</v>
      </c>
      <c r="M155" s="12">
        <v>11.108647942543</v>
      </c>
    </row>
    <row r="156" spans="1:13" x14ac:dyDescent="0.35">
      <c r="A156" s="67"/>
      <c r="B156" s="2">
        <v>0.8</v>
      </c>
      <c r="C156" s="3">
        <v>0.99447667598724399</v>
      </c>
      <c r="D156" s="3">
        <v>4.8611084222793597</v>
      </c>
      <c r="E156" s="3">
        <v>6.8132663965225202</v>
      </c>
      <c r="F156" s="3">
        <v>8.11945688724518</v>
      </c>
      <c r="G156" s="3">
        <v>9.0698972940445</v>
      </c>
      <c r="H156" s="3">
        <v>9.7874513864517194</v>
      </c>
      <c r="I156" s="3">
        <v>10.326852440833999</v>
      </c>
      <c r="J156" s="3">
        <v>10.7456947565079</v>
      </c>
      <c r="K156" s="3">
        <v>11.043944954872099</v>
      </c>
      <c r="L156" s="3">
        <v>11.2901111841202</v>
      </c>
      <c r="M156" s="12">
        <v>11.4691492319107</v>
      </c>
    </row>
    <row r="157" spans="1:13" x14ac:dyDescent="0.35">
      <c r="A157" s="67"/>
      <c r="B157" s="2">
        <v>0.85</v>
      </c>
      <c r="C157" s="3">
        <v>0.986480712890625</v>
      </c>
      <c r="D157" s="3">
        <v>4.9966017007827803</v>
      </c>
      <c r="E157" s="3">
        <v>7.0076919794082597</v>
      </c>
      <c r="F157" s="3">
        <v>8.3597923517227208</v>
      </c>
      <c r="G157" s="3">
        <v>9.3490902185440099</v>
      </c>
      <c r="H157" s="3">
        <v>10.0823427438736</v>
      </c>
      <c r="I157" s="3">
        <v>10.643939614296</v>
      </c>
      <c r="J157" s="3">
        <v>11.0590025186539</v>
      </c>
      <c r="K157" s="3">
        <v>11.394345879554701</v>
      </c>
      <c r="L157" s="3">
        <v>11.634699463844299</v>
      </c>
      <c r="M157" s="12">
        <v>11.816430687904401</v>
      </c>
    </row>
    <row r="158" spans="1:13" x14ac:dyDescent="0.35">
      <c r="A158" s="67"/>
      <c r="B158" s="2">
        <v>0.9</v>
      </c>
      <c r="C158" s="3">
        <v>0.98056006431579601</v>
      </c>
      <c r="D158" s="3">
        <v>5.13345587253571</v>
      </c>
      <c r="E158" s="3">
        <v>7.19483625888825</v>
      </c>
      <c r="F158" s="3">
        <v>8.5830265283584595</v>
      </c>
      <c r="G158" s="3">
        <v>9.6056743860244804</v>
      </c>
      <c r="H158" s="3">
        <v>10.370192170143101</v>
      </c>
      <c r="I158" s="3">
        <v>10.951135277748101</v>
      </c>
      <c r="J158" s="3">
        <v>11.3754955530167</v>
      </c>
      <c r="K158" s="3">
        <v>11.711118340492201</v>
      </c>
      <c r="L158" s="3">
        <v>11.9652506113052</v>
      </c>
      <c r="M158" s="12">
        <v>12.1526476144791</v>
      </c>
    </row>
    <row r="159" spans="1:13" x14ac:dyDescent="0.35">
      <c r="A159" s="67"/>
      <c r="B159" s="2">
        <v>0.95</v>
      </c>
      <c r="C159" s="3">
        <v>0.98282635211944602</v>
      </c>
      <c r="D159" s="3">
        <v>5.2648578882217398</v>
      </c>
      <c r="E159" s="3">
        <v>7.3806453943252599</v>
      </c>
      <c r="F159" s="3">
        <v>8.8048683404922503</v>
      </c>
      <c r="G159" s="3">
        <v>9.8608366250991804</v>
      </c>
      <c r="H159" s="3">
        <v>10.640905022621199</v>
      </c>
      <c r="I159" s="3">
        <v>11.2374702692032</v>
      </c>
      <c r="J159" s="3">
        <v>11.685535073280301</v>
      </c>
      <c r="K159" s="3">
        <v>12.0377670526505</v>
      </c>
      <c r="L159" s="3">
        <v>12.2875086069107</v>
      </c>
      <c r="M159" s="12">
        <v>12.4866110086441</v>
      </c>
    </row>
    <row r="160" spans="1:13" x14ac:dyDescent="0.35">
      <c r="A160" s="67"/>
      <c r="B160" s="2">
        <v>1</v>
      </c>
      <c r="C160" s="3">
        <v>0.97757768630981501</v>
      </c>
      <c r="D160" s="3">
        <v>5.40868055820465</v>
      </c>
      <c r="E160" s="3">
        <v>7.5558315515518197</v>
      </c>
      <c r="F160" s="3">
        <v>9.0165859460830706</v>
      </c>
      <c r="G160" s="3">
        <v>10.106576561927801</v>
      </c>
      <c r="H160" s="3">
        <v>10.915374398231499</v>
      </c>
      <c r="I160" s="3">
        <v>11.5234647989273</v>
      </c>
      <c r="J160" s="3">
        <v>11.9870582818985</v>
      </c>
      <c r="K160" s="3">
        <v>12.3342119455338</v>
      </c>
      <c r="L160" s="3">
        <v>12.6029592752457</v>
      </c>
      <c r="M160" s="12">
        <v>12.793614029884299</v>
      </c>
    </row>
    <row r="161" spans="1:13" x14ac:dyDescent="0.35">
      <c r="A161" s="8"/>
      <c r="B161" s="9"/>
      <c r="C161" s="9"/>
      <c r="D161" s="9"/>
      <c r="E161" s="9"/>
      <c r="F161" s="9"/>
      <c r="G161" s="9"/>
      <c r="H161" s="9"/>
      <c r="I161" s="9"/>
      <c r="J161" s="9"/>
      <c r="K161" s="9"/>
      <c r="L161" s="9"/>
      <c r="M161" s="10"/>
    </row>
    <row r="162" spans="1:13" x14ac:dyDescent="0.35">
      <c r="A162" s="8"/>
      <c r="B162" s="9"/>
      <c r="C162" s="9"/>
      <c r="D162" s="9"/>
      <c r="E162" s="9"/>
      <c r="F162" s="9"/>
      <c r="G162" s="9"/>
      <c r="H162" s="9"/>
      <c r="I162" s="9"/>
      <c r="J162" s="9"/>
      <c r="K162" s="9"/>
      <c r="L162" s="9"/>
      <c r="M162" s="10"/>
    </row>
    <row r="163" spans="1:13" x14ac:dyDescent="0.35">
      <c r="A163" s="8"/>
      <c r="B163" s="9"/>
      <c r="C163" s="9"/>
      <c r="D163" s="9"/>
      <c r="E163" s="9"/>
      <c r="F163" s="9"/>
      <c r="G163" s="9"/>
      <c r="H163" s="9"/>
      <c r="I163" s="9"/>
      <c r="J163" s="9"/>
      <c r="K163" s="9"/>
      <c r="L163" s="9"/>
      <c r="M163" s="10"/>
    </row>
    <row r="164" spans="1:13" x14ac:dyDescent="0.35">
      <c r="A164" s="8"/>
      <c r="B164" s="9"/>
      <c r="C164" s="9"/>
      <c r="D164" s="9"/>
      <c r="E164" s="9"/>
      <c r="F164" s="9"/>
      <c r="G164" s="9"/>
      <c r="H164" s="9"/>
      <c r="I164" s="9"/>
      <c r="J164" s="9"/>
      <c r="K164" s="9"/>
      <c r="L164" s="9"/>
      <c r="M164" s="10"/>
    </row>
    <row r="165" spans="1:13" x14ac:dyDescent="0.35">
      <c r="A165" s="8"/>
      <c r="B165" s="9"/>
      <c r="C165" s="9"/>
      <c r="D165" s="9"/>
      <c r="E165" s="9"/>
      <c r="F165" s="9"/>
      <c r="G165" s="9"/>
      <c r="H165" s="9"/>
      <c r="I165" s="9"/>
      <c r="J165" s="9"/>
      <c r="K165" s="9"/>
      <c r="L165" s="9"/>
      <c r="M165" s="10"/>
    </row>
    <row r="166" spans="1:13" x14ac:dyDescent="0.35">
      <c r="A166" s="8"/>
      <c r="B166" s="9"/>
      <c r="C166" s="9"/>
      <c r="D166" s="9"/>
      <c r="E166" s="9"/>
      <c r="F166" s="9"/>
      <c r="G166" s="9"/>
      <c r="H166" s="9"/>
      <c r="I166" s="9"/>
      <c r="J166" s="9"/>
      <c r="K166" s="9"/>
      <c r="L166" s="9"/>
      <c r="M166" s="10"/>
    </row>
    <row r="167" spans="1:13" x14ac:dyDescent="0.35">
      <c r="A167" s="8"/>
      <c r="B167" s="9"/>
      <c r="C167" s="9"/>
      <c r="D167" s="9"/>
      <c r="E167" s="9"/>
      <c r="F167" s="9"/>
      <c r="G167" s="9"/>
      <c r="H167" s="9"/>
      <c r="I167" s="9"/>
      <c r="J167" s="9"/>
      <c r="K167" s="9"/>
      <c r="L167" s="9"/>
      <c r="M167" s="10"/>
    </row>
    <row r="168" spans="1:13" x14ac:dyDescent="0.35">
      <c r="A168" s="8"/>
      <c r="B168" s="9"/>
      <c r="C168" s="9"/>
      <c r="D168" s="9"/>
      <c r="E168" s="9"/>
      <c r="F168" s="9"/>
      <c r="G168" s="9"/>
      <c r="H168" s="9"/>
      <c r="I168" s="9"/>
      <c r="J168" s="9"/>
      <c r="K168" s="9"/>
      <c r="L168" s="9"/>
      <c r="M168" s="10"/>
    </row>
    <row r="169" spans="1:13" x14ac:dyDescent="0.35">
      <c r="A169" s="8"/>
      <c r="B169" s="9"/>
      <c r="C169" s="9"/>
      <c r="D169" s="9"/>
      <c r="E169" s="9"/>
      <c r="F169" s="9"/>
      <c r="G169" s="9"/>
      <c r="H169" s="9"/>
      <c r="I169" s="9"/>
      <c r="J169" s="9"/>
      <c r="K169" s="9"/>
      <c r="L169" s="9"/>
      <c r="M169" s="10"/>
    </row>
    <row r="170" spans="1:13" x14ac:dyDescent="0.35">
      <c r="A170" s="8"/>
      <c r="B170" s="9"/>
      <c r="C170" s="9"/>
      <c r="D170" s="9"/>
      <c r="E170" s="9"/>
      <c r="F170" s="9"/>
      <c r="G170" s="9"/>
      <c r="H170" s="9"/>
      <c r="I170" s="9"/>
      <c r="J170" s="9"/>
      <c r="K170" s="9"/>
      <c r="L170" s="9"/>
      <c r="M170" s="10"/>
    </row>
    <row r="171" spans="1:13" x14ac:dyDescent="0.35">
      <c r="A171" s="64" t="s">
        <v>1</v>
      </c>
      <c r="B171" s="65"/>
      <c r="C171" s="65"/>
      <c r="D171" s="65"/>
      <c r="E171" s="65"/>
      <c r="F171" s="65"/>
      <c r="G171" s="65"/>
      <c r="H171" s="65"/>
      <c r="I171" s="65"/>
      <c r="J171" s="65"/>
      <c r="K171" s="65"/>
      <c r="L171" s="65"/>
      <c r="M171" s="66"/>
    </row>
    <row r="172" spans="1:13" x14ac:dyDescent="0.35">
      <c r="A172" s="67" t="s">
        <v>0</v>
      </c>
      <c r="B172" s="1"/>
      <c r="C172" s="1">
        <v>0</v>
      </c>
      <c r="D172" s="1">
        <v>0.1</v>
      </c>
      <c r="E172" s="1">
        <v>0.2</v>
      </c>
      <c r="F172" s="1">
        <v>0.3</v>
      </c>
      <c r="G172" s="1">
        <v>0.4</v>
      </c>
      <c r="H172" s="1">
        <v>0.5</v>
      </c>
      <c r="I172" s="1">
        <v>0.6</v>
      </c>
      <c r="J172" s="1">
        <v>0.7</v>
      </c>
      <c r="K172" s="1">
        <v>0.8</v>
      </c>
      <c r="L172" s="1">
        <v>0.9</v>
      </c>
      <c r="M172" s="11">
        <v>1</v>
      </c>
    </row>
    <row r="173" spans="1:13" x14ac:dyDescent="0.35">
      <c r="A173" s="67"/>
      <c r="B173" s="2">
        <v>0</v>
      </c>
      <c r="C173" s="4">
        <v>0</v>
      </c>
      <c r="D173" s="4">
        <v>0</v>
      </c>
      <c r="E173" s="4">
        <v>0</v>
      </c>
      <c r="F173" s="4">
        <v>0</v>
      </c>
      <c r="G173" s="4">
        <v>0</v>
      </c>
      <c r="H173" s="4">
        <v>0</v>
      </c>
      <c r="I173" s="4">
        <v>0</v>
      </c>
      <c r="J173" s="4">
        <v>0</v>
      </c>
      <c r="K173" s="4">
        <v>0</v>
      </c>
      <c r="L173" s="4">
        <v>0</v>
      </c>
      <c r="M173" s="14">
        <v>0</v>
      </c>
    </row>
    <row r="174" spans="1:13" x14ac:dyDescent="0.35">
      <c r="A174" s="67"/>
      <c r="B174" s="2">
        <v>0.05</v>
      </c>
      <c r="C174" s="4">
        <v>2.7298977598547901E-2</v>
      </c>
      <c r="D174" s="4">
        <v>2.5175243616104102E-2</v>
      </c>
      <c r="E174" s="4">
        <v>2.6180695742368702E-2</v>
      </c>
      <c r="F174" s="4">
        <v>2.7244821190834E-2</v>
      </c>
      <c r="G174" s="4">
        <v>3.1640779227018398E-2</v>
      </c>
      <c r="H174" s="4">
        <v>3.3309292048215901E-2</v>
      </c>
      <c r="I174" s="4">
        <v>3.4403026103973403E-2</v>
      </c>
      <c r="J174" s="4">
        <v>3.8584213703870801E-2</v>
      </c>
      <c r="K174" s="4">
        <v>4.1616726666688898E-2</v>
      </c>
      <c r="L174" s="4">
        <v>4.2892713099718101E-2</v>
      </c>
      <c r="M174" s="14">
        <v>4.66119013726711E-2</v>
      </c>
    </row>
    <row r="175" spans="1:13" x14ac:dyDescent="0.35">
      <c r="A175" s="67"/>
      <c r="B175" s="2">
        <v>0.1</v>
      </c>
      <c r="C175" s="4">
        <v>2.8088042512536101E-2</v>
      </c>
      <c r="D175" s="4">
        <v>3.64259295165539E-2</v>
      </c>
      <c r="E175" s="4">
        <v>4.7094147652387598E-2</v>
      </c>
      <c r="F175" s="4">
        <v>4.7989901155233397E-2</v>
      </c>
      <c r="G175" s="4">
        <v>5.2026858553290402E-2</v>
      </c>
      <c r="H175" s="4">
        <v>5.4857986047864002E-2</v>
      </c>
      <c r="I175" s="4">
        <v>6.1698716133832897E-2</v>
      </c>
      <c r="J175" s="4">
        <v>6.4866703003644902E-2</v>
      </c>
      <c r="K175" s="4">
        <v>6.9618160836398602E-2</v>
      </c>
      <c r="L175" s="4">
        <v>7.6051684096455602E-2</v>
      </c>
      <c r="M175" s="14">
        <v>7.7295020222663893E-2</v>
      </c>
    </row>
    <row r="176" spans="1:13" x14ac:dyDescent="0.35">
      <c r="A176" s="67"/>
      <c r="B176" s="2">
        <v>0.15</v>
      </c>
      <c r="C176" s="4">
        <v>2.2837808355689101E-2</v>
      </c>
      <c r="D176" s="4">
        <v>4.1492264096935599E-2</v>
      </c>
      <c r="E176" s="4">
        <v>5.8385286480188398E-2</v>
      </c>
      <c r="F176" s="4">
        <v>6.3236474990844699E-2</v>
      </c>
      <c r="G176" s="4">
        <v>7.2412937879562406E-2</v>
      </c>
      <c r="H176" s="4">
        <v>7.6406680047512096E-2</v>
      </c>
      <c r="I176" s="4">
        <v>8.8994406163692502E-2</v>
      </c>
      <c r="J176" s="4">
        <v>9.1149192303419099E-2</v>
      </c>
      <c r="K176" s="4">
        <v>9.7619595006108298E-2</v>
      </c>
      <c r="L176" s="4">
        <v>0.105199159123003</v>
      </c>
      <c r="M176" s="14">
        <v>0.105639643967152</v>
      </c>
    </row>
    <row r="177" spans="1:13" x14ac:dyDescent="0.35">
      <c r="A177" s="67"/>
      <c r="B177" s="2">
        <v>0.2</v>
      </c>
      <c r="C177" s="4">
        <v>1.6339469701051702E-2</v>
      </c>
      <c r="D177" s="4">
        <v>4.6558598677317299E-2</v>
      </c>
      <c r="E177" s="4">
        <v>6.8437153473496395E-2</v>
      </c>
      <c r="F177" s="4">
        <v>8.1237785518169403E-2</v>
      </c>
      <c r="G177" s="4">
        <v>9.4782695174217196E-2</v>
      </c>
      <c r="H177" s="4">
        <v>0.106121115386486</v>
      </c>
      <c r="I177" s="4">
        <v>0.115039512515068</v>
      </c>
      <c r="J177" s="4">
        <v>0.11743168160319301</v>
      </c>
      <c r="K177" s="4">
        <v>0.12562102917581799</v>
      </c>
      <c r="L177" s="4">
        <v>0.134346634149551</v>
      </c>
      <c r="M177" s="14">
        <v>0.13398426771163899</v>
      </c>
    </row>
    <row r="178" spans="1:13" x14ac:dyDescent="0.35">
      <c r="A178" s="67"/>
      <c r="B178" s="2">
        <v>0.25</v>
      </c>
      <c r="C178" s="4">
        <v>1.0429410263896001E-2</v>
      </c>
      <c r="D178" s="4">
        <v>5.1624933257698999E-2</v>
      </c>
      <c r="E178" s="4">
        <v>7.8489020466804504E-2</v>
      </c>
      <c r="F178" s="4">
        <v>9.5643967390060397E-2</v>
      </c>
      <c r="G178" s="4">
        <v>0.117230229079723</v>
      </c>
      <c r="H178" s="4">
        <v>0.128438130021095</v>
      </c>
      <c r="I178" s="4">
        <v>0.13657780736684799</v>
      </c>
      <c r="J178" s="4">
        <v>0.14371417090296701</v>
      </c>
      <c r="K178" s="4">
        <v>0.15362246334552801</v>
      </c>
      <c r="L178" s="4">
        <v>0.155619591474533</v>
      </c>
      <c r="M178" s="14">
        <v>0.15718041360378299</v>
      </c>
    </row>
    <row r="179" spans="1:13" x14ac:dyDescent="0.35">
      <c r="A179" s="67"/>
      <c r="B179" s="2">
        <v>0.3</v>
      </c>
      <c r="C179" s="4">
        <v>6.8840286694467102E-3</v>
      </c>
      <c r="D179" s="4">
        <v>5.6691267838080699E-2</v>
      </c>
      <c r="E179" s="4">
        <v>8.8709399104118403E-2</v>
      </c>
      <c r="F179" s="4">
        <v>0.112358212471008</v>
      </c>
      <c r="G179" s="4">
        <v>0.13560792803764299</v>
      </c>
      <c r="H179" s="4">
        <v>0.14754317700862901</v>
      </c>
      <c r="I179" s="4">
        <v>0.15811610221862801</v>
      </c>
      <c r="J179" s="4">
        <v>0.16999666020274201</v>
      </c>
      <c r="K179" s="4">
        <v>0.17265835404396099</v>
      </c>
      <c r="L179" s="4">
        <v>0.174120709300041</v>
      </c>
      <c r="M179" s="14">
        <v>0.17899915575981101</v>
      </c>
    </row>
    <row r="180" spans="1:13" x14ac:dyDescent="0.35">
      <c r="A180" s="67"/>
      <c r="B180" s="2">
        <v>0.35</v>
      </c>
      <c r="C180" s="4">
        <v>4.6272994950413704E-3</v>
      </c>
      <c r="D180" s="4">
        <v>6.1757602418462398E-2</v>
      </c>
      <c r="E180" s="4">
        <v>0.10139380395412401</v>
      </c>
      <c r="F180" s="4">
        <v>0.12907245755195601</v>
      </c>
      <c r="G180" s="4">
        <v>0.15366472303867301</v>
      </c>
      <c r="H180" s="4">
        <v>0.166648223996162</v>
      </c>
      <c r="I180" s="4">
        <v>0.17558729648590099</v>
      </c>
      <c r="J180" s="4">
        <v>0.18287017941474901</v>
      </c>
      <c r="K180" s="4">
        <v>0.188530594110489</v>
      </c>
      <c r="L180" s="4">
        <v>0.19191376864910101</v>
      </c>
      <c r="M180" s="14">
        <v>0.19385977089405099</v>
      </c>
    </row>
    <row r="181" spans="1:13" x14ac:dyDescent="0.35">
      <c r="A181" s="67"/>
      <c r="B181" s="2">
        <v>0.4</v>
      </c>
      <c r="C181" s="4">
        <v>2.3238756693899599E-4</v>
      </c>
      <c r="D181" s="4">
        <v>6.6823936998844202E-2</v>
      </c>
      <c r="E181" s="4">
        <v>0.11929785460233699</v>
      </c>
      <c r="F181" s="4">
        <v>0.145786702632904</v>
      </c>
      <c r="G181" s="4">
        <v>0.16579946875572199</v>
      </c>
      <c r="H181" s="4">
        <v>0.18093991279602101</v>
      </c>
      <c r="I181" s="4">
        <v>0.19508206844329801</v>
      </c>
      <c r="J181" s="4">
        <v>0.198349803686142</v>
      </c>
      <c r="K181" s="4">
        <v>0.203869968652725</v>
      </c>
      <c r="L181" s="4">
        <v>0.21018807590007799</v>
      </c>
      <c r="M181" s="14">
        <v>0.21105496585369099</v>
      </c>
    </row>
    <row r="182" spans="1:13" x14ac:dyDescent="0.35">
      <c r="A182" s="67"/>
      <c r="B182" s="2">
        <v>0.45</v>
      </c>
      <c r="C182" s="4">
        <v>-3.2594223739579298E-4</v>
      </c>
      <c r="D182" s="4">
        <v>6.9065675139427199E-2</v>
      </c>
      <c r="E182" s="4">
        <v>0.13148789480328599</v>
      </c>
      <c r="F182" s="4">
        <v>0.16147767007350899</v>
      </c>
      <c r="G182" s="4">
        <v>0.178755283355713</v>
      </c>
      <c r="H182" s="4">
        <v>0.19522333145141599</v>
      </c>
      <c r="I182" s="4">
        <v>0.20770442485809301</v>
      </c>
      <c r="J182" s="4">
        <v>0.214360937476158</v>
      </c>
      <c r="K182" s="4">
        <v>0.22067700326442699</v>
      </c>
      <c r="L182" s="4">
        <v>0.22210086882114399</v>
      </c>
      <c r="M182" s="14">
        <v>0.226174846291542</v>
      </c>
    </row>
    <row r="183" spans="1:13" x14ac:dyDescent="0.35">
      <c r="A183" s="67"/>
      <c r="B183" s="2">
        <v>0.5</v>
      </c>
      <c r="C183" s="4">
        <v>-2.2583960089832501E-3</v>
      </c>
      <c r="D183" s="4">
        <v>7.3400773108005496E-2</v>
      </c>
      <c r="E183" s="4">
        <v>0.14367793500423401</v>
      </c>
      <c r="F183" s="4">
        <v>0.17622463405132299</v>
      </c>
      <c r="G183" s="4">
        <v>0.19418428838252999</v>
      </c>
      <c r="H183" s="4">
        <v>0.208414316177368</v>
      </c>
      <c r="I183" s="4">
        <v>0.22098633646964999</v>
      </c>
      <c r="J183" s="4">
        <v>0.22648897767067</v>
      </c>
      <c r="K183" s="4">
        <v>0.233253553509712</v>
      </c>
      <c r="L183" s="4">
        <v>0.23829971253871901</v>
      </c>
      <c r="M183" s="14">
        <v>0.24062590301036799</v>
      </c>
    </row>
    <row r="184" spans="1:13" x14ac:dyDescent="0.35">
      <c r="A184" s="67"/>
      <c r="B184" s="2">
        <v>0.55000000000000004</v>
      </c>
      <c r="C184" s="4">
        <v>-4.0516857989132404E-3</v>
      </c>
      <c r="D184" s="4">
        <v>7.8042849898338304E-2</v>
      </c>
      <c r="E184" s="4">
        <v>0.150015398859978</v>
      </c>
      <c r="F184" s="4">
        <v>0.18091396987438199</v>
      </c>
      <c r="G184" s="4">
        <v>0.202929496765137</v>
      </c>
      <c r="H184" s="4">
        <v>0.220963835716248</v>
      </c>
      <c r="I184" s="4">
        <v>0.231203198432922</v>
      </c>
      <c r="J184" s="4">
        <v>0.23943094909191101</v>
      </c>
      <c r="K184" s="4">
        <v>0.24633346498012501</v>
      </c>
      <c r="L184" s="4">
        <v>0.25154906511306802</v>
      </c>
      <c r="M184" s="14">
        <v>0.25525200366973899</v>
      </c>
    </row>
    <row r="185" spans="1:13" x14ac:dyDescent="0.35">
      <c r="A185" s="67"/>
      <c r="B185" s="2">
        <v>0.6</v>
      </c>
      <c r="C185" s="4">
        <v>-5.37881767377257E-3</v>
      </c>
      <c r="D185" s="4">
        <v>8.3495482802391094E-2</v>
      </c>
      <c r="E185" s="4">
        <v>0.15449331700801899</v>
      </c>
      <c r="F185" s="4">
        <v>0.190912395715714</v>
      </c>
      <c r="G185" s="4">
        <v>0.214256256818771</v>
      </c>
      <c r="H185" s="4">
        <v>0.230755120515823</v>
      </c>
      <c r="I185" s="4">
        <v>0.24273213744163499</v>
      </c>
      <c r="J185" s="4">
        <v>0.25254881381988498</v>
      </c>
      <c r="K185" s="4">
        <v>0.25814890861511203</v>
      </c>
      <c r="L185" s="4">
        <v>0.262992054224014</v>
      </c>
      <c r="M185" s="14">
        <v>0.26832705736160301</v>
      </c>
    </row>
    <row r="186" spans="1:13" x14ac:dyDescent="0.35">
      <c r="A186" s="67"/>
      <c r="B186" s="2">
        <v>0.65</v>
      </c>
      <c r="C186" s="4">
        <v>-6.6563836298882996E-3</v>
      </c>
      <c r="D186" s="4">
        <v>8.7553448975086198E-2</v>
      </c>
      <c r="E186" s="4">
        <v>0.16201075911521901</v>
      </c>
      <c r="F186" s="4">
        <v>0.20059521496295901</v>
      </c>
      <c r="G186" s="4">
        <v>0.22416946291923501</v>
      </c>
      <c r="H186" s="4">
        <v>0.24286413192749001</v>
      </c>
      <c r="I186" s="4">
        <v>0.25572827458381697</v>
      </c>
      <c r="J186" s="4">
        <v>0.26393389701843301</v>
      </c>
      <c r="K186" s="4">
        <v>0.271180629730225</v>
      </c>
      <c r="L186" s="4">
        <v>0.27622348070144698</v>
      </c>
      <c r="M186" s="14">
        <v>0.28125351667404203</v>
      </c>
    </row>
    <row r="187" spans="1:13" x14ac:dyDescent="0.35">
      <c r="A187" s="67"/>
      <c r="B187" s="2">
        <v>0.7</v>
      </c>
      <c r="C187" s="4">
        <v>-7.9170698300004005E-3</v>
      </c>
      <c r="D187" s="4">
        <v>9.9775917828082997E-2</v>
      </c>
      <c r="E187" s="4">
        <v>0.17283235490322099</v>
      </c>
      <c r="F187" s="4">
        <v>0.20891085267067</v>
      </c>
      <c r="G187" s="4">
        <v>0.23210048675537101</v>
      </c>
      <c r="H187" s="4">
        <v>0.25127127766609197</v>
      </c>
      <c r="I187" s="4">
        <v>0.26684460043907199</v>
      </c>
      <c r="J187" s="4">
        <v>0.27495351433754001</v>
      </c>
      <c r="K187" s="4">
        <v>0.284297645092011</v>
      </c>
      <c r="L187" s="4">
        <v>0.28957492113113398</v>
      </c>
      <c r="M187" s="14">
        <v>0.29351073503494302</v>
      </c>
    </row>
    <row r="188" spans="1:13" x14ac:dyDescent="0.35">
      <c r="A188" s="67"/>
      <c r="B188" s="2">
        <v>0.75</v>
      </c>
      <c r="C188" s="4">
        <v>-6.3820835202932401E-3</v>
      </c>
      <c r="D188" s="4">
        <v>0.106658555567265</v>
      </c>
      <c r="E188" s="4">
        <v>0.17761079967021901</v>
      </c>
      <c r="F188" s="4">
        <v>0.21636985242366799</v>
      </c>
      <c r="G188" s="4">
        <v>0.24208100140094799</v>
      </c>
      <c r="H188" s="4">
        <v>0.26115298271179199</v>
      </c>
      <c r="I188" s="4">
        <v>0.275539070367813</v>
      </c>
      <c r="J188" s="4">
        <v>0.28658479452133201</v>
      </c>
      <c r="K188" s="4">
        <v>0.29509857296943698</v>
      </c>
      <c r="L188" s="4">
        <v>0.29921850562095598</v>
      </c>
      <c r="M188" s="14">
        <v>0.30493259429931602</v>
      </c>
    </row>
    <row r="189" spans="1:13" x14ac:dyDescent="0.35">
      <c r="A189" s="67"/>
      <c r="B189" s="2">
        <v>0.8</v>
      </c>
      <c r="C189" s="4">
        <v>-9.4272848218679393E-3</v>
      </c>
      <c r="D189" s="4">
        <v>0.114193364977837</v>
      </c>
      <c r="E189" s="4">
        <v>0.18581834435462999</v>
      </c>
      <c r="F189" s="4">
        <v>0.22649227082729301</v>
      </c>
      <c r="G189" s="4">
        <v>0.25057914853096003</v>
      </c>
      <c r="H189" s="4">
        <v>0.269936352968216</v>
      </c>
      <c r="I189" s="4">
        <v>0.28498607873916598</v>
      </c>
      <c r="J189" s="4">
        <v>0.29693806171417197</v>
      </c>
      <c r="K189" s="4">
        <v>0.304171502590179</v>
      </c>
      <c r="L189" s="4">
        <v>0.31325852870941201</v>
      </c>
      <c r="M189" s="14">
        <v>0.315329790115356</v>
      </c>
    </row>
    <row r="190" spans="1:13" x14ac:dyDescent="0.35">
      <c r="A190" s="67"/>
      <c r="B190" s="2">
        <v>0.85</v>
      </c>
      <c r="C190" s="4">
        <v>-8.4187248721718805E-3</v>
      </c>
      <c r="D190" s="4">
        <v>0.11950251460075401</v>
      </c>
      <c r="E190" s="4">
        <v>0.19022493064403501</v>
      </c>
      <c r="F190" s="4">
        <v>0.23095583915710499</v>
      </c>
      <c r="G190" s="4">
        <v>0.26034420728683499</v>
      </c>
      <c r="H190" s="4">
        <v>0.281093239784241</v>
      </c>
      <c r="I190" s="4">
        <v>0.296372890472412</v>
      </c>
      <c r="J190" s="4">
        <v>0.30880832672119102</v>
      </c>
      <c r="K190" s="4">
        <v>0.31559297442436202</v>
      </c>
      <c r="L190" s="4">
        <v>0.32401508092880299</v>
      </c>
      <c r="M190" s="14">
        <v>0.32680100202560403</v>
      </c>
    </row>
    <row r="191" spans="1:13" x14ac:dyDescent="0.35">
      <c r="A191" s="67"/>
      <c r="B191" s="2">
        <v>0.9</v>
      </c>
      <c r="C191" s="4">
        <v>-9.6090799197554606E-3</v>
      </c>
      <c r="D191" s="4">
        <v>0.124811664223671</v>
      </c>
      <c r="E191" s="4">
        <v>0.19777148962020899</v>
      </c>
      <c r="F191" s="4">
        <v>0.23857901990413699</v>
      </c>
      <c r="G191" s="4">
        <v>0.26782447099685702</v>
      </c>
      <c r="H191" s="4">
        <v>0.29029694199562101</v>
      </c>
      <c r="I191" s="4">
        <v>0.30453890562057501</v>
      </c>
      <c r="J191" s="4">
        <v>0.31841123104095498</v>
      </c>
      <c r="K191" s="4">
        <v>0.32743361592292802</v>
      </c>
      <c r="L191" s="4">
        <v>0.33338856697082497</v>
      </c>
      <c r="M191" s="14">
        <v>0.34162297844886802</v>
      </c>
    </row>
    <row r="192" spans="1:13" x14ac:dyDescent="0.35">
      <c r="A192" s="67"/>
      <c r="B192" s="2">
        <v>0.95</v>
      </c>
      <c r="C192" s="4">
        <v>-1.0206557810306501E-2</v>
      </c>
      <c r="D192" s="4">
        <v>0.13269509375095401</v>
      </c>
      <c r="E192" s="4">
        <v>0.20399855077266699</v>
      </c>
      <c r="F192" s="4">
        <v>0.24687445163726801</v>
      </c>
      <c r="G192" s="4">
        <v>0.27484232187271102</v>
      </c>
      <c r="H192" s="4">
        <v>0.29886385798454301</v>
      </c>
      <c r="I192" s="4">
        <v>0.31663453578949002</v>
      </c>
      <c r="J192" s="4">
        <v>0.32870033383369401</v>
      </c>
      <c r="K192" s="4">
        <v>0.33540636301040699</v>
      </c>
      <c r="L192" s="4">
        <v>0.34606996178626998</v>
      </c>
      <c r="M192" s="14">
        <v>0.350560903549194</v>
      </c>
    </row>
    <row r="193" spans="1:13" x14ac:dyDescent="0.35">
      <c r="A193" s="67"/>
      <c r="B193" s="2">
        <v>1</v>
      </c>
      <c r="C193" s="4">
        <v>-1.12412450835109E-2</v>
      </c>
      <c r="D193" s="4">
        <v>0.13981820642948201</v>
      </c>
      <c r="E193" s="4">
        <v>0.21209314465522799</v>
      </c>
      <c r="F193" s="4">
        <v>0.25311183929443398</v>
      </c>
      <c r="G193" s="4">
        <v>0.28434520959854098</v>
      </c>
      <c r="H193" s="4">
        <v>0.30804818868637102</v>
      </c>
      <c r="I193" s="4">
        <v>0.324759691953659</v>
      </c>
      <c r="J193" s="4">
        <v>0.336608797311783</v>
      </c>
      <c r="K193" s="4">
        <v>0.34830695390701299</v>
      </c>
      <c r="L193" s="4">
        <v>0.35553219914436301</v>
      </c>
      <c r="M193" s="14">
        <v>0.35948508977889998</v>
      </c>
    </row>
    <row r="194" spans="1:13" x14ac:dyDescent="0.35">
      <c r="A194" s="8"/>
      <c r="B194" s="9"/>
      <c r="C194" s="9"/>
      <c r="D194" s="9"/>
      <c r="E194" s="9"/>
      <c r="F194" s="9"/>
      <c r="G194" s="9"/>
      <c r="H194" s="9"/>
      <c r="I194" s="9"/>
      <c r="J194" s="9"/>
      <c r="K194" s="9"/>
      <c r="L194" s="9"/>
      <c r="M194" s="10"/>
    </row>
    <row r="195" spans="1:13" x14ac:dyDescent="0.35">
      <c r="A195" s="8"/>
      <c r="B195" s="9"/>
      <c r="C195" s="9"/>
      <c r="D195" s="9"/>
      <c r="E195" s="9"/>
      <c r="F195" s="9"/>
      <c r="G195" s="9"/>
      <c r="H195" s="9"/>
      <c r="I195" s="9"/>
      <c r="J195" s="9"/>
      <c r="K195" s="9"/>
      <c r="L195" s="9"/>
      <c r="M195" s="10"/>
    </row>
    <row r="196" spans="1:13" x14ac:dyDescent="0.35">
      <c r="A196" s="8"/>
      <c r="B196" s="9"/>
      <c r="C196" s="9"/>
      <c r="D196" s="9"/>
      <c r="E196" s="9"/>
      <c r="F196" s="9"/>
      <c r="G196" s="9"/>
      <c r="H196" s="9"/>
      <c r="I196" s="9"/>
      <c r="J196" s="9"/>
      <c r="K196" s="9"/>
      <c r="L196" s="9"/>
      <c r="M196" s="10"/>
    </row>
    <row r="197" spans="1:13" x14ac:dyDescent="0.35">
      <c r="A197" s="8"/>
      <c r="B197" s="9"/>
      <c r="C197" s="9"/>
      <c r="D197" s="9"/>
      <c r="E197" s="9"/>
      <c r="F197" s="9"/>
      <c r="G197" s="9"/>
      <c r="H197" s="9"/>
      <c r="I197" s="9"/>
      <c r="J197" s="9"/>
      <c r="K197" s="9"/>
      <c r="L197" s="9"/>
      <c r="M197" s="10"/>
    </row>
    <row r="198" spans="1:13" x14ac:dyDescent="0.35">
      <c r="A198" s="8"/>
      <c r="B198" s="9"/>
      <c r="C198" s="9"/>
      <c r="D198" s="9"/>
      <c r="E198" s="9"/>
      <c r="F198" s="9"/>
      <c r="G198" s="9"/>
      <c r="H198" s="9"/>
      <c r="I198" s="9"/>
      <c r="J198" s="9"/>
      <c r="K198" s="9"/>
      <c r="L198" s="9"/>
      <c r="M198" s="10"/>
    </row>
    <row r="199" spans="1:13" x14ac:dyDescent="0.35">
      <c r="A199" s="8"/>
      <c r="B199" s="9"/>
      <c r="C199" s="9"/>
      <c r="D199" s="9"/>
      <c r="E199" s="9"/>
      <c r="F199" s="9"/>
      <c r="G199" s="9"/>
      <c r="H199" s="9"/>
      <c r="I199" s="9"/>
      <c r="J199" s="9"/>
      <c r="K199" s="9"/>
      <c r="L199" s="9"/>
      <c r="M199" s="10"/>
    </row>
    <row r="200" spans="1:13" x14ac:dyDescent="0.35">
      <c r="A200" s="8"/>
      <c r="B200" s="9"/>
      <c r="C200" s="9"/>
      <c r="D200" s="9"/>
      <c r="E200" s="9"/>
      <c r="F200" s="9"/>
      <c r="G200" s="9"/>
      <c r="H200" s="9"/>
      <c r="I200" s="9"/>
      <c r="J200" s="9"/>
      <c r="K200" s="9"/>
      <c r="L200" s="9"/>
      <c r="M200" s="10"/>
    </row>
    <row r="201" spans="1:13" x14ac:dyDescent="0.35">
      <c r="A201" s="8"/>
      <c r="B201" s="9"/>
      <c r="C201" s="9"/>
      <c r="D201" s="9"/>
      <c r="E201" s="9"/>
      <c r="F201" s="9"/>
      <c r="G201" s="9"/>
      <c r="H201" s="9"/>
      <c r="I201" s="9"/>
      <c r="J201" s="9"/>
      <c r="K201" s="9"/>
      <c r="L201" s="9"/>
      <c r="M201" s="10"/>
    </row>
    <row r="202" spans="1:13" x14ac:dyDescent="0.35">
      <c r="A202" s="8"/>
      <c r="B202" s="9"/>
      <c r="C202" s="9"/>
      <c r="D202" s="9"/>
      <c r="E202" s="9"/>
      <c r="F202" s="9"/>
      <c r="G202" s="9"/>
      <c r="H202" s="9"/>
      <c r="I202" s="9"/>
      <c r="J202" s="9"/>
      <c r="K202" s="9"/>
      <c r="L202" s="9"/>
      <c r="M202" s="10"/>
    </row>
    <row r="203" spans="1:13" x14ac:dyDescent="0.35">
      <c r="A203" s="8"/>
      <c r="B203" s="9"/>
      <c r="C203" s="9"/>
      <c r="D203" s="9"/>
      <c r="E203" s="9"/>
      <c r="F203" s="9"/>
      <c r="G203" s="9"/>
      <c r="H203" s="9"/>
      <c r="I203" s="9"/>
      <c r="J203" s="9"/>
      <c r="K203" s="9"/>
      <c r="L203" s="9"/>
      <c r="M203" s="10"/>
    </row>
    <row r="204" spans="1:13" x14ac:dyDescent="0.35">
      <c r="A204" s="64" t="s">
        <v>1</v>
      </c>
      <c r="B204" s="65"/>
      <c r="C204" s="65"/>
      <c r="D204" s="65"/>
      <c r="E204" s="65"/>
      <c r="F204" s="65"/>
      <c r="G204" s="65"/>
      <c r="H204" s="65"/>
      <c r="I204" s="65"/>
      <c r="J204" s="65"/>
      <c r="K204" s="65"/>
      <c r="L204" s="65"/>
      <c r="M204" s="66"/>
    </row>
    <row r="205" spans="1:13" x14ac:dyDescent="0.35">
      <c r="A205" s="67" t="s">
        <v>0</v>
      </c>
      <c r="B205" s="1"/>
      <c r="C205" s="1">
        <v>0</v>
      </c>
      <c r="D205" s="1">
        <v>0.1</v>
      </c>
      <c r="E205" s="1">
        <v>0.2</v>
      </c>
      <c r="F205" s="1">
        <v>0.3</v>
      </c>
      <c r="G205" s="1">
        <v>0.4</v>
      </c>
      <c r="H205" s="1">
        <v>0.5</v>
      </c>
      <c r="I205" s="1">
        <v>0.6</v>
      </c>
      <c r="J205" s="1">
        <v>0.7</v>
      </c>
      <c r="K205" s="1">
        <v>0.8</v>
      </c>
      <c r="L205" s="1">
        <v>0.9</v>
      </c>
      <c r="M205" s="11">
        <v>1</v>
      </c>
    </row>
    <row r="206" spans="1:13" x14ac:dyDescent="0.35">
      <c r="A206" s="67"/>
      <c r="B206" s="2">
        <v>0</v>
      </c>
      <c r="C206" s="4">
        <v>0</v>
      </c>
      <c r="D206" s="4">
        <v>0</v>
      </c>
      <c r="E206" s="4">
        <v>0</v>
      </c>
      <c r="F206" s="4">
        <v>0</v>
      </c>
      <c r="G206" s="4">
        <v>0</v>
      </c>
      <c r="H206" s="4">
        <v>0</v>
      </c>
      <c r="I206" s="4">
        <v>0</v>
      </c>
      <c r="J206" s="4">
        <v>0</v>
      </c>
      <c r="K206" s="4">
        <v>0</v>
      </c>
      <c r="L206" s="4">
        <v>0</v>
      </c>
      <c r="M206" s="14">
        <v>0</v>
      </c>
    </row>
    <row r="207" spans="1:13" x14ac:dyDescent="0.35">
      <c r="A207" s="67"/>
      <c r="B207" s="2">
        <v>0.05</v>
      </c>
      <c r="C207" s="4">
        <v>4.2403643601573998E-4</v>
      </c>
      <c r="D207" s="4">
        <v>-8.7715350091457402E-3</v>
      </c>
      <c r="E207" s="4">
        <v>-1.4896080829203099E-2</v>
      </c>
      <c r="F207" s="4">
        <v>-1.91039498895407E-2</v>
      </c>
      <c r="G207" s="4">
        <v>-2.21936963498592E-2</v>
      </c>
      <c r="H207" s="4">
        <v>-2.4429894983768501E-2</v>
      </c>
      <c r="I207" s="4">
        <v>-2.6477230712771398E-2</v>
      </c>
      <c r="J207" s="4">
        <v>-2.7294682338833798E-2</v>
      </c>
      <c r="K207" s="4">
        <v>-2.8174292296171199E-2</v>
      </c>
      <c r="L207" s="4">
        <v>-2.9124867171049101E-2</v>
      </c>
      <c r="M207" s="14">
        <v>-2.93201562017202E-2</v>
      </c>
    </row>
    <row r="208" spans="1:13" x14ac:dyDescent="0.35">
      <c r="A208" s="67"/>
      <c r="B208" s="2">
        <v>0.1</v>
      </c>
      <c r="C208" s="4">
        <v>2.9319922905415301E-3</v>
      </c>
      <c r="D208" s="4">
        <v>-1.2980829924344999E-2</v>
      </c>
      <c r="E208" s="4">
        <v>-2.2512458264827701E-2</v>
      </c>
      <c r="F208" s="4">
        <v>-3.03703304380178E-2</v>
      </c>
      <c r="G208" s="4">
        <v>-3.18577755242586E-2</v>
      </c>
      <c r="H208" s="4">
        <v>-3.6594927310943597E-2</v>
      </c>
      <c r="I208" s="4">
        <v>-3.9092447608709301E-2</v>
      </c>
      <c r="J208" s="4">
        <v>-4.0715802460908897E-2</v>
      </c>
      <c r="K208" s="4">
        <v>-4.1506044566631303E-2</v>
      </c>
      <c r="L208" s="4">
        <v>-4.2350776493549402E-2</v>
      </c>
      <c r="M208" s="14">
        <v>-4.2147912085056298E-2</v>
      </c>
    </row>
    <row r="209" spans="1:13" x14ac:dyDescent="0.35">
      <c r="A209" s="67"/>
      <c r="B209" s="2">
        <v>0.15</v>
      </c>
      <c r="C209" s="4">
        <v>2.82076327130199E-3</v>
      </c>
      <c r="D209" s="4">
        <v>-1.7992455512285201E-2</v>
      </c>
      <c r="E209" s="4">
        <v>-2.9247976839542399E-2</v>
      </c>
      <c r="F209" s="4">
        <v>-3.6707218736410099E-2</v>
      </c>
      <c r="G209" s="4">
        <v>-4.1521854698658003E-2</v>
      </c>
      <c r="H209" s="4">
        <v>-4.4968117028474801E-2</v>
      </c>
      <c r="I209" s="4">
        <v>-4.7846268862485899E-2</v>
      </c>
      <c r="J209" s="4">
        <v>-4.9475077539682402E-2</v>
      </c>
      <c r="K209" s="4">
        <v>-5.1041144877672202E-2</v>
      </c>
      <c r="L209" s="4">
        <v>-5.09052909910679E-2</v>
      </c>
      <c r="M209" s="14">
        <v>-5.20316772162914E-2</v>
      </c>
    </row>
    <row r="210" spans="1:13" x14ac:dyDescent="0.35">
      <c r="A210" s="67"/>
      <c r="B210" s="2">
        <v>0.2</v>
      </c>
      <c r="C210" s="4">
        <v>2.7568340301513698E-3</v>
      </c>
      <c r="D210" s="4">
        <v>-2.2518359124660499E-2</v>
      </c>
      <c r="E210" s="4">
        <v>-3.51950190961361E-2</v>
      </c>
      <c r="F210" s="4">
        <v>-4.20128256082535E-2</v>
      </c>
      <c r="G210" s="4">
        <v>-4.7127030789852101E-2</v>
      </c>
      <c r="H210" s="4">
        <v>-5.1417659968137699E-2</v>
      </c>
      <c r="I210" s="4">
        <v>-5.4312935099005699E-2</v>
      </c>
      <c r="J210" s="4">
        <v>-5.5605761706829099E-2</v>
      </c>
      <c r="K210" s="4">
        <v>-5.7945583015680299E-2</v>
      </c>
      <c r="L210" s="4">
        <v>-5.8350963518023498E-2</v>
      </c>
      <c r="M210" s="14">
        <v>-6.0056976974010502E-2</v>
      </c>
    </row>
    <row r="211" spans="1:13" x14ac:dyDescent="0.35">
      <c r="A211" s="67"/>
      <c r="B211" s="2">
        <v>0.25</v>
      </c>
      <c r="C211" s="4">
        <v>2.1947682835161699E-3</v>
      </c>
      <c r="D211" s="4">
        <v>-2.7585845440626099E-2</v>
      </c>
      <c r="E211" s="4">
        <v>-3.9592675864696503E-2</v>
      </c>
      <c r="F211" s="4">
        <v>-4.75187934935093E-2</v>
      </c>
      <c r="G211" s="4">
        <v>-5.2011519670486499E-2</v>
      </c>
      <c r="H211" s="4">
        <v>-5.7944018393755001E-2</v>
      </c>
      <c r="I211" s="4">
        <v>-6.0779601335525499E-2</v>
      </c>
      <c r="J211" s="4">
        <v>-6.32468536496162E-2</v>
      </c>
      <c r="K211" s="4">
        <v>-6.4313389360904694E-2</v>
      </c>
      <c r="L211" s="4">
        <v>-6.5796636044979095E-2</v>
      </c>
      <c r="M211" s="14">
        <v>-6.6790930926799802E-2</v>
      </c>
    </row>
    <row r="212" spans="1:13" x14ac:dyDescent="0.35">
      <c r="A212" s="67"/>
      <c r="B212" s="2">
        <v>0.3</v>
      </c>
      <c r="C212" s="4">
        <v>1.75498146563768E-3</v>
      </c>
      <c r="D212" s="4">
        <v>-2.84906942397356E-2</v>
      </c>
      <c r="E212" s="4">
        <v>-4.3875733390450498E-2</v>
      </c>
      <c r="F212" s="4">
        <v>-5.3587328642606701E-2</v>
      </c>
      <c r="G212" s="4">
        <v>-5.8278288692236002E-2</v>
      </c>
      <c r="H212" s="4">
        <v>-6.2460850924253498E-2</v>
      </c>
      <c r="I212" s="4">
        <v>-6.5660640597343403E-2</v>
      </c>
      <c r="J212" s="4">
        <v>-6.8353801965713501E-2</v>
      </c>
      <c r="K212" s="4">
        <v>-7.0527061820030199E-2</v>
      </c>
      <c r="L212" s="4">
        <v>-7.1852818131446797E-2</v>
      </c>
      <c r="M212" s="14">
        <v>-7.2843097150325803E-2</v>
      </c>
    </row>
    <row r="213" spans="1:13" x14ac:dyDescent="0.35">
      <c r="A213" s="67"/>
      <c r="B213" s="2">
        <v>0.35</v>
      </c>
      <c r="C213" s="4">
        <v>1.47835013922304E-3</v>
      </c>
      <c r="D213" s="4">
        <v>-3.2070398330688497E-2</v>
      </c>
      <c r="E213" s="4">
        <v>-4.8158790916204501E-2</v>
      </c>
      <c r="F213" s="4">
        <v>-5.54144680500031E-2</v>
      </c>
      <c r="G213" s="4">
        <v>-6.2010820955038098E-2</v>
      </c>
      <c r="H213" s="4">
        <v>-6.6732853651046795E-2</v>
      </c>
      <c r="I213" s="4">
        <v>-7.0789113640785203E-2</v>
      </c>
      <c r="J213" s="4">
        <v>-7.3678478598594693E-2</v>
      </c>
      <c r="K213" s="4">
        <v>-7.5798012316227001E-2</v>
      </c>
      <c r="L213" s="4">
        <v>-7.7389635145664201E-2</v>
      </c>
      <c r="M213" s="14">
        <v>-7.8644476830959306E-2</v>
      </c>
    </row>
    <row r="214" spans="1:13" x14ac:dyDescent="0.35">
      <c r="A214" s="67"/>
      <c r="B214" s="2">
        <v>0.4</v>
      </c>
      <c r="C214" s="4">
        <v>1.3700039125978899E-3</v>
      </c>
      <c r="D214" s="4">
        <v>-3.4553010016679798E-2</v>
      </c>
      <c r="E214" s="4">
        <v>-5.0402723252773299E-2</v>
      </c>
      <c r="F214" s="4">
        <v>-5.8779735118150697E-2</v>
      </c>
      <c r="G214" s="4">
        <v>-6.5735027194023105E-2</v>
      </c>
      <c r="H214" s="4">
        <v>-7.1435064077377305E-2</v>
      </c>
      <c r="I214" s="4">
        <v>-7.5231418013572707E-2</v>
      </c>
      <c r="J214" s="4">
        <v>-7.8472919762134594E-2</v>
      </c>
      <c r="K214" s="4">
        <v>-8.1046566367149395E-2</v>
      </c>
      <c r="L214" s="4">
        <v>-8.2931526005268097E-2</v>
      </c>
      <c r="M214" s="14">
        <v>-8.4412723779678303E-2</v>
      </c>
    </row>
    <row r="215" spans="1:13" x14ac:dyDescent="0.35">
      <c r="A215" s="67"/>
      <c r="B215" s="2">
        <v>0.45</v>
      </c>
      <c r="C215" s="4">
        <v>1.0722785955294999E-3</v>
      </c>
      <c r="D215" s="4">
        <v>-3.7412311881780597E-2</v>
      </c>
      <c r="E215" s="4">
        <v>-5.2079519256949397E-2</v>
      </c>
      <c r="F215" s="4">
        <v>-6.1593156307935701E-2</v>
      </c>
      <c r="G215" s="4">
        <v>-6.9347858428955106E-2</v>
      </c>
      <c r="H215" s="4">
        <v>-7.52303302288055E-2</v>
      </c>
      <c r="I215" s="4">
        <v>-7.9837076365947696E-2</v>
      </c>
      <c r="J215" s="4">
        <v>-8.3247117698192596E-2</v>
      </c>
      <c r="K215" s="4">
        <v>-8.6081236600875896E-2</v>
      </c>
      <c r="L215" s="4">
        <v>-8.7814375758171095E-2</v>
      </c>
      <c r="M215" s="14">
        <v>-8.9544422924518599E-2</v>
      </c>
    </row>
    <row r="216" spans="1:13" x14ac:dyDescent="0.35">
      <c r="A216" s="67"/>
      <c r="B216" s="2">
        <v>0.5</v>
      </c>
      <c r="C216" s="4">
        <v>9.5920264720916802E-4</v>
      </c>
      <c r="D216" s="4">
        <v>-4.0271613746881499E-2</v>
      </c>
      <c r="E216" s="4">
        <v>-5.3756315261125599E-2</v>
      </c>
      <c r="F216" s="4">
        <v>-6.4366005361080197E-2</v>
      </c>
      <c r="G216" s="4">
        <v>-7.2725996375083896E-2</v>
      </c>
      <c r="H216" s="4">
        <v>-7.9576671123504597E-2</v>
      </c>
      <c r="I216" s="4">
        <v>-8.4419466555118602E-2</v>
      </c>
      <c r="J216" s="4">
        <v>-8.81193652749062E-2</v>
      </c>
      <c r="K216" s="4">
        <v>-9.0646184980869293E-2</v>
      </c>
      <c r="L216" s="4">
        <v>-9.2794224619865404E-2</v>
      </c>
      <c r="M216" s="14">
        <v>-9.4499871134757996E-2</v>
      </c>
    </row>
    <row r="217" spans="1:13" x14ac:dyDescent="0.35">
      <c r="A217" s="67"/>
      <c r="B217" s="2">
        <v>0.55000000000000004</v>
      </c>
      <c r="C217" s="4">
        <v>8.6283095879480199E-4</v>
      </c>
      <c r="D217" s="4">
        <v>-4.0869705379009302E-2</v>
      </c>
      <c r="E217" s="4">
        <v>-5.5846307426691097E-2</v>
      </c>
      <c r="F217" s="4">
        <v>-6.7321889102458995E-2</v>
      </c>
      <c r="G217" s="4">
        <v>-7.6408505439758301E-2</v>
      </c>
      <c r="H217" s="4">
        <v>-8.3004638552665697E-2</v>
      </c>
      <c r="I217" s="4">
        <v>-8.83006751537323E-2</v>
      </c>
      <c r="J217" s="4">
        <v>-9.2009991407394395E-2</v>
      </c>
      <c r="K217" s="4">
        <v>-9.4903945922851604E-2</v>
      </c>
      <c r="L217" s="4">
        <v>-9.72749218344688E-2</v>
      </c>
      <c r="M217" s="14">
        <v>-9.9080696702003507E-2</v>
      </c>
    </row>
    <row r="218" spans="1:13" x14ac:dyDescent="0.35">
      <c r="A218" s="67"/>
      <c r="B218" s="2">
        <v>0.6</v>
      </c>
      <c r="C218" s="4">
        <v>6.2279700068756895E-4</v>
      </c>
      <c r="D218" s="4">
        <v>-4.2453784495592103E-2</v>
      </c>
      <c r="E218" s="4">
        <v>-5.8080967515707002E-2</v>
      </c>
      <c r="F218" s="4">
        <v>-7.0149891078472096E-2</v>
      </c>
      <c r="G218" s="4">
        <v>-7.9359039664268494E-2</v>
      </c>
      <c r="H218" s="4">
        <v>-8.6765892803669004E-2</v>
      </c>
      <c r="I218" s="4">
        <v>-9.2263489961624201E-2</v>
      </c>
      <c r="J218" s="4">
        <v>-9.62212309241295E-2</v>
      </c>
      <c r="K218" s="4">
        <v>-9.9428996443748502E-2</v>
      </c>
      <c r="L218" s="4">
        <v>-0.10181026160716999</v>
      </c>
      <c r="M218" s="14">
        <v>-0.103525921702385</v>
      </c>
    </row>
    <row r="219" spans="1:13" x14ac:dyDescent="0.35">
      <c r="A219" s="67"/>
      <c r="B219" s="2">
        <v>0.65</v>
      </c>
      <c r="C219" s="4">
        <v>6.1832368373870904E-4</v>
      </c>
      <c r="D219" s="4">
        <v>-4.36428338289261E-2</v>
      </c>
      <c r="E219" s="4">
        <v>-6.0148935765028E-2</v>
      </c>
      <c r="F219" s="4">
        <v>-7.3135688900947599E-2</v>
      </c>
      <c r="G219" s="4">
        <v>-8.2629747688770294E-2</v>
      </c>
      <c r="H219" s="4">
        <v>-9.0114951133728E-2</v>
      </c>
      <c r="I219" s="4">
        <v>-9.6143126487731906E-2</v>
      </c>
      <c r="J219" s="4">
        <v>-0.10012555867433499</v>
      </c>
      <c r="K219" s="4">
        <v>-0.10343154519796401</v>
      </c>
      <c r="L219" s="4">
        <v>-0.105971194803715</v>
      </c>
      <c r="M219" s="14">
        <v>-0.107952922582626</v>
      </c>
    </row>
    <row r="220" spans="1:13" x14ac:dyDescent="0.35">
      <c r="A220" s="67"/>
      <c r="B220" s="2">
        <v>0.7</v>
      </c>
      <c r="C220" s="4">
        <v>4.0261447429656999E-4</v>
      </c>
      <c r="D220" s="4">
        <v>-4.57799173891544E-2</v>
      </c>
      <c r="E220" s="4">
        <v>-6.2275763601064703E-2</v>
      </c>
      <c r="F220" s="4">
        <v>-7.5423166155815097E-2</v>
      </c>
      <c r="G220" s="4">
        <v>-8.5750624537467998E-2</v>
      </c>
      <c r="H220" s="4">
        <v>-9.3588650226593004E-2</v>
      </c>
      <c r="I220" s="4">
        <v>-9.9737435579299899E-2</v>
      </c>
      <c r="J220" s="4">
        <v>-0.10405197739601101</v>
      </c>
      <c r="K220" s="4">
        <v>-0.107383266091347</v>
      </c>
      <c r="L220" s="4">
        <v>-0.10973097383975999</v>
      </c>
      <c r="M220" s="14">
        <v>-0.111910007894039</v>
      </c>
    </row>
    <row r="221" spans="1:13" x14ac:dyDescent="0.35">
      <c r="A221" s="67"/>
      <c r="B221" s="2">
        <v>0.75</v>
      </c>
      <c r="C221" s="4">
        <v>4.3963486677967001E-4</v>
      </c>
      <c r="D221" s="4">
        <v>-4.7078873962163897E-2</v>
      </c>
      <c r="E221" s="4">
        <v>-6.4128525555133806E-2</v>
      </c>
      <c r="F221" s="4">
        <v>-7.8115902841091198E-2</v>
      </c>
      <c r="G221" s="4">
        <v>-8.9024193584919004E-2</v>
      </c>
      <c r="H221" s="4">
        <v>-9.70010906457901E-2</v>
      </c>
      <c r="I221" s="4">
        <v>-0.102866686880589</v>
      </c>
      <c r="J221" s="4">
        <v>-0.107869513332844</v>
      </c>
      <c r="K221" s="4">
        <v>-0.111378088593483</v>
      </c>
      <c r="L221" s="4">
        <v>-0.113988041877747</v>
      </c>
      <c r="M221" s="14">
        <v>-0.115701265633106</v>
      </c>
    </row>
    <row r="222" spans="1:13" x14ac:dyDescent="0.35">
      <c r="A222" s="67"/>
      <c r="B222" s="2">
        <v>0.8</v>
      </c>
      <c r="C222" s="4">
        <v>4.5839839731343101E-4</v>
      </c>
      <c r="D222" s="4">
        <v>-4.8825886100530597E-2</v>
      </c>
      <c r="E222" s="4">
        <v>-6.6123358905315399E-2</v>
      </c>
      <c r="F222" s="4">
        <v>-8.1084214150905595E-2</v>
      </c>
      <c r="G222" s="4">
        <v>-9.1947406530380305E-2</v>
      </c>
      <c r="H222" s="4">
        <v>-0.10018402338028</v>
      </c>
      <c r="I222" s="4">
        <v>-0.10631921887397799</v>
      </c>
      <c r="J222" s="4">
        <v>-0.110908091068268</v>
      </c>
      <c r="K222" s="4">
        <v>-0.114861108362675</v>
      </c>
      <c r="L222" s="4">
        <v>-0.117540299892426</v>
      </c>
      <c r="M222" s="14">
        <v>-0.119544751942158</v>
      </c>
    </row>
    <row r="223" spans="1:13" x14ac:dyDescent="0.35">
      <c r="A223" s="67"/>
      <c r="B223" s="2">
        <v>0.85</v>
      </c>
      <c r="C223" s="4">
        <v>2.24480012548156E-4</v>
      </c>
      <c r="D223" s="4">
        <v>-4.9490515142679201E-2</v>
      </c>
      <c r="E223" s="4">
        <v>-6.8035006523132296E-2</v>
      </c>
      <c r="F223" s="4">
        <v>-8.3188779652118697E-2</v>
      </c>
      <c r="G223" s="4">
        <v>-9.4950273633003193E-2</v>
      </c>
      <c r="H223" s="4">
        <v>-0.103245414793491</v>
      </c>
      <c r="I223" s="4">
        <v>-0.109788410365582</v>
      </c>
      <c r="J223" s="4">
        <v>-0.11458017677068701</v>
      </c>
      <c r="K223" s="4">
        <v>-0.118475250899792</v>
      </c>
      <c r="L223" s="4">
        <v>-0.12101902067661301</v>
      </c>
      <c r="M223" s="14">
        <v>-0.123273052275181</v>
      </c>
    </row>
    <row r="224" spans="1:13" x14ac:dyDescent="0.35">
      <c r="A224" s="67"/>
      <c r="B224" s="2">
        <v>0.9</v>
      </c>
      <c r="C224" s="4">
        <v>2.8244551504030802E-4</v>
      </c>
      <c r="D224" s="4">
        <v>-5.2035145461559303E-2</v>
      </c>
      <c r="E224" s="4">
        <v>-7.0272706449031802E-2</v>
      </c>
      <c r="F224" s="4">
        <v>-8.6011886596679701E-2</v>
      </c>
      <c r="G224" s="4">
        <v>-9.7640179097652394E-2</v>
      </c>
      <c r="H224" s="4">
        <v>-0.10639378428459199</v>
      </c>
      <c r="I224" s="4">
        <v>-0.11283316463232</v>
      </c>
      <c r="J224" s="4">
        <v>-0.117877878248692</v>
      </c>
      <c r="K224" s="4">
        <v>-0.121822603046894</v>
      </c>
      <c r="L224" s="4">
        <v>-0.12450809776783001</v>
      </c>
      <c r="M224" s="14">
        <v>-0.12699657678604101</v>
      </c>
    </row>
    <row r="225" spans="1:13" x14ac:dyDescent="0.35">
      <c r="A225" s="67"/>
      <c r="B225" s="2">
        <v>0.95</v>
      </c>
      <c r="C225" s="4">
        <v>2.82025255728513E-4</v>
      </c>
      <c r="D225" s="4">
        <v>-5.2698332816362402E-2</v>
      </c>
      <c r="E225" s="4">
        <v>-7.1884788572788197E-2</v>
      </c>
      <c r="F225" s="4">
        <v>-8.8294722139835399E-2</v>
      </c>
      <c r="G225" s="4">
        <v>-0.100157335400581</v>
      </c>
      <c r="H225" s="4">
        <v>-0.10938347131013899</v>
      </c>
      <c r="I225" s="4">
        <v>-0.11564308404922501</v>
      </c>
      <c r="J225" s="4">
        <v>-0.121186673641205</v>
      </c>
      <c r="K225" s="4">
        <v>-0.12507688999176</v>
      </c>
      <c r="L225" s="4">
        <v>-0.12799717485904699</v>
      </c>
      <c r="M225" s="14">
        <v>-0.130245491862297</v>
      </c>
    </row>
    <row r="226" spans="1:13" ht="15" thickBot="1" x14ac:dyDescent="0.4">
      <c r="A226" s="68"/>
      <c r="B226" s="15">
        <v>1</v>
      </c>
      <c r="C226" s="16">
        <v>1.3357106945477399E-4</v>
      </c>
      <c r="D226" s="16">
        <v>-5.3361520171165501E-2</v>
      </c>
      <c r="E226" s="16">
        <v>-7.3953978717327104E-2</v>
      </c>
      <c r="F226" s="16">
        <v>-9.0605154633522006E-2</v>
      </c>
      <c r="G226" s="16">
        <v>-0.10276530683040599</v>
      </c>
      <c r="H226" s="16">
        <v>-0.112037971615791</v>
      </c>
      <c r="I226" s="16">
        <v>-0.118870466947556</v>
      </c>
      <c r="J226" s="16">
        <v>-0.12411686033010499</v>
      </c>
      <c r="K226" s="16">
        <v>-0.12818245589733099</v>
      </c>
      <c r="L226" s="16">
        <v>-0.131464287638664</v>
      </c>
      <c r="M226" s="17">
        <v>-0.13367079198360399</v>
      </c>
    </row>
  </sheetData>
  <mergeCells count="14">
    <mergeCell ref="A205:A226"/>
    <mergeCell ref="A171:M171"/>
    <mergeCell ref="A172:A193"/>
    <mergeCell ref="A204:M204"/>
    <mergeCell ref="A106:A127"/>
    <mergeCell ref="A138:M138"/>
    <mergeCell ref="A139:A160"/>
    <mergeCell ref="A72:M72"/>
    <mergeCell ref="A73:A94"/>
    <mergeCell ref="A105:M105"/>
    <mergeCell ref="A6:M6"/>
    <mergeCell ref="A7:A28"/>
    <mergeCell ref="A39:M39"/>
    <mergeCell ref="A40:A61"/>
  </mergeCells>
  <pageMargins left="0.7" right="0.7" top="0.75" bottom="0.75" header="0.3" footer="0.3"/>
  <pageSetup paperSize="9" orientation="landscape" r:id="rId1"/>
  <headerFooter>
    <oddHeader>&amp;C&amp;"-,Italic"TRV parameters for load current switching 
CLASS 2: Transformer rating: 51 - 100 MVA ,  Generator rating: 51 -100 MVA</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226"/>
  <sheetViews>
    <sheetView topLeftCell="A183" zoomScale="70" zoomScaleNormal="70" zoomScalePageLayoutView="55" workbookViewId="0">
      <selection sqref="A1:N1048576"/>
    </sheetView>
  </sheetViews>
  <sheetFormatPr defaultColWidth="8.90625" defaultRowHeight="14.5" x14ac:dyDescent="0.35"/>
  <cols>
    <col min="1" max="1" width="11.1796875" style="6" bestFit="1" customWidth="1"/>
    <col min="2" max="16" width="8.90625" style="6"/>
    <col min="17" max="17" width="9" style="6" bestFit="1" customWidth="1"/>
    <col min="18" max="16384" width="8.90625" style="6"/>
  </cols>
  <sheetData>
    <row r="1" spans="1:27" x14ac:dyDescent="0.35">
      <c r="A1" s="18" t="s">
        <v>2</v>
      </c>
      <c r="B1" s="19"/>
      <c r="C1" s="19"/>
      <c r="D1" s="19"/>
      <c r="E1" s="19"/>
      <c r="F1" s="19"/>
      <c r="G1" s="19"/>
      <c r="H1" s="19"/>
      <c r="I1" s="19"/>
      <c r="J1" s="19"/>
      <c r="K1" s="19"/>
      <c r="L1" s="19"/>
      <c r="M1" s="20"/>
      <c r="N1" s="21"/>
      <c r="O1" s="18" t="s">
        <v>3</v>
      </c>
      <c r="P1" s="19"/>
      <c r="Q1" s="19"/>
      <c r="R1" s="19"/>
      <c r="S1" s="19"/>
      <c r="T1" s="19"/>
      <c r="U1" s="19"/>
      <c r="V1" s="19"/>
      <c r="W1" s="19"/>
      <c r="X1" s="19"/>
      <c r="Y1" s="19"/>
      <c r="Z1" s="19"/>
      <c r="AA1" s="20"/>
    </row>
    <row r="2" spans="1:27" x14ac:dyDescent="0.35">
      <c r="A2" s="8"/>
      <c r="B2" s="9"/>
      <c r="C2" s="9"/>
      <c r="D2" s="9"/>
      <c r="E2" s="9"/>
      <c r="F2" s="9"/>
      <c r="G2" s="9"/>
      <c r="H2" s="9"/>
      <c r="I2" s="9"/>
      <c r="J2" s="9"/>
      <c r="K2" s="9"/>
      <c r="L2" s="9"/>
      <c r="M2" s="10"/>
      <c r="O2" s="8"/>
      <c r="P2" s="9"/>
      <c r="Q2" s="9"/>
      <c r="R2" s="9"/>
      <c r="S2" s="9"/>
      <c r="T2" s="9"/>
      <c r="U2" s="9"/>
      <c r="V2" s="9"/>
      <c r="W2" s="9"/>
      <c r="X2" s="9"/>
      <c r="Y2" s="9"/>
      <c r="Z2" s="9"/>
      <c r="AA2" s="10"/>
    </row>
    <row r="3" spans="1:27" x14ac:dyDescent="0.35">
      <c r="A3" s="8"/>
      <c r="B3" s="9"/>
      <c r="C3" s="9"/>
      <c r="D3" s="9"/>
      <c r="E3" s="9"/>
      <c r="F3" s="9"/>
      <c r="G3" s="9"/>
      <c r="H3" s="9"/>
      <c r="I3" s="9"/>
      <c r="J3" s="9"/>
      <c r="K3" s="9"/>
      <c r="L3" s="9"/>
      <c r="M3" s="10"/>
      <c r="O3" s="8"/>
      <c r="P3" s="9"/>
      <c r="Q3" s="9"/>
      <c r="R3" s="9"/>
      <c r="S3" s="9"/>
      <c r="T3" s="9"/>
      <c r="U3" s="9"/>
      <c r="V3" s="9"/>
      <c r="W3" s="9"/>
      <c r="X3" s="9"/>
      <c r="Y3" s="9"/>
      <c r="Z3" s="9"/>
      <c r="AA3" s="10"/>
    </row>
    <row r="4" spans="1:27" x14ac:dyDescent="0.35">
      <c r="A4" s="8"/>
      <c r="B4" s="9"/>
      <c r="C4" s="9"/>
      <c r="D4" s="9"/>
      <c r="E4" s="9"/>
      <c r="F4" s="9"/>
      <c r="G4" s="9"/>
      <c r="H4" s="9"/>
      <c r="I4" s="9"/>
      <c r="J4" s="9"/>
      <c r="K4" s="9"/>
      <c r="L4" s="9"/>
      <c r="M4" s="10"/>
      <c r="O4" s="8"/>
      <c r="P4" s="9"/>
      <c r="Q4" s="9"/>
      <c r="R4" s="9"/>
      <c r="S4" s="9"/>
      <c r="T4" s="9"/>
      <c r="U4" s="9"/>
      <c r="V4" s="9"/>
      <c r="W4" s="9"/>
      <c r="X4" s="9"/>
      <c r="Y4" s="9"/>
      <c r="Z4" s="9"/>
      <c r="AA4" s="10"/>
    </row>
    <row r="5" spans="1:27" x14ac:dyDescent="0.35">
      <c r="A5" s="8"/>
      <c r="B5" s="9"/>
      <c r="C5" s="9"/>
      <c r="D5" s="9"/>
      <c r="E5" s="9"/>
      <c r="F5" s="9"/>
      <c r="G5" s="9"/>
      <c r="H5" s="9"/>
      <c r="I5" s="9"/>
      <c r="J5" s="9"/>
      <c r="K5" s="9"/>
      <c r="L5" s="9"/>
      <c r="M5" s="10"/>
      <c r="O5" s="8"/>
      <c r="P5" s="9"/>
      <c r="Q5" s="9"/>
      <c r="R5" s="9"/>
      <c r="S5" s="9"/>
      <c r="T5" s="9"/>
      <c r="U5" s="9"/>
      <c r="V5" s="9"/>
      <c r="W5" s="9"/>
      <c r="X5" s="9"/>
      <c r="Y5" s="9"/>
      <c r="Z5" s="9"/>
      <c r="AA5" s="10"/>
    </row>
    <row r="6" spans="1:27" x14ac:dyDescent="0.35">
      <c r="A6" s="8"/>
      <c r="B6" s="9"/>
      <c r="C6" s="9"/>
      <c r="D6" s="9"/>
      <c r="E6" s="9"/>
      <c r="F6" s="9"/>
      <c r="G6" s="9"/>
      <c r="H6" s="9"/>
      <c r="I6" s="9"/>
      <c r="J6" s="9"/>
      <c r="K6" s="9"/>
      <c r="L6" s="9"/>
      <c r="M6" s="10"/>
      <c r="O6" s="64" t="s">
        <v>1</v>
      </c>
      <c r="P6" s="65"/>
      <c r="Q6" s="65"/>
      <c r="R6" s="65"/>
      <c r="S6" s="65"/>
      <c r="T6" s="65"/>
      <c r="U6" s="65"/>
      <c r="V6" s="65"/>
      <c r="W6" s="65"/>
      <c r="X6" s="65"/>
      <c r="Y6" s="65"/>
      <c r="Z6" s="65"/>
      <c r="AA6" s="66"/>
    </row>
    <row r="7" spans="1:27" x14ac:dyDescent="0.35">
      <c r="A7" s="67" t="s">
        <v>0</v>
      </c>
      <c r="B7" s="1"/>
      <c r="C7" s="1">
        <v>0</v>
      </c>
      <c r="D7" s="1">
        <v>0.1</v>
      </c>
      <c r="E7" s="1">
        <v>0.2</v>
      </c>
      <c r="F7" s="1">
        <v>0.3</v>
      </c>
      <c r="G7" s="1">
        <v>0.4</v>
      </c>
      <c r="H7" s="1">
        <v>0.5</v>
      </c>
      <c r="I7" s="1">
        <v>0.6</v>
      </c>
      <c r="J7" s="1">
        <v>0.7</v>
      </c>
      <c r="K7" s="1">
        <v>0.8</v>
      </c>
      <c r="L7" s="1">
        <v>0.9</v>
      </c>
      <c r="M7" s="11">
        <v>1</v>
      </c>
      <c r="O7" s="67" t="s">
        <v>0</v>
      </c>
      <c r="P7" s="1"/>
      <c r="Q7" s="1">
        <v>0</v>
      </c>
      <c r="R7" s="1">
        <v>0.1</v>
      </c>
      <c r="S7" s="1">
        <v>0.2</v>
      </c>
      <c r="T7" s="1">
        <v>0.3</v>
      </c>
      <c r="U7" s="1">
        <v>0.4</v>
      </c>
      <c r="V7" s="1">
        <v>0.5</v>
      </c>
      <c r="W7" s="1">
        <v>0.6</v>
      </c>
      <c r="X7" s="1">
        <v>0.7</v>
      </c>
      <c r="Y7" s="1">
        <v>0.8</v>
      </c>
      <c r="Z7" s="1">
        <v>0.9</v>
      </c>
      <c r="AA7" s="11">
        <v>1</v>
      </c>
    </row>
    <row r="8" spans="1:27" x14ac:dyDescent="0.35">
      <c r="A8" s="67"/>
      <c r="B8" s="2">
        <v>0</v>
      </c>
      <c r="C8" s="3">
        <v>0.92</v>
      </c>
      <c r="D8" s="3">
        <v>0.92</v>
      </c>
      <c r="E8" s="3">
        <v>0.92</v>
      </c>
      <c r="F8" s="3">
        <v>0.92</v>
      </c>
      <c r="G8" s="3">
        <v>0.92</v>
      </c>
      <c r="H8" s="3">
        <v>0.92</v>
      </c>
      <c r="I8" s="3">
        <v>0.92</v>
      </c>
      <c r="J8" s="3">
        <v>0.92</v>
      </c>
      <c r="K8" s="3">
        <v>0.92</v>
      </c>
      <c r="L8" s="3">
        <v>0.92</v>
      </c>
      <c r="M8" s="12">
        <v>0.92</v>
      </c>
      <c r="O8" s="67"/>
      <c r="P8" s="2">
        <v>0</v>
      </c>
      <c r="Q8" s="3">
        <v>0.92</v>
      </c>
      <c r="R8" s="3">
        <v>0.92</v>
      </c>
      <c r="S8" s="3">
        <v>0.92</v>
      </c>
      <c r="T8" s="3">
        <v>0.92</v>
      </c>
      <c r="U8" s="3">
        <v>0.92</v>
      </c>
      <c r="V8" s="3">
        <v>0.92</v>
      </c>
      <c r="W8" s="3">
        <v>0.92</v>
      </c>
      <c r="X8" s="3">
        <v>0.92</v>
      </c>
      <c r="Y8" s="3">
        <v>0.92</v>
      </c>
      <c r="Z8" s="3">
        <v>0.92</v>
      </c>
      <c r="AA8" s="12">
        <v>0.92</v>
      </c>
    </row>
    <row r="9" spans="1:27" x14ac:dyDescent="0.35">
      <c r="A9" s="67"/>
      <c r="B9" s="2">
        <v>0.05</v>
      </c>
      <c r="C9" s="3">
        <v>1.0200029373168955</v>
      </c>
      <c r="D9" s="3">
        <v>1.0516919759603642</v>
      </c>
      <c r="E9" s="3">
        <v>1.0833343615898712</v>
      </c>
      <c r="F9" s="3">
        <v>1.1040979898892922</v>
      </c>
      <c r="G9" s="3">
        <v>1.1151978639455946</v>
      </c>
      <c r="H9" s="3">
        <v>1.1194333333235511</v>
      </c>
      <c r="I9" s="3">
        <v>1.1188600833599391</v>
      </c>
      <c r="J9" s="3">
        <v>1.1149154149569009</v>
      </c>
      <c r="K9" s="3">
        <v>1.1086036755488453</v>
      </c>
      <c r="L9" s="3">
        <v>1.1006315781519949</v>
      </c>
      <c r="M9" s="12">
        <v>1.0915039539337161</v>
      </c>
      <c r="O9" s="67"/>
      <c r="P9" s="2">
        <v>0.05</v>
      </c>
      <c r="Q9" s="3">
        <v>1.0200029373168955</v>
      </c>
      <c r="R9" s="3">
        <v>1.0516919759603642</v>
      </c>
      <c r="S9" s="3">
        <v>1.0833343615898712</v>
      </c>
      <c r="T9" s="3">
        <v>1.1040979898892922</v>
      </c>
      <c r="U9" s="3">
        <v>1.1151978639455946</v>
      </c>
      <c r="V9" s="3">
        <v>1.1194333333235511</v>
      </c>
      <c r="W9" s="3">
        <v>1.1188600833599391</v>
      </c>
      <c r="X9" s="3">
        <v>1.1149154149569009</v>
      </c>
      <c r="Y9" s="3">
        <v>1.1086036755488453</v>
      </c>
      <c r="Z9" s="3">
        <v>1.1006315781519949</v>
      </c>
      <c r="AA9" s="12">
        <v>1.0915039539337161</v>
      </c>
    </row>
    <row r="10" spans="1:27" x14ac:dyDescent="0.35">
      <c r="A10" s="67"/>
      <c r="B10" s="2">
        <v>0.1</v>
      </c>
      <c r="C10" s="3">
        <v>1.0122202359713042</v>
      </c>
      <c r="D10" s="3">
        <v>1.0596411264859726</v>
      </c>
      <c r="E10" s="3">
        <v>1.1044569565699667</v>
      </c>
      <c r="F10" s="3">
        <v>1.1327596444350012</v>
      </c>
      <c r="G10" s="3">
        <v>1.1476746045626112</v>
      </c>
      <c r="H10" s="3">
        <v>1.1523272514343279</v>
      </c>
      <c r="I10" s="3">
        <v>1.1505230536827675</v>
      </c>
      <c r="J10" s="3">
        <v>1.1446758196904108</v>
      </c>
      <c r="K10" s="3">
        <v>1.1371743018810572</v>
      </c>
      <c r="L10" s="3">
        <v>1.1278714546790489</v>
      </c>
      <c r="M10" s="12">
        <v>1.11736575273367</v>
      </c>
      <c r="O10" s="67"/>
      <c r="P10" s="2">
        <v>0.1</v>
      </c>
      <c r="Q10" s="3">
        <v>1.0122202359713042</v>
      </c>
      <c r="R10" s="3">
        <v>1.0596411264859726</v>
      </c>
      <c r="S10" s="3">
        <v>1.1044569565699667</v>
      </c>
      <c r="T10" s="3">
        <v>1.1327596444350012</v>
      </c>
      <c r="U10" s="3">
        <v>1.1476746045626112</v>
      </c>
      <c r="V10" s="3">
        <v>1.1523272514343279</v>
      </c>
      <c r="W10" s="3">
        <v>1.1505230536827675</v>
      </c>
      <c r="X10" s="3">
        <v>1.1446758196904108</v>
      </c>
      <c r="Y10" s="3">
        <v>1.1371743018810572</v>
      </c>
      <c r="Z10" s="3">
        <v>1.1278714546790489</v>
      </c>
      <c r="AA10" s="12">
        <v>1.11736575273367</v>
      </c>
    </row>
    <row r="11" spans="1:27" x14ac:dyDescent="0.35">
      <c r="A11" s="67"/>
      <c r="B11" s="2">
        <v>0.15</v>
      </c>
      <c r="C11" s="3">
        <v>0.98432055253248951</v>
      </c>
      <c r="D11" s="3">
        <v>1.0576121843778159</v>
      </c>
      <c r="E11" s="3">
        <v>1.1125762682694662</v>
      </c>
      <c r="F11" s="3">
        <v>1.1442552676567668</v>
      </c>
      <c r="G11" s="3">
        <v>1.1587323812338011</v>
      </c>
      <c r="H11" s="3">
        <v>1.1644100445967458</v>
      </c>
      <c r="I11" s="3">
        <v>1.1637135395636937</v>
      </c>
      <c r="J11" s="3">
        <v>1.1585314273834217</v>
      </c>
      <c r="K11" s="3">
        <v>1.1503864691807657</v>
      </c>
      <c r="L11" s="3">
        <v>1.1402708640465364</v>
      </c>
      <c r="M11" s="12">
        <v>1.1288514210627616</v>
      </c>
      <c r="O11" s="67"/>
      <c r="P11" s="2">
        <v>0.15</v>
      </c>
      <c r="Q11" s="3">
        <v>0.98432055253248951</v>
      </c>
      <c r="R11" s="3">
        <v>1.0576121843778159</v>
      </c>
      <c r="S11" s="3">
        <v>1.1125762682694662</v>
      </c>
      <c r="T11" s="3">
        <v>1.1442552676567668</v>
      </c>
      <c r="U11" s="3">
        <v>1.1587323812338011</v>
      </c>
      <c r="V11" s="3">
        <v>1.1644100445967458</v>
      </c>
      <c r="W11" s="3">
        <v>1.1637135395636937</v>
      </c>
      <c r="X11" s="3">
        <v>1.1585314273834217</v>
      </c>
      <c r="Y11" s="3">
        <v>1.1503864691807657</v>
      </c>
      <c r="Z11" s="3">
        <v>1.1402708640465364</v>
      </c>
      <c r="AA11" s="12">
        <v>1.1288514210627616</v>
      </c>
    </row>
    <row r="12" spans="1:27" x14ac:dyDescent="0.35">
      <c r="A12" s="67"/>
      <c r="B12" s="2">
        <v>0.2</v>
      </c>
      <c r="C12" s="3">
        <v>0.95186034716092693</v>
      </c>
      <c r="D12" s="3">
        <v>1.0506006497603186</v>
      </c>
      <c r="E12" s="3">
        <v>1.1134600602663496</v>
      </c>
      <c r="F12" s="3">
        <v>1.1490520073817341</v>
      </c>
      <c r="G12" s="3">
        <v>1.1652255021608777</v>
      </c>
      <c r="H12" s="3">
        <v>1.1725349242870617</v>
      </c>
      <c r="I12" s="3">
        <v>1.1724454146165131</v>
      </c>
      <c r="J12" s="3">
        <v>1.1673362768613391</v>
      </c>
      <c r="K12" s="3">
        <v>1.1589312259967526</v>
      </c>
      <c r="L12" s="3">
        <v>1.1483554179851811</v>
      </c>
      <c r="M12" s="12">
        <v>1.1363623032203101</v>
      </c>
      <c r="O12" s="67"/>
      <c r="P12" s="2">
        <v>0.2</v>
      </c>
      <c r="Q12" s="3">
        <v>0.95186034716092693</v>
      </c>
      <c r="R12" s="3">
        <v>1.0506006497603186</v>
      </c>
      <c r="S12" s="3">
        <v>1.1134600602663496</v>
      </c>
      <c r="T12" s="3">
        <v>1.1490520073817341</v>
      </c>
      <c r="U12" s="3">
        <v>1.1652255021608777</v>
      </c>
      <c r="V12" s="3">
        <v>1.1725349242870617</v>
      </c>
      <c r="W12" s="3">
        <v>1.1724454146165131</v>
      </c>
      <c r="X12" s="3">
        <v>1.1673362768613391</v>
      </c>
      <c r="Y12" s="3">
        <v>1.1589312259967526</v>
      </c>
      <c r="Z12" s="3">
        <v>1.1483554179851811</v>
      </c>
      <c r="AA12" s="12">
        <v>1.1363623032203101</v>
      </c>
    </row>
    <row r="13" spans="1:27" x14ac:dyDescent="0.35">
      <c r="A13" s="67"/>
      <c r="B13" s="2">
        <v>0.25</v>
      </c>
      <c r="C13" s="3">
        <v>0.92132945060729987</v>
      </c>
      <c r="D13" s="3">
        <v>1.0429408660301807</v>
      </c>
      <c r="E13" s="3">
        <v>1.1124494699331438</v>
      </c>
      <c r="F13" s="3">
        <v>1.1507805310762853</v>
      </c>
      <c r="G13" s="3">
        <v>1.1697985942547127</v>
      </c>
      <c r="H13" s="3">
        <v>1.1786098553584186</v>
      </c>
      <c r="I13" s="3">
        <v>1.1788729851062465</v>
      </c>
      <c r="J13" s="3">
        <v>1.1736775434934164</v>
      </c>
      <c r="K13" s="3">
        <v>1.1649598415081304</v>
      </c>
      <c r="L13" s="3">
        <v>1.1539620472834675</v>
      </c>
      <c r="M13" s="12">
        <v>1.1414991965660681</v>
      </c>
      <c r="O13" s="67"/>
      <c r="P13" s="2">
        <v>0.25</v>
      </c>
      <c r="Q13" s="3">
        <v>0.92132945060729987</v>
      </c>
      <c r="R13" s="3">
        <v>1.0429408660301807</v>
      </c>
      <c r="S13" s="3">
        <v>1.1124494699331438</v>
      </c>
      <c r="T13" s="3">
        <v>1.1507805310762853</v>
      </c>
      <c r="U13" s="3">
        <v>1.1697985942547127</v>
      </c>
      <c r="V13" s="3">
        <v>1.1786098553584186</v>
      </c>
      <c r="W13" s="3">
        <v>1.1788729851062465</v>
      </c>
      <c r="X13" s="3">
        <v>1.1736775434934164</v>
      </c>
      <c r="Y13" s="3">
        <v>1.1649598415081304</v>
      </c>
      <c r="Z13" s="3">
        <v>1.1539620472834675</v>
      </c>
      <c r="AA13" s="12">
        <v>1.1414991965660681</v>
      </c>
    </row>
    <row r="14" spans="1:27" x14ac:dyDescent="0.35">
      <c r="A14" s="67"/>
      <c r="B14" s="2">
        <v>0.3</v>
      </c>
      <c r="C14" s="3">
        <v>0.89447283744811934</v>
      </c>
      <c r="D14" s="3">
        <v>1.0359571713667648</v>
      </c>
      <c r="E14" s="3">
        <v>1.1115590132199797</v>
      </c>
      <c r="F14" s="3">
        <v>1.1516533558185276</v>
      </c>
      <c r="G14" s="3">
        <v>1.1738437395829409</v>
      </c>
      <c r="H14" s="3">
        <v>1.183318013411303</v>
      </c>
      <c r="I14" s="3">
        <v>1.1836605292100177</v>
      </c>
      <c r="J14" s="3">
        <v>1.178284802803627</v>
      </c>
      <c r="K14" s="3">
        <v>1.1692780714768642</v>
      </c>
      <c r="L14" s="3">
        <v>1.1579512596130364</v>
      </c>
      <c r="M14" s="12">
        <v>1.1451504487257751</v>
      </c>
      <c r="O14" s="67"/>
      <c r="P14" s="2">
        <v>0.3</v>
      </c>
      <c r="Q14" s="3">
        <v>0.89447283744811934</v>
      </c>
      <c r="R14" s="3">
        <v>1.0359571713667648</v>
      </c>
      <c r="S14" s="3">
        <v>1.1115590132199797</v>
      </c>
      <c r="T14" s="3">
        <v>1.1516533558185276</v>
      </c>
      <c r="U14" s="3">
        <v>1.1738437395829409</v>
      </c>
      <c r="V14" s="3">
        <v>1.183318013411303</v>
      </c>
      <c r="W14" s="3">
        <v>1.1836605292100177</v>
      </c>
      <c r="X14" s="3">
        <v>1.178284802803627</v>
      </c>
      <c r="Y14" s="3">
        <v>1.1692780714768642</v>
      </c>
      <c r="Z14" s="3">
        <v>1.1579512596130364</v>
      </c>
      <c r="AA14" s="12">
        <v>1.1451504487257751</v>
      </c>
    </row>
    <row r="15" spans="1:27" x14ac:dyDescent="0.35">
      <c r="A15" s="67"/>
      <c r="B15" s="2">
        <v>0.35</v>
      </c>
      <c r="C15" s="3">
        <v>0.87138423552880051</v>
      </c>
      <c r="D15" s="3">
        <v>1.0298754912156332</v>
      </c>
      <c r="E15" s="3">
        <v>1.1100347335521978</v>
      </c>
      <c r="F15" s="3">
        <v>1.1525468496175924</v>
      </c>
      <c r="G15" s="3">
        <v>1.1771263232597955</v>
      </c>
      <c r="H15" s="3">
        <v>1.1869264089144198</v>
      </c>
      <c r="I15" s="3">
        <v>1.1872452185704148</v>
      </c>
      <c r="J15" s="3">
        <v>1.1817153600546015</v>
      </c>
      <c r="K15" s="3">
        <v>1.1725070843329801</v>
      </c>
      <c r="L15" s="3">
        <v>1.16096058992239</v>
      </c>
      <c r="M15" s="12">
        <v>1.1479335161355837</v>
      </c>
      <c r="O15" s="67"/>
      <c r="P15" s="2">
        <v>0.35</v>
      </c>
      <c r="Q15" s="3">
        <v>0.87138423552880051</v>
      </c>
      <c r="R15" s="3">
        <v>1.0298754912156332</v>
      </c>
      <c r="S15" s="3">
        <v>1.1100347335521978</v>
      </c>
      <c r="T15" s="3">
        <v>1.1525468496175924</v>
      </c>
      <c r="U15" s="3">
        <v>1.1771263232597955</v>
      </c>
      <c r="V15" s="3">
        <v>1.1869264089144198</v>
      </c>
      <c r="W15" s="3">
        <v>1.1872452185704148</v>
      </c>
      <c r="X15" s="3">
        <v>1.1817153600546015</v>
      </c>
      <c r="Y15" s="3">
        <v>1.1725070843329801</v>
      </c>
      <c r="Z15" s="3">
        <v>1.16096058992239</v>
      </c>
      <c r="AA15" s="12">
        <v>1.1479335161355837</v>
      </c>
    </row>
    <row r="16" spans="1:27" x14ac:dyDescent="0.35">
      <c r="A16" s="67"/>
      <c r="B16" s="2">
        <v>0.4</v>
      </c>
      <c r="C16" s="3">
        <v>0.85164950444148013</v>
      </c>
      <c r="D16" s="3">
        <v>1.0246188860673175</v>
      </c>
      <c r="E16" s="3">
        <v>1.1083195392902079</v>
      </c>
      <c r="F16" s="3">
        <v>1.153661544506368</v>
      </c>
      <c r="G16" s="3">
        <v>1.1797285996950584</v>
      </c>
      <c r="H16" s="3">
        <v>1.1897077890542846</v>
      </c>
      <c r="I16" s="3">
        <v>1.1900151252746598</v>
      </c>
      <c r="J16" s="3">
        <v>1.1844013250791112</v>
      </c>
      <c r="K16" s="3">
        <v>1.1750708066500164</v>
      </c>
      <c r="L16" s="3">
        <v>1.1633771823002748</v>
      </c>
      <c r="M16" s="12">
        <v>1.1501867807828461</v>
      </c>
      <c r="O16" s="67"/>
      <c r="P16" s="2">
        <v>0.4</v>
      </c>
      <c r="Q16" s="3">
        <v>0.85164950444148013</v>
      </c>
      <c r="R16" s="3">
        <v>1.0246188860673175</v>
      </c>
      <c r="S16" s="3">
        <v>1.1083195392902079</v>
      </c>
      <c r="T16" s="3">
        <v>1.153661544506368</v>
      </c>
      <c r="U16" s="3">
        <v>1.1797285996950584</v>
      </c>
      <c r="V16" s="3">
        <v>1.1897077890542846</v>
      </c>
      <c r="W16" s="3">
        <v>1.1900151252746598</v>
      </c>
      <c r="X16" s="3">
        <v>1.1844013250791112</v>
      </c>
      <c r="Y16" s="3">
        <v>1.1750708066500164</v>
      </c>
      <c r="Z16" s="3">
        <v>1.1633771823002748</v>
      </c>
      <c r="AA16" s="12">
        <v>1.1501867807828461</v>
      </c>
    </row>
    <row r="17" spans="1:27" x14ac:dyDescent="0.35">
      <c r="A17" s="67"/>
      <c r="B17" s="2">
        <v>0.45</v>
      </c>
      <c r="C17" s="3">
        <v>0.83475073667673017</v>
      </c>
      <c r="D17" s="3">
        <v>1.0200499277848476</v>
      </c>
      <c r="E17" s="3">
        <v>1.1066707391005299</v>
      </c>
      <c r="F17" s="3">
        <v>1.1550086608299843</v>
      </c>
      <c r="G17" s="3">
        <v>1.1817842850318321</v>
      </c>
      <c r="H17" s="3">
        <v>1.1919168472290032</v>
      </c>
      <c r="I17" s="3">
        <v>1.1922608815706699</v>
      </c>
      <c r="J17" s="3">
        <v>1.1866155294271619</v>
      </c>
      <c r="K17" s="3">
        <v>1.1772041907677295</v>
      </c>
      <c r="L17" s="3">
        <v>1.1653960007887625</v>
      </c>
      <c r="M17" s="12">
        <v>1.1520687616788428</v>
      </c>
      <c r="O17" s="67"/>
      <c r="P17" s="2">
        <v>0.45</v>
      </c>
      <c r="Q17" s="3">
        <v>0.83475073667673017</v>
      </c>
      <c r="R17" s="3">
        <v>1.0200499277848476</v>
      </c>
      <c r="S17" s="3">
        <v>1.1066707391005299</v>
      </c>
      <c r="T17" s="3">
        <v>1.1550086608299843</v>
      </c>
      <c r="U17" s="3">
        <v>1.1817842850318321</v>
      </c>
      <c r="V17" s="3">
        <v>1.1919168472290032</v>
      </c>
      <c r="W17" s="3">
        <v>1.1922608815706699</v>
      </c>
      <c r="X17" s="3">
        <v>1.1866155294271619</v>
      </c>
      <c r="Y17" s="3">
        <v>1.1772041907677295</v>
      </c>
      <c r="Z17" s="3">
        <v>1.1653960007887625</v>
      </c>
      <c r="AA17" s="12">
        <v>1.1520687616788428</v>
      </c>
    </row>
    <row r="18" spans="1:27" x14ac:dyDescent="0.35">
      <c r="A18" s="67"/>
      <c r="B18" s="2">
        <v>0.5</v>
      </c>
      <c r="C18" s="3">
        <v>0.82020486684946037</v>
      </c>
      <c r="D18" s="3">
        <v>1.0160386965824992</v>
      </c>
      <c r="E18" s="3">
        <v>1.1052367283747744</v>
      </c>
      <c r="F18" s="3">
        <v>1.1562865147223835</v>
      </c>
      <c r="G18" s="3">
        <v>1.183440593572763</v>
      </c>
      <c r="H18" s="3">
        <v>1.1937491380251375</v>
      </c>
      <c r="I18" s="3">
        <v>1.1941622660710265</v>
      </c>
      <c r="J18" s="3">
        <v>1.1885044281299286</v>
      </c>
      <c r="K18" s="3">
        <v>1.1790236583122842</v>
      </c>
      <c r="L18" s="3">
        <v>1.1671111106872547</v>
      </c>
      <c r="M18" s="12">
        <v>1.1536601103269133</v>
      </c>
      <c r="O18" s="67"/>
      <c r="P18" s="2">
        <v>0.5</v>
      </c>
      <c r="Q18" s="3">
        <v>0.82020486684946037</v>
      </c>
      <c r="R18" s="3">
        <v>1.0160386965824992</v>
      </c>
      <c r="S18" s="3">
        <v>1.1052367283747744</v>
      </c>
      <c r="T18" s="3">
        <v>1.1562865147223835</v>
      </c>
      <c r="U18" s="3">
        <v>1.183440593572763</v>
      </c>
      <c r="V18" s="3">
        <v>1.1937491380251375</v>
      </c>
      <c r="W18" s="3">
        <v>1.1941622660710265</v>
      </c>
      <c r="X18" s="3">
        <v>1.1885044281299286</v>
      </c>
      <c r="Y18" s="3">
        <v>1.1790236583122842</v>
      </c>
      <c r="Z18" s="3">
        <v>1.1671111106872547</v>
      </c>
      <c r="AA18" s="12">
        <v>1.1536601103269133</v>
      </c>
    </row>
    <row r="19" spans="1:27" x14ac:dyDescent="0.35">
      <c r="A19" s="67"/>
      <c r="B19" s="2">
        <v>0.55000000000000004</v>
      </c>
      <c r="C19" s="3">
        <v>0.80760441926809601</v>
      </c>
      <c r="D19" s="3">
        <v>1.0124806660872254</v>
      </c>
      <c r="E19" s="3">
        <v>1.1040886255411009</v>
      </c>
      <c r="F19" s="3">
        <v>1.1573224141047553</v>
      </c>
      <c r="G19" s="3">
        <v>1.1848239018366891</v>
      </c>
      <c r="H19" s="3">
        <v>1.1953290976010826</v>
      </c>
      <c r="I19" s="3">
        <v>1.1958158749800465</v>
      </c>
      <c r="J19" s="3">
        <v>1.1901418392474852</v>
      </c>
      <c r="K19" s="3">
        <v>1.1805907102731554</v>
      </c>
      <c r="L19" s="3">
        <v>1.1685791199023907</v>
      </c>
      <c r="M19" s="12">
        <v>1.1550165909987249</v>
      </c>
      <c r="O19" s="67"/>
      <c r="P19" s="2">
        <v>0.55000000000000004</v>
      </c>
      <c r="Q19" s="3">
        <v>0.80760441926809601</v>
      </c>
      <c r="R19" s="3">
        <v>1.0124806660872254</v>
      </c>
      <c r="S19" s="3">
        <v>1.1040886255411009</v>
      </c>
      <c r="T19" s="3">
        <v>1.1573224141047553</v>
      </c>
      <c r="U19" s="3">
        <v>1.1848239018366891</v>
      </c>
      <c r="V19" s="3">
        <v>1.1953290976010826</v>
      </c>
      <c r="W19" s="3">
        <v>1.1958158749800465</v>
      </c>
      <c r="X19" s="3">
        <v>1.1901418392474852</v>
      </c>
      <c r="Y19" s="3">
        <v>1.1805907102731554</v>
      </c>
      <c r="Z19" s="3">
        <v>1.1685791199023907</v>
      </c>
      <c r="AA19" s="12">
        <v>1.1550165909987249</v>
      </c>
    </row>
    <row r="20" spans="1:27" x14ac:dyDescent="0.35">
      <c r="A20" s="67"/>
      <c r="B20" s="2">
        <v>0.6</v>
      </c>
      <c r="C20" s="3">
        <v>0.79661337412320787</v>
      </c>
      <c r="D20" s="3">
        <v>1.0092956909766548</v>
      </c>
      <c r="E20" s="3">
        <v>1.1032414473020113</v>
      </c>
      <c r="F20" s="3">
        <v>1.1581733043377223</v>
      </c>
      <c r="G20" s="3">
        <v>1.1860255754910973</v>
      </c>
      <c r="H20" s="3">
        <v>1.1967263258420493</v>
      </c>
      <c r="I20" s="3">
        <v>1.1972713983975927</v>
      </c>
      <c r="J20" s="3">
        <v>1.1915700288919318</v>
      </c>
      <c r="K20" s="3">
        <v>1.1819475283989533</v>
      </c>
      <c r="L20" s="3">
        <v>1.1698452472686782</v>
      </c>
      <c r="M20" s="12">
        <v>1.1561851941622221</v>
      </c>
      <c r="O20" s="67"/>
      <c r="P20" s="2">
        <v>0.6</v>
      </c>
      <c r="Q20" s="3">
        <v>0.79661337412320787</v>
      </c>
      <c r="R20" s="3">
        <v>1.0092956909766548</v>
      </c>
      <c r="S20" s="3">
        <v>1.1032414473020113</v>
      </c>
      <c r="T20" s="3">
        <v>1.1581733043377223</v>
      </c>
      <c r="U20" s="3">
        <v>1.1860255754910973</v>
      </c>
      <c r="V20" s="3">
        <v>1.1967263258420493</v>
      </c>
      <c r="W20" s="3">
        <v>1.1972713983975927</v>
      </c>
      <c r="X20" s="3">
        <v>1.1915700288919318</v>
      </c>
      <c r="Y20" s="3">
        <v>1.1819475283989533</v>
      </c>
      <c r="Z20" s="3">
        <v>1.1698452472686782</v>
      </c>
      <c r="AA20" s="12">
        <v>1.1561851941622221</v>
      </c>
    </row>
    <row r="21" spans="1:27" x14ac:dyDescent="0.35">
      <c r="A21" s="67"/>
      <c r="B21" s="2">
        <v>0.65</v>
      </c>
      <c r="C21" s="3">
        <v>0.78696016531724233</v>
      </c>
      <c r="D21" s="3">
        <v>1.0064258135282085</v>
      </c>
      <c r="E21" s="3">
        <v>1.1027969360351551</v>
      </c>
      <c r="F21" s="3">
        <v>1.1588941060579736</v>
      </c>
      <c r="G21" s="3">
        <v>1.1871009569901687</v>
      </c>
      <c r="H21" s="3">
        <v>1.1979761710533718</v>
      </c>
      <c r="I21" s="3">
        <v>1.1985577730032118</v>
      </c>
      <c r="J21" s="3">
        <v>1.1928205490112311</v>
      </c>
      <c r="K21" s="3">
        <v>1.183130895174467</v>
      </c>
      <c r="L21" s="3">
        <v>1.1709493967203002</v>
      </c>
      <c r="M21" s="12">
        <v>1.1572056550246008</v>
      </c>
      <c r="O21" s="67"/>
      <c r="P21" s="2">
        <v>0.65</v>
      </c>
      <c r="Q21" s="3">
        <v>0.78696016531724233</v>
      </c>
      <c r="R21" s="3">
        <v>1.0064258135282085</v>
      </c>
      <c r="S21" s="3">
        <v>1.1027969360351551</v>
      </c>
      <c r="T21" s="3">
        <v>1.1588941060579736</v>
      </c>
      <c r="U21" s="3">
        <v>1.1871009569901687</v>
      </c>
      <c r="V21" s="3">
        <v>1.1979761710533718</v>
      </c>
      <c r="W21" s="3">
        <v>1.1985577730032118</v>
      </c>
      <c r="X21" s="3">
        <v>1.1928205490112311</v>
      </c>
      <c r="Y21" s="3">
        <v>1.183130895174467</v>
      </c>
      <c r="Z21" s="3">
        <v>1.1709493967203002</v>
      </c>
      <c r="AA21" s="12">
        <v>1.1572056550246008</v>
      </c>
    </row>
    <row r="22" spans="1:27" x14ac:dyDescent="0.35">
      <c r="A22" s="67"/>
      <c r="B22" s="2">
        <v>0.7</v>
      </c>
      <c r="C22" s="3">
        <v>0.77842780993535143</v>
      </c>
      <c r="D22" s="3">
        <v>1.0038273334503172</v>
      </c>
      <c r="E22" s="3">
        <v>1.1028379366948065</v>
      </c>
      <c r="F22" s="3">
        <v>1.1595296162825353</v>
      </c>
      <c r="G22" s="3">
        <v>1.1880805859198948</v>
      </c>
      <c r="H22" s="3">
        <v>1.1990982899299025</v>
      </c>
      <c r="I22" s="3">
        <v>1.1996970176696791</v>
      </c>
      <c r="J22" s="3">
        <v>1.1939224206484267</v>
      </c>
      <c r="K22" s="3">
        <v>1.1841737123636087</v>
      </c>
      <c r="L22" s="3">
        <v>1.171924385657676</v>
      </c>
      <c r="M22" s="12">
        <v>1.1581088506258437</v>
      </c>
      <c r="O22" s="67"/>
      <c r="P22" s="2">
        <v>0.7</v>
      </c>
      <c r="Q22" s="3">
        <v>0.77842780993535143</v>
      </c>
      <c r="R22" s="3">
        <v>1.0038273334503172</v>
      </c>
      <c r="S22" s="3">
        <v>1.1028379366948065</v>
      </c>
      <c r="T22" s="3">
        <v>1.1595296162825353</v>
      </c>
      <c r="U22" s="3">
        <v>1.1880805859198948</v>
      </c>
      <c r="V22" s="3">
        <v>1.1990982899299025</v>
      </c>
      <c r="W22" s="3">
        <v>1.1996970176696791</v>
      </c>
      <c r="X22" s="3">
        <v>1.1939224206484267</v>
      </c>
      <c r="Y22" s="3">
        <v>1.1841737123636087</v>
      </c>
      <c r="Z22" s="3">
        <v>1.171924385657676</v>
      </c>
      <c r="AA22" s="12">
        <v>1.1581088506258437</v>
      </c>
    </row>
    <row r="23" spans="1:27" x14ac:dyDescent="0.35">
      <c r="A23" s="67"/>
      <c r="B23" s="2">
        <v>0.75</v>
      </c>
      <c r="C23" s="3">
        <v>0.7708394820873562</v>
      </c>
      <c r="D23" s="3">
        <v>1.0014688675220207</v>
      </c>
      <c r="E23" s="3">
        <v>1.1029073678530188</v>
      </c>
      <c r="F23" s="3">
        <v>1.1601103745974033</v>
      </c>
      <c r="G23" s="3">
        <v>1.1889786353478053</v>
      </c>
      <c r="H23" s="3">
        <v>1.2001059275407053</v>
      </c>
      <c r="I23" s="3">
        <v>1.2007103919982893</v>
      </c>
      <c r="J23" s="3">
        <v>1.1949015433971713</v>
      </c>
      <c r="K23" s="3">
        <v>1.1851028075585002</v>
      </c>
      <c r="L23" s="3">
        <v>1.1727952700394852</v>
      </c>
      <c r="M23" s="12">
        <v>1.1589169685657217</v>
      </c>
      <c r="O23" s="67"/>
      <c r="P23" s="2">
        <v>0.75</v>
      </c>
      <c r="Q23" s="3">
        <v>0.7708394820873562</v>
      </c>
      <c r="R23" s="3">
        <v>1.0014688675220207</v>
      </c>
      <c r="S23" s="3">
        <v>1.1029073678530188</v>
      </c>
      <c r="T23" s="3">
        <v>1.1601103745974033</v>
      </c>
      <c r="U23" s="3">
        <v>1.1889786353478053</v>
      </c>
      <c r="V23" s="3">
        <v>1.2001059275407053</v>
      </c>
      <c r="W23" s="3">
        <v>1.2007103919982893</v>
      </c>
      <c r="X23" s="3">
        <v>1.1949015433971713</v>
      </c>
      <c r="Y23" s="3">
        <v>1.1851028075585002</v>
      </c>
      <c r="Z23" s="3">
        <v>1.1727952700394852</v>
      </c>
      <c r="AA23" s="12">
        <v>1.1589169685657217</v>
      </c>
    </row>
    <row r="24" spans="1:27" x14ac:dyDescent="0.35">
      <c r="A24" s="67"/>
      <c r="B24" s="2">
        <v>0.8</v>
      </c>
      <c r="C24" s="3">
        <v>0.76405243873596285</v>
      </c>
      <c r="D24" s="3">
        <v>0.99932746887206958</v>
      </c>
      <c r="E24" s="3">
        <v>1.1029697968409602</v>
      </c>
      <c r="F24" s="3">
        <v>1.1606546035179715</v>
      </c>
      <c r="G24" s="3">
        <v>1.1898021918076727</v>
      </c>
      <c r="H24" s="3">
        <v>1.2010119071373559</v>
      </c>
      <c r="I24" s="3">
        <v>1.2016176370473999</v>
      </c>
      <c r="J24" s="3">
        <v>1.1957808641286989</v>
      </c>
      <c r="K24" s="3">
        <v>1.1859395247239339</v>
      </c>
      <c r="L24" s="3">
        <v>1.1735806098351125</v>
      </c>
      <c r="M24" s="12">
        <v>1.1596452786372253</v>
      </c>
      <c r="O24" s="67"/>
      <c r="P24" s="2">
        <v>0.8</v>
      </c>
      <c r="Q24" s="3">
        <v>0.76405243873596285</v>
      </c>
      <c r="R24" s="3">
        <v>0.99932746887206958</v>
      </c>
      <c r="S24" s="3">
        <v>1.1029697968409602</v>
      </c>
      <c r="T24" s="3">
        <v>1.1606546035179715</v>
      </c>
      <c r="U24" s="3">
        <v>1.1898021918076727</v>
      </c>
      <c r="V24" s="3">
        <v>1.2010119071373559</v>
      </c>
      <c r="W24" s="3">
        <v>1.2016176370473999</v>
      </c>
      <c r="X24" s="3">
        <v>1.1957808641286989</v>
      </c>
      <c r="Y24" s="3">
        <v>1.1859395247239339</v>
      </c>
      <c r="Z24" s="3">
        <v>1.1735806098351125</v>
      </c>
      <c r="AA24" s="12">
        <v>1.1596452786372253</v>
      </c>
    </row>
    <row r="25" spans="1:27" x14ac:dyDescent="0.35">
      <c r="A25" s="67"/>
      <c r="B25" s="2">
        <v>0.85</v>
      </c>
      <c r="C25" s="3">
        <v>0.75794907716604543</v>
      </c>
      <c r="D25" s="3">
        <v>0.99738609607403206</v>
      </c>
      <c r="E25" s="3">
        <v>1.1030070011432367</v>
      </c>
      <c r="F25" s="3">
        <v>1.1611714143019458</v>
      </c>
      <c r="G25" s="3">
        <v>1.1905561483823326</v>
      </c>
      <c r="H25" s="3">
        <v>1.2018287988809424</v>
      </c>
      <c r="I25" s="3">
        <v>1.2024370596959053</v>
      </c>
      <c r="J25" s="3">
        <v>1.196577677359949</v>
      </c>
      <c r="K25" s="3">
        <v>1.1866989649259125</v>
      </c>
      <c r="L25" s="3">
        <v>1.1742931439326367</v>
      </c>
      <c r="M25" s="12">
        <v>1.1603051699124836</v>
      </c>
      <c r="O25" s="67"/>
      <c r="P25" s="2">
        <v>0.85</v>
      </c>
      <c r="Q25" s="3">
        <v>0.75794907716604543</v>
      </c>
      <c r="R25" s="3">
        <v>0.99738609607403206</v>
      </c>
      <c r="S25" s="3">
        <v>1.1030070011432367</v>
      </c>
      <c r="T25" s="3">
        <v>1.1611714143019458</v>
      </c>
      <c r="U25" s="3">
        <v>1.1905561483823326</v>
      </c>
      <c r="V25" s="3">
        <v>1.2018287988809424</v>
      </c>
      <c r="W25" s="3">
        <v>1.2024370596959053</v>
      </c>
      <c r="X25" s="3">
        <v>1.196577677359949</v>
      </c>
      <c r="Y25" s="3">
        <v>1.1866989649259125</v>
      </c>
      <c r="Z25" s="3">
        <v>1.1742931439326367</v>
      </c>
      <c r="AA25" s="12">
        <v>1.1603051699124836</v>
      </c>
    </row>
    <row r="26" spans="1:27" x14ac:dyDescent="0.35">
      <c r="A26" s="67"/>
      <c r="B26" s="2">
        <v>0.9</v>
      </c>
      <c r="C26" s="3">
        <v>0.75243516335120697</v>
      </c>
      <c r="D26" s="3">
        <v>0.99563057606036742</v>
      </c>
      <c r="E26" s="3">
        <v>1.1030113880450909</v>
      </c>
      <c r="F26" s="3">
        <v>1.1616634222177362</v>
      </c>
      <c r="G26" s="3">
        <v>1.1912451450641355</v>
      </c>
      <c r="H26" s="3">
        <v>1.2025700165675235</v>
      </c>
      <c r="I26" s="3">
        <v>1.2031833391923177</v>
      </c>
      <c r="J26" s="3">
        <v>1.1973054812504709</v>
      </c>
      <c r="K26" s="3">
        <v>1.1873927703270539</v>
      </c>
      <c r="L26" s="3">
        <v>1.1749426584977369</v>
      </c>
      <c r="M26" s="12">
        <v>1.1609054161952086</v>
      </c>
      <c r="O26" s="67"/>
      <c r="P26" s="2">
        <v>0.9</v>
      </c>
      <c r="Q26" s="3">
        <v>0.75243516335120697</v>
      </c>
      <c r="R26" s="3">
        <v>0.99563057606036742</v>
      </c>
      <c r="S26" s="3">
        <v>1.1030113880450909</v>
      </c>
      <c r="T26" s="3">
        <v>1.1616634222177362</v>
      </c>
      <c r="U26" s="3">
        <v>1.1912451450641355</v>
      </c>
      <c r="V26" s="3">
        <v>1.2025700165675235</v>
      </c>
      <c r="W26" s="3">
        <v>1.2031833391923177</v>
      </c>
      <c r="X26" s="3">
        <v>1.1973054812504709</v>
      </c>
      <c r="Y26" s="3">
        <v>1.1873927703270539</v>
      </c>
      <c r="Z26" s="3">
        <v>1.1749426584977369</v>
      </c>
      <c r="AA26" s="12">
        <v>1.1609054161952086</v>
      </c>
    </row>
    <row r="27" spans="1:27" x14ac:dyDescent="0.35">
      <c r="A27" s="67"/>
      <c r="B27" s="2">
        <v>0.95</v>
      </c>
      <c r="C27" s="3">
        <v>0.74743080505957948</v>
      </c>
      <c r="D27" s="3">
        <v>0.99404892921447885</v>
      </c>
      <c r="E27" s="3">
        <v>1.1029821982750523</v>
      </c>
      <c r="F27" s="3">
        <v>1.162130795992337</v>
      </c>
      <c r="G27" s="3">
        <v>1.1918750872978807</v>
      </c>
      <c r="H27" s="3">
        <v>1.2032472867232111</v>
      </c>
      <c r="I27" s="3">
        <v>1.2038684551532444</v>
      </c>
      <c r="J27" s="3">
        <v>1.197974146329438</v>
      </c>
      <c r="K27" s="3">
        <v>1.1880286180056057</v>
      </c>
      <c r="L27" s="3">
        <v>1.1755367462451627</v>
      </c>
      <c r="M27" s="12">
        <v>1.1614531040191653</v>
      </c>
      <c r="O27" s="67"/>
      <c r="P27" s="2">
        <v>0.95</v>
      </c>
      <c r="Q27" s="3">
        <v>0.74743080505957948</v>
      </c>
      <c r="R27" s="3">
        <v>0.99404892921447885</v>
      </c>
      <c r="S27" s="3">
        <v>1.1029821982750523</v>
      </c>
      <c r="T27" s="3">
        <v>1.162130795992337</v>
      </c>
      <c r="U27" s="3">
        <v>1.1918750872978807</v>
      </c>
      <c r="V27" s="3">
        <v>1.2032472867232111</v>
      </c>
      <c r="W27" s="3">
        <v>1.2038684551532444</v>
      </c>
      <c r="X27" s="3">
        <v>1.197974146329438</v>
      </c>
      <c r="Y27" s="3">
        <v>1.1880286180056057</v>
      </c>
      <c r="Z27" s="3">
        <v>1.1755367462451627</v>
      </c>
      <c r="AA27" s="12">
        <v>1.1614531040191653</v>
      </c>
    </row>
    <row r="28" spans="1:27" x14ac:dyDescent="0.35">
      <c r="A28" s="67"/>
      <c r="B28" s="2">
        <v>1</v>
      </c>
      <c r="C28" s="3">
        <v>0.74286901767437197</v>
      </c>
      <c r="D28" s="3">
        <v>0.99263018828172112</v>
      </c>
      <c r="E28" s="3">
        <v>1.1029239874619701</v>
      </c>
      <c r="F28" s="3">
        <v>1.1625721014462975</v>
      </c>
      <c r="G28" s="3">
        <v>1.1924526397998529</v>
      </c>
      <c r="H28" s="3">
        <v>1.2038708173311683</v>
      </c>
      <c r="I28" s="3">
        <v>1.2045010970189038</v>
      </c>
      <c r="J28" s="3">
        <v>1.1985905904036305</v>
      </c>
      <c r="K28" s="3">
        <v>1.1886131726778488</v>
      </c>
      <c r="L28" s="3">
        <v>1.1760816500737112</v>
      </c>
      <c r="M28" s="12">
        <v>1.1619551511911237</v>
      </c>
      <c r="O28" s="67"/>
      <c r="P28" s="2">
        <v>1</v>
      </c>
      <c r="Q28" s="3">
        <v>0.74286901767437197</v>
      </c>
      <c r="R28" s="3">
        <v>0.99263018828172112</v>
      </c>
      <c r="S28" s="3">
        <v>1.1029239874619701</v>
      </c>
      <c r="T28" s="3">
        <v>1.1625721014462975</v>
      </c>
      <c r="U28" s="3">
        <v>1.1924526397998529</v>
      </c>
      <c r="V28" s="3">
        <v>1.2038708173311683</v>
      </c>
      <c r="W28" s="3">
        <v>1.2045010970189038</v>
      </c>
      <c r="X28" s="3">
        <v>1.1985905904036305</v>
      </c>
      <c r="Y28" s="3">
        <v>1.1886131726778488</v>
      </c>
      <c r="Z28" s="3">
        <v>1.1760816500737112</v>
      </c>
      <c r="AA28" s="12">
        <v>1.1619551511911237</v>
      </c>
    </row>
    <row r="29" spans="1:27" x14ac:dyDescent="0.35">
      <c r="A29" s="8"/>
      <c r="B29" s="9"/>
      <c r="C29" s="9"/>
      <c r="D29" s="9"/>
      <c r="E29" s="9"/>
      <c r="F29" s="9"/>
      <c r="G29" s="9"/>
      <c r="H29" s="9"/>
      <c r="I29" s="9"/>
      <c r="J29" s="9"/>
      <c r="K29" s="9"/>
      <c r="L29" s="9"/>
      <c r="M29" s="10"/>
      <c r="O29" s="8"/>
      <c r="P29" s="9"/>
      <c r="Q29" s="9"/>
      <c r="R29" s="9"/>
      <c r="S29" s="9"/>
      <c r="T29" s="9"/>
      <c r="U29" s="9"/>
      <c r="V29" s="9"/>
      <c r="W29" s="9"/>
      <c r="X29" s="9"/>
      <c r="Y29" s="9"/>
      <c r="Z29" s="9"/>
      <c r="AA29" s="10"/>
    </row>
    <row r="30" spans="1:27" x14ac:dyDescent="0.35">
      <c r="A30" s="8"/>
      <c r="B30" s="9"/>
      <c r="C30" s="9"/>
      <c r="D30" s="9"/>
      <c r="E30" s="9"/>
      <c r="F30" s="9"/>
      <c r="G30" s="9"/>
      <c r="H30" s="9"/>
      <c r="I30" s="9"/>
      <c r="J30" s="9"/>
      <c r="K30" s="9"/>
      <c r="L30" s="9"/>
      <c r="M30" s="10"/>
      <c r="O30" s="8"/>
      <c r="P30" s="9"/>
      <c r="Q30" s="7"/>
      <c r="R30" s="9"/>
      <c r="S30" s="9"/>
      <c r="T30" s="9"/>
      <c r="U30" s="9"/>
      <c r="V30" s="9"/>
      <c r="W30" s="9"/>
      <c r="X30" s="9"/>
      <c r="Y30" s="9"/>
      <c r="Z30" s="9"/>
      <c r="AA30" s="10"/>
    </row>
    <row r="31" spans="1:27" x14ac:dyDescent="0.35">
      <c r="A31" s="8"/>
      <c r="B31" s="9"/>
      <c r="C31" s="9"/>
      <c r="D31" s="9"/>
      <c r="E31" s="9"/>
      <c r="F31" s="9"/>
      <c r="G31" s="9"/>
      <c r="H31" s="9"/>
      <c r="I31" s="9"/>
      <c r="J31" s="9"/>
      <c r="K31" s="9"/>
      <c r="L31" s="9"/>
      <c r="M31" s="10"/>
      <c r="O31" s="8"/>
      <c r="P31" s="9"/>
      <c r="Q31" s="9"/>
      <c r="R31" s="9"/>
      <c r="S31" s="9"/>
      <c r="T31" s="9"/>
      <c r="U31" s="9"/>
      <c r="V31" s="9"/>
      <c r="W31" s="9"/>
      <c r="X31" s="9"/>
      <c r="Y31" s="9"/>
      <c r="Z31" s="9"/>
      <c r="AA31" s="10"/>
    </row>
    <row r="32" spans="1:27" x14ac:dyDescent="0.35">
      <c r="A32" s="8"/>
      <c r="B32" s="9"/>
      <c r="C32" s="9"/>
      <c r="D32" s="9"/>
      <c r="E32" s="9"/>
      <c r="F32" s="9"/>
      <c r="G32" s="9"/>
      <c r="H32" s="9"/>
      <c r="I32" s="9"/>
      <c r="J32" s="9"/>
      <c r="K32" s="9"/>
      <c r="L32" s="9"/>
      <c r="M32" s="10"/>
      <c r="O32" s="8"/>
      <c r="P32" s="9"/>
      <c r="Q32" s="9"/>
      <c r="R32" s="9"/>
      <c r="S32" s="9"/>
      <c r="T32" s="9"/>
      <c r="U32" s="9"/>
      <c r="V32" s="9"/>
      <c r="W32" s="9"/>
      <c r="X32" s="9"/>
      <c r="Y32" s="9"/>
      <c r="Z32" s="9"/>
      <c r="AA32" s="10"/>
    </row>
    <row r="33" spans="1:27" x14ac:dyDescent="0.35">
      <c r="A33" s="8"/>
      <c r="B33" s="9"/>
      <c r="C33" s="9"/>
      <c r="D33" s="9"/>
      <c r="E33" s="9"/>
      <c r="F33" s="9"/>
      <c r="G33" s="9"/>
      <c r="H33" s="9"/>
      <c r="I33" s="9"/>
      <c r="J33" s="9"/>
      <c r="K33" s="9"/>
      <c r="L33" s="9"/>
      <c r="M33" s="10"/>
      <c r="O33" s="8"/>
      <c r="P33" s="9"/>
      <c r="Q33" s="9"/>
      <c r="R33" s="9"/>
      <c r="S33" s="9"/>
      <c r="T33" s="9"/>
      <c r="U33" s="9"/>
      <c r="V33" s="9"/>
      <c r="W33" s="9"/>
      <c r="X33" s="9"/>
      <c r="Y33" s="9"/>
      <c r="Z33" s="9"/>
      <c r="AA33" s="10"/>
    </row>
    <row r="34" spans="1:27" x14ac:dyDescent="0.35">
      <c r="A34" s="8"/>
      <c r="B34" s="9"/>
      <c r="C34" s="9"/>
      <c r="D34" s="9"/>
      <c r="E34" s="9"/>
      <c r="F34" s="9"/>
      <c r="G34" s="9"/>
      <c r="H34" s="9"/>
      <c r="I34" s="9"/>
      <c r="J34" s="9"/>
      <c r="K34" s="9"/>
      <c r="L34" s="9"/>
      <c r="M34" s="10"/>
      <c r="O34" s="8"/>
      <c r="P34" s="9"/>
      <c r="Q34" s="9"/>
      <c r="R34" s="9"/>
      <c r="S34" s="9"/>
      <c r="T34" s="9"/>
      <c r="U34" s="9"/>
      <c r="V34" s="9"/>
      <c r="W34" s="9"/>
      <c r="X34" s="9"/>
      <c r="Y34" s="9"/>
      <c r="Z34" s="9"/>
      <c r="AA34" s="10"/>
    </row>
    <row r="35" spans="1:27" x14ac:dyDescent="0.35">
      <c r="A35" s="8"/>
      <c r="B35" s="9"/>
      <c r="C35" s="9"/>
      <c r="D35" s="9"/>
      <c r="E35" s="9"/>
      <c r="F35" s="9"/>
      <c r="G35" s="9"/>
      <c r="H35" s="9"/>
      <c r="I35" s="9"/>
      <c r="J35" s="9"/>
      <c r="K35" s="9"/>
      <c r="L35" s="9"/>
      <c r="M35" s="10"/>
      <c r="O35" s="8"/>
      <c r="P35" s="9"/>
      <c r="Q35" s="9"/>
      <c r="R35" s="9"/>
      <c r="S35" s="9"/>
      <c r="T35" s="9"/>
      <c r="U35" s="9"/>
      <c r="V35" s="9"/>
      <c r="W35" s="9"/>
      <c r="X35" s="9"/>
      <c r="Y35" s="9"/>
      <c r="Z35" s="9"/>
      <c r="AA35" s="10"/>
    </row>
    <row r="36" spans="1:27" x14ac:dyDescent="0.35">
      <c r="A36" s="8"/>
      <c r="B36" s="9"/>
      <c r="C36" s="9"/>
      <c r="D36" s="9"/>
      <c r="E36" s="9"/>
      <c r="F36" s="9"/>
      <c r="G36" s="9"/>
      <c r="H36" s="9"/>
      <c r="I36" s="9"/>
      <c r="J36" s="9"/>
      <c r="K36" s="9"/>
      <c r="L36" s="9"/>
      <c r="M36" s="10"/>
      <c r="O36" s="8"/>
      <c r="P36" s="9"/>
      <c r="Q36" s="9"/>
      <c r="R36" s="9"/>
      <c r="S36" s="9"/>
      <c r="T36" s="9"/>
      <c r="U36" s="9"/>
      <c r="V36" s="9"/>
      <c r="W36" s="9"/>
      <c r="X36" s="9"/>
      <c r="Y36" s="9"/>
      <c r="Z36" s="9"/>
      <c r="AA36" s="10"/>
    </row>
    <row r="37" spans="1:27" x14ac:dyDescent="0.35">
      <c r="A37" s="8"/>
      <c r="B37" s="9"/>
      <c r="C37" s="9"/>
      <c r="D37" s="9"/>
      <c r="E37" s="9"/>
      <c r="F37" s="9"/>
      <c r="G37" s="9"/>
      <c r="H37" s="9"/>
      <c r="I37" s="9"/>
      <c r="J37" s="9"/>
      <c r="K37" s="9"/>
      <c r="L37" s="9"/>
      <c r="M37" s="10"/>
      <c r="O37" s="8"/>
      <c r="P37" s="9"/>
      <c r="Q37" s="9"/>
      <c r="R37" s="9"/>
      <c r="S37" s="9"/>
      <c r="T37" s="9"/>
      <c r="U37" s="9"/>
      <c r="V37" s="9"/>
      <c r="W37" s="9"/>
      <c r="X37" s="9"/>
      <c r="Y37" s="9"/>
      <c r="Z37" s="9"/>
      <c r="AA37" s="10"/>
    </row>
    <row r="38" spans="1:27" x14ac:dyDescent="0.35">
      <c r="A38" s="8"/>
      <c r="B38" s="9"/>
      <c r="C38" s="9"/>
      <c r="D38" s="9"/>
      <c r="E38" s="9"/>
      <c r="F38" s="9"/>
      <c r="G38" s="9"/>
      <c r="H38" s="9"/>
      <c r="I38" s="9"/>
      <c r="J38" s="9"/>
      <c r="K38" s="9"/>
      <c r="L38" s="9"/>
      <c r="M38" s="10"/>
      <c r="O38" s="8"/>
      <c r="P38" s="9"/>
      <c r="Q38" s="9"/>
      <c r="R38" s="9"/>
      <c r="S38" s="9"/>
      <c r="T38" s="9"/>
      <c r="U38" s="9"/>
      <c r="V38" s="9"/>
      <c r="W38" s="9"/>
      <c r="X38" s="9"/>
      <c r="Y38" s="9"/>
      <c r="Z38" s="9"/>
      <c r="AA38" s="10"/>
    </row>
    <row r="39" spans="1:27" x14ac:dyDescent="0.35">
      <c r="A39" s="64" t="s">
        <v>1</v>
      </c>
      <c r="B39" s="65"/>
      <c r="C39" s="65"/>
      <c r="D39" s="65"/>
      <c r="E39" s="65"/>
      <c r="F39" s="65"/>
      <c r="G39" s="65"/>
      <c r="H39" s="65"/>
      <c r="I39" s="65"/>
      <c r="J39" s="65"/>
      <c r="K39" s="65"/>
      <c r="L39" s="65"/>
      <c r="M39" s="66"/>
      <c r="O39" s="64" t="s">
        <v>1</v>
      </c>
      <c r="P39" s="65"/>
      <c r="Q39" s="65"/>
      <c r="R39" s="65"/>
      <c r="S39" s="65"/>
      <c r="T39" s="65"/>
      <c r="U39" s="65"/>
      <c r="V39" s="65"/>
      <c r="W39" s="65"/>
      <c r="X39" s="65"/>
      <c r="Y39" s="65"/>
      <c r="Z39" s="65"/>
      <c r="AA39" s="66"/>
    </row>
    <row r="40" spans="1:27" x14ac:dyDescent="0.35">
      <c r="A40" s="67" t="s">
        <v>0</v>
      </c>
      <c r="B40" s="1"/>
      <c r="C40" s="1">
        <v>0</v>
      </c>
      <c r="D40" s="1">
        <v>0.1</v>
      </c>
      <c r="E40" s="1">
        <v>0.2</v>
      </c>
      <c r="F40" s="1">
        <v>0.3</v>
      </c>
      <c r="G40" s="1">
        <v>0.4</v>
      </c>
      <c r="H40" s="1">
        <v>0.5</v>
      </c>
      <c r="I40" s="1">
        <v>0.6</v>
      </c>
      <c r="J40" s="1">
        <v>0.7</v>
      </c>
      <c r="K40" s="1">
        <v>0.8</v>
      </c>
      <c r="L40" s="1">
        <v>0.9</v>
      </c>
      <c r="M40" s="11">
        <v>1</v>
      </c>
      <c r="O40" s="67" t="s">
        <v>0</v>
      </c>
      <c r="P40" s="1"/>
      <c r="Q40" s="1">
        <v>0</v>
      </c>
      <c r="R40" s="1">
        <v>0.1</v>
      </c>
      <c r="S40" s="1">
        <v>0.2</v>
      </c>
      <c r="T40" s="1">
        <v>0.3</v>
      </c>
      <c r="U40" s="1">
        <v>0.4</v>
      </c>
      <c r="V40" s="1">
        <v>0.5</v>
      </c>
      <c r="W40" s="1">
        <v>0.6</v>
      </c>
      <c r="X40" s="1">
        <v>0.7</v>
      </c>
      <c r="Y40" s="1">
        <v>0.8</v>
      </c>
      <c r="Z40" s="1">
        <v>0.9</v>
      </c>
      <c r="AA40" s="11">
        <v>1</v>
      </c>
    </row>
    <row r="41" spans="1:27" x14ac:dyDescent="0.35">
      <c r="A41" s="67"/>
      <c r="B41" s="2">
        <v>0</v>
      </c>
      <c r="C41" s="5">
        <v>1.2</v>
      </c>
      <c r="D41" s="5">
        <v>1.2</v>
      </c>
      <c r="E41" s="5">
        <v>1.2</v>
      </c>
      <c r="F41" s="5">
        <v>1.2</v>
      </c>
      <c r="G41" s="5">
        <v>1.2</v>
      </c>
      <c r="H41" s="5">
        <v>1.2</v>
      </c>
      <c r="I41" s="5">
        <v>1.2</v>
      </c>
      <c r="J41" s="5">
        <v>1.2</v>
      </c>
      <c r="K41" s="5">
        <v>1.2</v>
      </c>
      <c r="L41" s="5">
        <v>1.2</v>
      </c>
      <c r="M41" s="13">
        <v>1.2</v>
      </c>
      <c r="O41" s="67"/>
      <c r="P41" s="2">
        <v>0</v>
      </c>
      <c r="Q41" s="5">
        <v>1.2</v>
      </c>
      <c r="R41" s="5">
        <v>1.2</v>
      </c>
      <c r="S41" s="5">
        <v>1.2</v>
      </c>
      <c r="T41" s="5">
        <v>1.2</v>
      </c>
      <c r="U41" s="5">
        <v>1.2</v>
      </c>
      <c r="V41" s="5">
        <v>1.2</v>
      </c>
      <c r="W41" s="5">
        <v>1.2</v>
      </c>
      <c r="X41" s="5">
        <v>1.2</v>
      </c>
      <c r="Y41" s="5">
        <v>1.2</v>
      </c>
      <c r="Z41" s="5">
        <v>1.2</v>
      </c>
      <c r="AA41" s="13">
        <v>1.2</v>
      </c>
    </row>
    <row r="42" spans="1:27" x14ac:dyDescent="0.35">
      <c r="A42" s="67"/>
      <c r="B42" s="2">
        <v>0.05</v>
      </c>
      <c r="C42" s="5">
        <v>1.0783549360712403</v>
      </c>
      <c r="D42" s="5">
        <v>1.0449802797283123</v>
      </c>
      <c r="E42" s="5">
        <v>1.0131322665321465</v>
      </c>
      <c r="F42" s="5">
        <v>0.9831237103923921</v>
      </c>
      <c r="G42" s="5">
        <v>0.95495562283340685</v>
      </c>
      <c r="H42" s="5">
        <v>0.92849549416348176</v>
      </c>
      <c r="I42" s="5">
        <v>0.90430691204089686</v>
      </c>
      <c r="J42" s="5">
        <v>0.88103055630748273</v>
      </c>
      <c r="K42" s="5">
        <v>0.85932745813528277</v>
      </c>
      <c r="L42" s="5">
        <v>0.83895721190038974</v>
      </c>
      <c r="M42" s="13">
        <v>0.81982726312347898</v>
      </c>
      <c r="O42" s="67"/>
      <c r="P42" s="2">
        <v>0.05</v>
      </c>
      <c r="Q42" s="5">
        <v>1.0783549360712403</v>
      </c>
      <c r="R42" s="5">
        <v>1.0449802797283123</v>
      </c>
      <c r="S42" s="5">
        <v>1.0131322665321465</v>
      </c>
      <c r="T42" s="5">
        <v>0.9831237103923921</v>
      </c>
      <c r="U42" s="5">
        <v>0.95495562283340685</v>
      </c>
      <c r="V42" s="5">
        <v>0.92849549416348176</v>
      </c>
      <c r="W42" s="5">
        <v>0.90430691204089686</v>
      </c>
      <c r="X42" s="5">
        <v>0.88103055630748273</v>
      </c>
      <c r="Y42" s="5">
        <v>0.85932745813528277</v>
      </c>
      <c r="Z42" s="5">
        <v>0.83895721190038974</v>
      </c>
      <c r="AA42" s="13">
        <v>0.81982726312347898</v>
      </c>
    </row>
    <row r="43" spans="1:27" x14ac:dyDescent="0.35">
      <c r="A43" s="67"/>
      <c r="B43" s="2">
        <v>0.1</v>
      </c>
      <c r="C43" s="5">
        <v>0.9546480351329748</v>
      </c>
      <c r="D43" s="5">
        <v>0.89725026519471685</v>
      </c>
      <c r="E43" s="5">
        <v>0.85388250677615862</v>
      </c>
      <c r="F43" s="5">
        <v>0.81738198726657285</v>
      </c>
      <c r="G43" s="5">
        <v>0.78491483686578245</v>
      </c>
      <c r="H43" s="5">
        <v>0.75557970307153433</v>
      </c>
      <c r="I43" s="5">
        <v>0.72901100411984276</v>
      </c>
      <c r="J43" s="5">
        <v>0.70458652608614081</v>
      </c>
      <c r="K43" s="5">
        <v>0.6823900147584242</v>
      </c>
      <c r="L43" s="5">
        <v>0.66201382581789359</v>
      </c>
      <c r="M43" s="13">
        <v>0.64322438143010197</v>
      </c>
      <c r="O43" s="67"/>
      <c r="P43" s="2">
        <v>0.1</v>
      </c>
      <c r="Q43" s="5">
        <v>0.9546480351329748</v>
      </c>
      <c r="R43" s="5">
        <v>0.89725026519471685</v>
      </c>
      <c r="S43" s="5">
        <v>0.85388250677615862</v>
      </c>
      <c r="T43" s="5">
        <v>0.81738198726657285</v>
      </c>
      <c r="U43" s="5">
        <v>0.78491483686578245</v>
      </c>
      <c r="V43" s="5">
        <v>0.75557970307153433</v>
      </c>
      <c r="W43" s="5">
        <v>0.72901100411984276</v>
      </c>
      <c r="X43" s="5">
        <v>0.70458652608614081</v>
      </c>
      <c r="Y43" s="5">
        <v>0.6823900147584242</v>
      </c>
      <c r="Z43" s="5">
        <v>0.66201382581789359</v>
      </c>
      <c r="AA43" s="13">
        <v>0.64322438143010197</v>
      </c>
    </row>
    <row r="44" spans="1:27" x14ac:dyDescent="0.35">
      <c r="A44" s="67"/>
      <c r="B44" s="2">
        <v>0.15</v>
      </c>
      <c r="C44" s="5">
        <v>0.89422698745733231</v>
      </c>
      <c r="D44" s="5">
        <v>0.81194824696915613</v>
      </c>
      <c r="E44" s="5">
        <v>0.76211103159787119</v>
      </c>
      <c r="F44" s="5">
        <v>0.72247419650319633</v>
      </c>
      <c r="G44" s="5">
        <v>0.68775678371355931</v>
      </c>
      <c r="H44" s="5">
        <v>0.65721827310062597</v>
      </c>
      <c r="I44" s="5">
        <v>0.63039740955429457</v>
      </c>
      <c r="J44" s="5">
        <v>0.60625308162264668</v>
      </c>
      <c r="K44" s="5">
        <v>0.58471300746048593</v>
      </c>
      <c r="L44" s="5">
        <v>0.56517798532253771</v>
      </c>
      <c r="M44" s="13">
        <v>0.54755664084122202</v>
      </c>
      <c r="O44" s="67"/>
      <c r="P44" s="2">
        <v>0.15</v>
      </c>
      <c r="Q44" s="5">
        <v>0.89422698745733231</v>
      </c>
      <c r="R44" s="5">
        <v>0.81194824696915613</v>
      </c>
      <c r="S44" s="5">
        <v>0.76211103159787119</v>
      </c>
      <c r="T44" s="5">
        <v>0.72247419650319633</v>
      </c>
      <c r="U44" s="5">
        <v>0.68775678371355931</v>
      </c>
      <c r="V44" s="5">
        <v>0.65721827310062597</v>
      </c>
      <c r="W44" s="5">
        <v>0.63039740955429457</v>
      </c>
      <c r="X44" s="5">
        <v>0.60625308162264668</v>
      </c>
      <c r="Y44" s="5">
        <v>0.58471300746048593</v>
      </c>
      <c r="Z44" s="5">
        <v>0.56517798532253771</v>
      </c>
      <c r="AA44" s="13">
        <v>0.54755664084122202</v>
      </c>
    </row>
    <row r="45" spans="1:27" x14ac:dyDescent="0.35">
      <c r="A45" s="67"/>
      <c r="B45" s="2">
        <v>0.2</v>
      </c>
      <c r="C45" s="5">
        <v>0.85995755352051906</v>
      </c>
      <c r="D45" s="5">
        <v>0.75304440154620911</v>
      </c>
      <c r="E45" s="5">
        <v>0.69879272526189284</v>
      </c>
      <c r="F45" s="5">
        <v>0.65630343360684829</v>
      </c>
      <c r="G45" s="5">
        <v>0.6201578748554224</v>
      </c>
      <c r="H45" s="5">
        <v>0.58934397673432048</v>
      </c>
      <c r="I45" s="5">
        <v>0.56296481216038263</v>
      </c>
      <c r="J45" s="5">
        <v>0.53984216598348711</v>
      </c>
      <c r="K45" s="5">
        <v>0.51922405413250095</v>
      </c>
      <c r="L45" s="5">
        <v>0.50097105483255511</v>
      </c>
      <c r="M45" s="13">
        <v>0.48474670979198498</v>
      </c>
      <c r="O45" s="67"/>
      <c r="P45" s="2">
        <v>0.2</v>
      </c>
      <c r="Q45" s="5">
        <v>0.85995755352051906</v>
      </c>
      <c r="R45" s="5">
        <v>0.75304440154620911</v>
      </c>
      <c r="S45" s="5">
        <v>0.69879272526189284</v>
      </c>
      <c r="T45" s="5">
        <v>0.65630343360684829</v>
      </c>
      <c r="U45" s="5">
        <v>0.6201578748554224</v>
      </c>
      <c r="V45" s="5">
        <v>0.58934397673432048</v>
      </c>
      <c r="W45" s="5">
        <v>0.56296481216038263</v>
      </c>
      <c r="X45" s="5">
        <v>0.53984216598348711</v>
      </c>
      <c r="Y45" s="5">
        <v>0.51922405413250095</v>
      </c>
      <c r="Z45" s="5">
        <v>0.50097105483255511</v>
      </c>
      <c r="AA45" s="13">
        <v>0.48474670979198498</v>
      </c>
    </row>
    <row r="46" spans="1:27" x14ac:dyDescent="0.35">
      <c r="A46" s="67"/>
      <c r="B46" s="2">
        <v>0.25</v>
      </c>
      <c r="C46" s="5">
        <v>0.83795032368946387</v>
      </c>
      <c r="D46" s="5">
        <v>0.70937681044734591</v>
      </c>
      <c r="E46" s="5">
        <v>0.65059852048611233</v>
      </c>
      <c r="F46" s="5">
        <v>0.60558164017902094</v>
      </c>
      <c r="G46" s="5">
        <v>0.56892441868667143</v>
      </c>
      <c r="H46" s="5">
        <v>0.53868679442525635</v>
      </c>
      <c r="I46" s="5">
        <v>0.51314319112304885</v>
      </c>
      <c r="J46" s="5">
        <v>0.49109503670208743</v>
      </c>
      <c r="K46" s="5">
        <v>0.47163465663285048</v>
      </c>
      <c r="L46" s="5">
        <v>0.45477069101927642</v>
      </c>
      <c r="M46" s="13">
        <v>0.43949625165044631</v>
      </c>
      <c r="O46" s="67"/>
      <c r="P46" s="2">
        <v>0.25</v>
      </c>
      <c r="Q46" s="5">
        <v>0.83795032368946387</v>
      </c>
      <c r="R46" s="5">
        <v>0.70937681044734591</v>
      </c>
      <c r="S46" s="5">
        <v>0.65059852048611233</v>
      </c>
      <c r="T46" s="5">
        <v>0.60558164017902094</v>
      </c>
      <c r="U46" s="5">
        <v>0.56892441868667143</v>
      </c>
      <c r="V46" s="5">
        <v>0.53868679442525635</v>
      </c>
      <c r="W46" s="5">
        <v>0.51314319112304885</v>
      </c>
      <c r="X46" s="5">
        <v>0.49109503670208743</v>
      </c>
      <c r="Y46" s="5">
        <v>0.47163465663285048</v>
      </c>
      <c r="Z46" s="5">
        <v>0.45477069101927642</v>
      </c>
      <c r="AA46" s="13">
        <v>0.43949625165044631</v>
      </c>
    </row>
    <row r="47" spans="1:27" x14ac:dyDescent="0.35">
      <c r="A47" s="67"/>
      <c r="B47" s="2">
        <v>0.3</v>
      </c>
      <c r="C47" s="5">
        <v>0.82198728910966312</v>
      </c>
      <c r="D47" s="5">
        <v>0.67457860214911303</v>
      </c>
      <c r="E47" s="5">
        <v>0.61146744757356486</v>
      </c>
      <c r="F47" s="5">
        <v>0.56480852604848841</v>
      </c>
      <c r="G47" s="5">
        <v>0.52840022384344554</v>
      </c>
      <c r="H47" s="5">
        <v>0.49889224582345348</v>
      </c>
      <c r="I47" s="5">
        <v>0.47441369338311334</v>
      </c>
      <c r="J47" s="5">
        <v>0.45337676829847662</v>
      </c>
      <c r="K47" s="5">
        <v>0.43529884700724369</v>
      </c>
      <c r="L47" s="5">
        <v>0.4192531624575091</v>
      </c>
      <c r="M47" s="13">
        <v>0.40483552637205428</v>
      </c>
      <c r="O47" s="67"/>
      <c r="P47" s="2">
        <v>0.3</v>
      </c>
      <c r="Q47" s="5">
        <v>0.82198728910966312</v>
      </c>
      <c r="R47" s="5">
        <v>0.67457860214911303</v>
      </c>
      <c r="S47" s="5">
        <v>0.61146744757356486</v>
      </c>
      <c r="T47" s="5">
        <v>0.56480852604848841</v>
      </c>
      <c r="U47" s="5">
        <v>0.52840022384344554</v>
      </c>
      <c r="V47" s="5">
        <v>0.49889224582345348</v>
      </c>
      <c r="W47" s="5">
        <v>0.47441369338311334</v>
      </c>
      <c r="X47" s="5">
        <v>0.45337676829847662</v>
      </c>
      <c r="Y47" s="5">
        <v>0.43529884700724369</v>
      </c>
      <c r="Z47" s="5">
        <v>0.4192531624575091</v>
      </c>
      <c r="AA47" s="13">
        <v>0.40483552637205428</v>
      </c>
    </row>
    <row r="48" spans="1:27" x14ac:dyDescent="0.35">
      <c r="A48" s="67"/>
      <c r="B48" s="2">
        <v>0.35</v>
      </c>
      <c r="C48" s="5">
        <v>0.81087999294679691</v>
      </c>
      <c r="D48" s="5">
        <v>0.64552037314957844</v>
      </c>
      <c r="E48" s="5">
        <v>0.57868339501882182</v>
      </c>
      <c r="F48" s="5">
        <v>0.53107094319303383</v>
      </c>
      <c r="G48" s="5">
        <v>0.49528898530370979</v>
      </c>
      <c r="H48" s="5">
        <v>0.46674857248498325</v>
      </c>
      <c r="I48" s="5">
        <v>0.4432964222464289</v>
      </c>
      <c r="J48" s="5">
        <v>0.42334882460840489</v>
      </c>
      <c r="K48" s="5">
        <v>0.40597644156124435</v>
      </c>
      <c r="L48" s="5">
        <v>0.39083720928243404</v>
      </c>
      <c r="M48" s="13">
        <v>0.3774838654155776</v>
      </c>
      <c r="O48" s="67"/>
      <c r="P48" s="2">
        <v>0.35</v>
      </c>
      <c r="Q48" s="5">
        <v>0.81087999294679691</v>
      </c>
      <c r="R48" s="5">
        <v>0.64552037314957844</v>
      </c>
      <c r="S48" s="5">
        <v>0.57868339501882182</v>
      </c>
      <c r="T48" s="5">
        <v>0.53107094319303383</v>
      </c>
      <c r="U48" s="5">
        <v>0.49528898530370979</v>
      </c>
      <c r="V48" s="5">
        <v>0.46674857248498325</v>
      </c>
      <c r="W48" s="5">
        <v>0.4432964222464289</v>
      </c>
      <c r="X48" s="5">
        <v>0.42334882460840489</v>
      </c>
      <c r="Y48" s="5">
        <v>0.40597644156124435</v>
      </c>
      <c r="Z48" s="5">
        <v>0.39083720928243404</v>
      </c>
      <c r="AA48" s="13">
        <v>0.3774838654155776</v>
      </c>
    </row>
    <row r="49" spans="1:27" x14ac:dyDescent="0.35">
      <c r="A49" s="67"/>
      <c r="B49" s="2">
        <v>0.4</v>
      </c>
      <c r="C49" s="5">
        <v>0.80174921539169997</v>
      </c>
      <c r="D49" s="5">
        <v>0.62061344014097508</v>
      </c>
      <c r="E49" s="5">
        <v>0.55025989755786309</v>
      </c>
      <c r="F49" s="5">
        <v>0.50265064889256339</v>
      </c>
      <c r="G49" s="5">
        <v>0.4676734429287055</v>
      </c>
      <c r="H49" s="5">
        <v>0.4401405083767827</v>
      </c>
      <c r="I49" s="5">
        <v>0.41760294475091403</v>
      </c>
      <c r="J49" s="5">
        <v>0.39849162488104445</v>
      </c>
      <c r="K49" s="5">
        <v>0.38202948732117425</v>
      </c>
      <c r="L49" s="5">
        <v>0.36770583870789925</v>
      </c>
      <c r="M49" s="13">
        <v>0.35483996529091832</v>
      </c>
      <c r="O49" s="67"/>
      <c r="P49" s="2">
        <v>0.4</v>
      </c>
      <c r="Q49" s="5">
        <v>0.80174921539169997</v>
      </c>
      <c r="R49" s="5">
        <v>0.62061344014097508</v>
      </c>
      <c r="S49" s="5">
        <v>0.55025989755786309</v>
      </c>
      <c r="T49" s="5">
        <v>0.50265064889256339</v>
      </c>
      <c r="U49" s="5">
        <v>0.4676734429287055</v>
      </c>
      <c r="V49" s="5">
        <v>0.4401405083767827</v>
      </c>
      <c r="W49" s="5">
        <v>0.41760294475091403</v>
      </c>
      <c r="X49" s="5">
        <v>0.39849162488104445</v>
      </c>
      <c r="Y49" s="5">
        <v>0.38202948732117425</v>
      </c>
      <c r="Z49" s="5">
        <v>0.36770583870789925</v>
      </c>
      <c r="AA49" s="13">
        <v>0.35483996529091832</v>
      </c>
    </row>
    <row r="50" spans="1:27" x14ac:dyDescent="0.35">
      <c r="A50" s="67"/>
      <c r="B50" s="2">
        <v>0.45</v>
      </c>
      <c r="C50" s="5">
        <v>0.79512145487596741</v>
      </c>
      <c r="D50" s="5">
        <v>0.59887767816117976</v>
      </c>
      <c r="E50" s="5">
        <v>0.52569119300855782</v>
      </c>
      <c r="F50" s="5">
        <v>0.47833958802820747</v>
      </c>
      <c r="G50" s="5">
        <v>0.4440630734208425</v>
      </c>
      <c r="H50" s="5">
        <v>0.41752590031183573</v>
      </c>
      <c r="I50" s="5">
        <v>0.39585470730395844</v>
      </c>
      <c r="J50" s="5">
        <v>0.37754207021337127</v>
      </c>
      <c r="K50" s="5">
        <v>0.36193719955221165</v>
      </c>
      <c r="L50" s="5">
        <v>0.34818868683371601</v>
      </c>
      <c r="M50" s="13">
        <v>0.33605585247946074</v>
      </c>
      <c r="O50" s="67"/>
      <c r="P50" s="2">
        <v>0.45</v>
      </c>
      <c r="Q50" s="5">
        <v>0.79512145487596741</v>
      </c>
      <c r="R50" s="5">
        <v>0.59887767816117976</v>
      </c>
      <c r="S50" s="5">
        <v>0.52569119300855782</v>
      </c>
      <c r="T50" s="5">
        <v>0.47833958802820747</v>
      </c>
      <c r="U50" s="5">
        <v>0.4440630734208425</v>
      </c>
      <c r="V50" s="5">
        <v>0.41752590031183573</v>
      </c>
      <c r="W50" s="5">
        <v>0.39585470730395844</v>
      </c>
      <c r="X50" s="5">
        <v>0.37754207021337127</v>
      </c>
      <c r="Y50" s="5">
        <v>0.36193719955221165</v>
      </c>
      <c r="Z50" s="5">
        <v>0.34818868683371601</v>
      </c>
      <c r="AA50" s="13">
        <v>0.33605585247946074</v>
      </c>
    </row>
    <row r="51" spans="1:27" x14ac:dyDescent="0.35">
      <c r="A51" s="67"/>
      <c r="B51" s="2">
        <v>0.5</v>
      </c>
      <c r="C51" s="5">
        <v>0.78989119956316067</v>
      </c>
      <c r="D51" s="5">
        <v>0.57907493924148912</v>
      </c>
      <c r="E51" s="5">
        <v>0.50417809282944681</v>
      </c>
      <c r="F51" s="5">
        <v>0.45698382203458643</v>
      </c>
      <c r="G51" s="5">
        <v>0.42367225952387655</v>
      </c>
      <c r="H51" s="5">
        <v>0.398135779039066</v>
      </c>
      <c r="I51" s="5">
        <v>0.37739405048140184</v>
      </c>
      <c r="J51" s="5">
        <v>0.3597392835492183</v>
      </c>
      <c r="K51" s="5">
        <v>0.3446565701942606</v>
      </c>
      <c r="L51" s="5">
        <v>0.33155279889085998</v>
      </c>
      <c r="M51" s="13">
        <v>0.31998928416628952</v>
      </c>
      <c r="O51" s="67"/>
      <c r="P51" s="2">
        <v>0.5</v>
      </c>
      <c r="Q51" s="5">
        <v>0.78989119956316067</v>
      </c>
      <c r="R51" s="5">
        <v>0.57907493924148912</v>
      </c>
      <c r="S51" s="5">
        <v>0.50417809282944681</v>
      </c>
      <c r="T51" s="5">
        <v>0.45698382203458643</v>
      </c>
      <c r="U51" s="5">
        <v>0.42367225952387655</v>
      </c>
      <c r="V51" s="5">
        <v>0.398135779039066</v>
      </c>
      <c r="W51" s="5">
        <v>0.37739405048140184</v>
      </c>
      <c r="X51" s="5">
        <v>0.3597392835492183</v>
      </c>
      <c r="Y51" s="5">
        <v>0.3446565701942606</v>
      </c>
      <c r="Z51" s="5">
        <v>0.33155279889085998</v>
      </c>
      <c r="AA51" s="13">
        <v>0.31998928416628952</v>
      </c>
    </row>
    <row r="52" spans="1:27" x14ac:dyDescent="0.35">
      <c r="A52" s="67"/>
      <c r="B52" s="2">
        <v>0.55000000000000004</v>
      </c>
      <c r="C52" s="5">
        <v>0.78490430015365398</v>
      </c>
      <c r="D52" s="5">
        <v>0.56136023949072356</v>
      </c>
      <c r="E52" s="5">
        <v>0.48491496001123813</v>
      </c>
      <c r="F52" s="5">
        <v>0.43836726401938386</v>
      </c>
      <c r="G52" s="5">
        <v>0.40602267665406172</v>
      </c>
      <c r="H52" s="5">
        <v>0.38123923391159398</v>
      </c>
      <c r="I52" s="5">
        <v>0.36106227312397565</v>
      </c>
      <c r="J52" s="5">
        <v>0.34435361864716429</v>
      </c>
      <c r="K52" s="5">
        <v>0.3297515690260498</v>
      </c>
      <c r="L52" s="5">
        <v>0.31721998333803297</v>
      </c>
      <c r="M52" s="13">
        <v>0.30599473921961112</v>
      </c>
      <c r="O52" s="67"/>
      <c r="P52" s="2">
        <v>0.55000000000000004</v>
      </c>
      <c r="Q52" s="5">
        <v>0.78490430015365398</v>
      </c>
      <c r="R52" s="5">
        <v>0.56136023949072356</v>
      </c>
      <c r="S52" s="5">
        <v>0.48491496001123813</v>
      </c>
      <c r="T52" s="5">
        <v>0.43836726401938386</v>
      </c>
      <c r="U52" s="5">
        <v>0.40602267665406172</v>
      </c>
      <c r="V52" s="5">
        <v>0.38123923391159398</v>
      </c>
      <c r="W52" s="5">
        <v>0.36106227312397565</v>
      </c>
      <c r="X52" s="5">
        <v>0.34435361864716429</v>
      </c>
      <c r="Y52" s="5">
        <v>0.3297515690260498</v>
      </c>
      <c r="Z52" s="5">
        <v>0.31721998333803297</v>
      </c>
      <c r="AA52" s="13">
        <v>0.30599473921961112</v>
      </c>
    </row>
    <row r="53" spans="1:27" x14ac:dyDescent="0.35">
      <c r="A53" s="67"/>
      <c r="B53" s="2">
        <v>0.6</v>
      </c>
      <c r="C53" s="5">
        <v>0.78128515027202539</v>
      </c>
      <c r="D53" s="5">
        <v>0.54530414466940647</v>
      </c>
      <c r="E53" s="5">
        <v>0.46759041363714077</v>
      </c>
      <c r="F53" s="5">
        <v>0.42185889136669624</v>
      </c>
      <c r="G53" s="5">
        <v>0.39032225908732848</v>
      </c>
      <c r="H53" s="5">
        <v>0.36633054489414085</v>
      </c>
      <c r="I53" s="5">
        <v>0.34703428465300257</v>
      </c>
      <c r="J53" s="5">
        <v>0.33059735090854209</v>
      </c>
      <c r="K53" s="5">
        <v>0.31668707858546125</v>
      </c>
      <c r="L53" s="5">
        <v>0.3043151662330279</v>
      </c>
      <c r="M53" s="13">
        <v>0.29365268790934779</v>
      </c>
      <c r="O53" s="67"/>
      <c r="P53" s="2">
        <v>0.6</v>
      </c>
      <c r="Q53" s="5">
        <v>0.78128515027202539</v>
      </c>
      <c r="R53" s="5">
        <v>0.54530414466940647</v>
      </c>
      <c r="S53" s="5">
        <v>0.46759041363714077</v>
      </c>
      <c r="T53" s="5">
        <v>0.42185889136669624</v>
      </c>
      <c r="U53" s="5">
        <v>0.39032225908732848</v>
      </c>
      <c r="V53" s="5">
        <v>0.36633054489414085</v>
      </c>
      <c r="W53" s="5">
        <v>0.34703428465300257</v>
      </c>
      <c r="X53" s="5">
        <v>0.33059735090854209</v>
      </c>
      <c r="Y53" s="5">
        <v>0.31668707858546125</v>
      </c>
      <c r="Z53" s="5">
        <v>0.3043151662330279</v>
      </c>
      <c r="AA53" s="13">
        <v>0.29365268790934779</v>
      </c>
    </row>
    <row r="54" spans="1:27" x14ac:dyDescent="0.35">
      <c r="A54" s="67"/>
      <c r="B54" s="2">
        <v>0.65</v>
      </c>
      <c r="C54" s="5">
        <v>0.77761525558478584</v>
      </c>
      <c r="D54" s="5">
        <v>0.53024634010191851</v>
      </c>
      <c r="E54" s="5">
        <v>0.45205407375166001</v>
      </c>
      <c r="F54" s="5">
        <v>0.40703639265444741</v>
      </c>
      <c r="G54" s="5">
        <v>0.37642239703582941</v>
      </c>
      <c r="H54" s="5">
        <v>0.35318797741668434</v>
      </c>
      <c r="I54" s="5">
        <v>0.33428317710451683</v>
      </c>
      <c r="J54" s="5">
        <v>0.31846495909619604</v>
      </c>
      <c r="K54" s="5">
        <v>0.3049737107410106</v>
      </c>
      <c r="L54" s="5">
        <v>0.29308966923351504</v>
      </c>
      <c r="M54" s="13">
        <v>0.2827916347089085</v>
      </c>
      <c r="O54" s="67"/>
      <c r="P54" s="2">
        <v>0.65</v>
      </c>
      <c r="Q54" s="5">
        <v>0.77761525558478584</v>
      </c>
      <c r="R54" s="5">
        <v>0.53024634010191851</v>
      </c>
      <c r="S54" s="5">
        <v>0.45205407375166001</v>
      </c>
      <c r="T54" s="5">
        <v>0.40703639265444741</v>
      </c>
      <c r="U54" s="5">
        <v>0.37642239703582941</v>
      </c>
      <c r="V54" s="5">
        <v>0.35318797741668434</v>
      </c>
      <c r="W54" s="5">
        <v>0.33428317710451683</v>
      </c>
      <c r="X54" s="5">
        <v>0.31846495909619604</v>
      </c>
      <c r="Y54" s="5">
        <v>0.3049737107410106</v>
      </c>
      <c r="Z54" s="5">
        <v>0.29308966923351504</v>
      </c>
      <c r="AA54" s="13">
        <v>0.2827916347089085</v>
      </c>
    </row>
    <row r="55" spans="1:27" x14ac:dyDescent="0.35">
      <c r="A55" s="67"/>
      <c r="B55" s="2">
        <v>0.7</v>
      </c>
      <c r="C55" s="5">
        <v>0.7750855174434641</v>
      </c>
      <c r="D55" s="5">
        <v>0.51660365812003339</v>
      </c>
      <c r="E55" s="5">
        <v>0.43795953540688742</v>
      </c>
      <c r="F55" s="5">
        <v>0.39374829210908413</v>
      </c>
      <c r="G55" s="5">
        <v>0.3637592499601861</v>
      </c>
      <c r="H55" s="5">
        <v>0.341260967197132</v>
      </c>
      <c r="I55" s="5">
        <v>0.32293267255232055</v>
      </c>
      <c r="J55" s="5">
        <v>0.30768815744593037</v>
      </c>
      <c r="K55" s="5">
        <v>0.29454795019199198</v>
      </c>
      <c r="L55" s="5">
        <v>0.28317373803750845</v>
      </c>
      <c r="M55" s="13">
        <v>0.2730088875541965</v>
      </c>
      <c r="O55" s="67"/>
      <c r="P55" s="2">
        <v>0.7</v>
      </c>
      <c r="Q55" s="5">
        <v>0.7750855174434641</v>
      </c>
      <c r="R55" s="5">
        <v>0.51660365812003339</v>
      </c>
      <c r="S55" s="5">
        <v>0.43795953540688742</v>
      </c>
      <c r="T55" s="5">
        <v>0.39374829210908413</v>
      </c>
      <c r="U55" s="5">
        <v>0.3637592499601861</v>
      </c>
      <c r="V55" s="5">
        <v>0.341260967197132</v>
      </c>
      <c r="W55" s="5">
        <v>0.32293267255232055</v>
      </c>
      <c r="X55" s="5">
        <v>0.30768815744593037</v>
      </c>
      <c r="Y55" s="5">
        <v>0.29454795019199198</v>
      </c>
      <c r="Z55" s="5">
        <v>0.28317373803750845</v>
      </c>
      <c r="AA55" s="13">
        <v>0.2730088875541965</v>
      </c>
    </row>
    <row r="56" spans="1:27" x14ac:dyDescent="0.35">
      <c r="A56" s="67"/>
      <c r="B56" s="2">
        <v>0.75</v>
      </c>
      <c r="C56" s="5">
        <v>0.77291554480103264</v>
      </c>
      <c r="D56" s="5">
        <v>0.50395509385397674</v>
      </c>
      <c r="E56" s="5">
        <v>0.42508746640317679</v>
      </c>
      <c r="F56" s="5">
        <v>0.38160098031236495</v>
      </c>
      <c r="G56" s="5">
        <v>0.3524589212311427</v>
      </c>
      <c r="H56" s="5">
        <v>0.33055315993787837</v>
      </c>
      <c r="I56" s="5">
        <v>0.31279833638733057</v>
      </c>
      <c r="J56" s="5">
        <v>0.29784427628745314</v>
      </c>
      <c r="K56" s="5">
        <v>0.28510425336012579</v>
      </c>
      <c r="L56" s="5">
        <v>0.27391382253857394</v>
      </c>
      <c r="M56" s="13">
        <v>0.26419193543311159</v>
      </c>
      <c r="O56" s="67"/>
      <c r="P56" s="2">
        <v>0.75</v>
      </c>
      <c r="Q56" s="5">
        <v>0.77291554480103264</v>
      </c>
      <c r="R56" s="5">
        <v>0.50395509385397674</v>
      </c>
      <c r="S56" s="5">
        <v>0.42508746640317679</v>
      </c>
      <c r="T56" s="5">
        <v>0.38160098031236495</v>
      </c>
      <c r="U56" s="5">
        <v>0.3524589212311427</v>
      </c>
      <c r="V56" s="5">
        <v>0.33055315993787837</v>
      </c>
      <c r="W56" s="5">
        <v>0.31279833638733057</v>
      </c>
      <c r="X56" s="5">
        <v>0.29784427628745314</v>
      </c>
      <c r="Y56" s="5">
        <v>0.28510425336012579</v>
      </c>
      <c r="Z56" s="5">
        <v>0.27391382253857394</v>
      </c>
      <c r="AA56" s="13">
        <v>0.26419193543311159</v>
      </c>
    </row>
    <row r="57" spans="1:27" x14ac:dyDescent="0.35">
      <c r="A57" s="67"/>
      <c r="B57" s="2">
        <v>0.8</v>
      </c>
      <c r="C57" s="5">
        <v>0.77029704539674815</v>
      </c>
      <c r="D57" s="5">
        <v>0.49198985644282484</v>
      </c>
      <c r="E57" s="5">
        <v>0.41312222899202478</v>
      </c>
      <c r="F57" s="5">
        <v>0.37066496894184908</v>
      </c>
      <c r="G57" s="5">
        <v>0.34227533647366776</v>
      </c>
      <c r="H57" s="5">
        <v>0.32061682966719274</v>
      </c>
      <c r="I57" s="5">
        <v>0.30342317033114324</v>
      </c>
      <c r="J57" s="5">
        <v>0.28879269266070812</v>
      </c>
      <c r="K57" s="5">
        <v>0.2764869930072853</v>
      </c>
      <c r="L57" s="5">
        <v>0.26564802475546578</v>
      </c>
      <c r="M57" s="13">
        <v>0.25615895684117779</v>
      </c>
      <c r="O57" s="67"/>
      <c r="P57" s="2">
        <v>0.8</v>
      </c>
      <c r="Q57" s="5">
        <v>0.77029704539674815</v>
      </c>
      <c r="R57" s="5">
        <v>0.49198985644282484</v>
      </c>
      <c r="S57" s="5">
        <v>0.41312222899202478</v>
      </c>
      <c r="T57" s="5">
        <v>0.37066496894184908</v>
      </c>
      <c r="U57" s="5">
        <v>0.34227533647366776</v>
      </c>
      <c r="V57" s="5">
        <v>0.32061682966719274</v>
      </c>
      <c r="W57" s="5">
        <v>0.30342317033114324</v>
      </c>
      <c r="X57" s="5">
        <v>0.28879269266070812</v>
      </c>
      <c r="Y57" s="5">
        <v>0.2764869930072853</v>
      </c>
      <c r="Z57" s="5">
        <v>0.26564802475546578</v>
      </c>
      <c r="AA57" s="13">
        <v>0.25615895684117779</v>
      </c>
    </row>
    <row r="58" spans="1:27" x14ac:dyDescent="0.35">
      <c r="A58" s="67"/>
      <c r="B58" s="2">
        <v>0.85</v>
      </c>
      <c r="C58" s="5">
        <v>0.76877217241762308</v>
      </c>
      <c r="D58" s="5">
        <v>0.48092036600307392</v>
      </c>
      <c r="E58" s="5">
        <v>0.40231969669074386</v>
      </c>
      <c r="F58" s="5">
        <v>0.36054854518747437</v>
      </c>
      <c r="G58" s="5">
        <v>0.33273988595259341</v>
      </c>
      <c r="H58" s="5">
        <v>0.31174508664304329</v>
      </c>
      <c r="I58" s="5">
        <v>0.29479925077623803</v>
      </c>
      <c r="J58" s="5">
        <v>0.28069006640160998</v>
      </c>
      <c r="K58" s="5">
        <v>0.26856091989659919</v>
      </c>
      <c r="L58" s="5">
        <v>0.2580404553789768</v>
      </c>
      <c r="M58" s="13">
        <v>0.24882542627370657</v>
      </c>
      <c r="O58" s="67"/>
      <c r="P58" s="2">
        <v>0.85</v>
      </c>
      <c r="Q58" s="5">
        <v>0.76877217241762308</v>
      </c>
      <c r="R58" s="5">
        <v>0.48092036600307392</v>
      </c>
      <c r="S58" s="5">
        <v>0.40231969669074386</v>
      </c>
      <c r="T58" s="5">
        <v>0.36054854518747437</v>
      </c>
      <c r="U58" s="5">
        <v>0.33273988595259341</v>
      </c>
      <c r="V58" s="5">
        <v>0.31174508664304329</v>
      </c>
      <c r="W58" s="5">
        <v>0.29479925077623803</v>
      </c>
      <c r="X58" s="5">
        <v>0.28069006640160998</v>
      </c>
      <c r="Y58" s="5">
        <v>0.26856091989659919</v>
      </c>
      <c r="Z58" s="5">
        <v>0.2580404553789768</v>
      </c>
      <c r="AA58" s="13">
        <v>0.24882542627370657</v>
      </c>
    </row>
    <row r="59" spans="1:27" x14ac:dyDescent="0.35">
      <c r="A59" s="67"/>
      <c r="B59" s="2">
        <v>0.9</v>
      </c>
      <c r="C59" s="5">
        <v>0.76658491956730435</v>
      </c>
      <c r="D59" s="5">
        <v>0.4705271638945282</v>
      </c>
      <c r="E59" s="5">
        <v>0.39233148364954162</v>
      </c>
      <c r="F59" s="5">
        <v>0.35127330930910711</v>
      </c>
      <c r="G59" s="5">
        <v>0.32412346853672308</v>
      </c>
      <c r="H59" s="5">
        <v>0.30342666851956973</v>
      </c>
      <c r="I59" s="5">
        <v>0.28694229849711</v>
      </c>
      <c r="J59" s="5">
        <v>0.27313136629596935</v>
      </c>
      <c r="K59" s="5">
        <v>0.26143395103368006</v>
      </c>
      <c r="L59" s="5">
        <v>0.25112251381124706</v>
      </c>
      <c r="M59" s="13">
        <v>0.24206987651328921</v>
      </c>
      <c r="O59" s="67"/>
      <c r="P59" s="2">
        <v>0.9</v>
      </c>
      <c r="Q59" s="5">
        <v>0.76658491956730435</v>
      </c>
      <c r="R59" s="5">
        <v>0.4705271638945282</v>
      </c>
      <c r="S59" s="5">
        <v>0.39233148364954162</v>
      </c>
      <c r="T59" s="5">
        <v>0.35127330930910711</v>
      </c>
      <c r="U59" s="5">
        <v>0.32412346853672308</v>
      </c>
      <c r="V59" s="5">
        <v>0.30342666851956973</v>
      </c>
      <c r="W59" s="5">
        <v>0.28694229849711</v>
      </c>
      <c r="X59" s="5">
        <v>0.27313136629596935</v>
      </c>
      <c r="Y59" s="5">
        <v>0.26143395103368006</v>
      </c>
      <c r="Z59" s="5">
        <v>0.25112251381124706</v>
      </c>
      <c r="AA59" s="13">
        <v>0.24206987651328921</v>
      </c>
    </row>
    <row r="60" spans="1:27" x14ac:dyDescent="0.35">
      <c r="A60" s="67"/>
      <c r="B60" s="2">
        <v>0.95</v>
      </c>
      <c r="C60" s="5">
        <v>0.76536291384157773</v>
      </c>
      <c r="D60" s="5">
        <v>0.46061709111046623</v>
      </c>
      <c r="E60" s="5">
        <v>0.38288911444340323</v>
      </c>
      <c r="F60" s="5">
        <v>0.34263819976592252</v>
      </c>
      <c r="G60" s="5">
        <v>0.31589223116939402</v>
      </c>
      <c r="H60" s="5">
        <v>0.29582573727172112</v>
      </c>
      <c r="I60" s="5">
        <v>0.27961186572300434</v>
      </c>
      <c r="J60" s="5">
        <v>0.26616442901684556</v>
      </c>
      <c r="K60" s="5">
        <v>0.25470590209191613</v>
      </c>
      <c r="L60" s="5">
        <v>0.2447154131208939</v>
      </c>
      <c r="M60" s="13">
        <v>0.23593380113228524</v>
      </c>
      <c r="O60" s="67"/>
      <c r="P60" s="2">
        <v>0.95</v>
      </c>
      <c r="Q60" s="5">
        <v>0.76536291384157773</v>
      </c>
      <c r="R60" s="5">
        <v>0.46061709111046623</v>
      </c>
      <c r="S60" s="5">
        <v>0.38288911444340323</v>
      </c>
      <c r="T60" s="5">
        <v>0.34263819976592252</v>
      </c>
      <c r="U60" s="5">
        <v>0.31589223116939402</v>
      </c>
      <c r="V60" s="5">
        <v>0.29582573727172112</v>
      </c>
      <c r="W60" s="5">
        <v>0.27961186572300434</v>
      </c>
      <c r="X60" s="5">
        <v>0.26616442901684556</v>
      </c>
      <c r="Y60" s="5">
        <v>0.25470590209191613</v>
      </c>
      <c r="Z60" s="5">
        <v>0.2447154131208939</v>
      </c>
      <c r="AA60" s="13">
        <v>0.23593380113228524</v>
      </c>
    </row>
    <row r="61" spans="1:27" x14ac:dyDescent="0.35">
      <c r="A61" s="67"/>
      <c r="B61" s="2">
        <v>1</v>
      </c>
      <c r="C61" s="5">
        <v>0.76426861306684324</v>
      </c>
      <c r="D61" s="5">
        <v>0.45145221675492275</v>
      </c>
      <c r="E61" s="5">
        <v>0.37406668323201075</v>
      </c>
      <c r="F61" s="5">
        <v>0.33463440786658216</v>
      </c>
      <c r="G61" s="5">
        <v>0.30844854981333952</v>
      </c>
      <c r="H61" s="5">
        <v>0.28886819873981534</v>
      </c>
      <c r="I61" s="5">
        <v>0.27291955730877765</v>
      </c>
      <c r="J61" s="5">
        <v>0.25985432929834018</v>
      </c>
      <c r="K61" s="5">
        <v>0.2483940322057733</v>
      </c>
      <c r="L61" s="5">
        <v>0.23873690373304762</v>
      </c>
      <c r="M61" s="13">
        <v>0.23019114550870592</v>
      </c>
      <c r="O61" s="67"/>
      <c r="P61" s="2">
        <v>1</v>
      </c>
      <c r="Q61" s="5">
        <v>0.76426861306684324</v>
      </c>
      <c r="R61" s="5">
        <v>0.45145221675492275</v>
      </c>
      <c r="S61" s="5">
        <v>0.37406668323201075</v>
      </c>
      <c r="T61" s="5">
        <v>0.33463440786658216</v>
      </c>
      <c r="U61" s="5">
        <v>0.30844854981333952</v>
      </c>
      <c r="V61" s="5">
        <v>0.28886819873981534</v>
      </c>
      <c r="W61" s="5">
        <v>0.27291955730877765</v>
      </c>
      <c r="X61" s="5">
        <v>0.25985432929834018</v>
      </c>
      <c r="Y61" s="5">
        <v>0.2483940322057733</v>
      </c>
      <c r="Z61" s="5">
        <v>0.23873690373304762</v>
      </c>
      <c r="AA61" s="13">
        <v>0.23019114550870592</v>
      </c>
    </row>
    <row r="62" spans="1:27" x14ac:dyDescent="0.35">
      <c r="A62" s="8"/>
      <c r="B62" s="9"/>
      <c r="C62" s="9"/>
      <c r="D62" s="9"/>
      <c r="E62" s="9"/>
      <c r="F62" s="9"/>
      <c r="G62" s="9"/>
      <c r="H62" s="9"/>
      <c r="I62" s="9"/>
      <c r="J62" s="9"/>
      <c r="K62" s="9"/>
      <c r="L62" s="9"/>
      <c r="M62" s="10"/>
      <c r="O62" s="8"/>
      <c r="P62" s="9"/>
      <c r="Q62" s="9"/>
      <c r="R62" s="9"/>
      <c r="S62" s="9"/>
      <c r="T62" s="9"/>
      <c r="U62" s="9"/>
      <c r="V62" s="9"/>
      <c r="W62" s="9"/>
      <c r="X62" s="9"/>
      <c r="Y62" s="9"/>
      <c r="Z62" s="9"/>
      <c r="AA62" s="10"/>
    </row>
    <row r="63" spans="1:27" x14ac:dyDescent="0.35">
      <c r="A63" s="8"/>
      <c r="B63" s="9"/>
      <c r="C63" s="9"/>
      <c r="D63" s="9"/>
      <c r="E63" s="9"/>
      <c r="F63" s="9"/>
      <c r="G63" s="9"/>
      <c r="H63" s="9"/>
      <c r="I63" s="9"/>
      <c r="J63" s="9"/>
      <c r="K63" s="9"/>
      <c r="L63" s="9"/>
      <c r="M63" s="10"/>
      <c r="O63" s="8"/>
      <c r="P63" s="9"/>
      <c r="Q63" s="9"/>
      <c r="R63" s="9"/>
      <c r="S63" s="9"/>
      <c r="T63" s="9"/>
      <c r="U63" s="9"/>
      <c r="V63" s="9"/>
      <c r="W63" s="9"/>
      <c r="X63" s="9"/>
      <c r="Y63" s="9"/>
      <c r="Z63" s="9"/>
      <c r="AA63" s="10"/>
    </row>
    <row r="64" spans="1:27" x14ac:dyDescent="0.35">
      <c r="A64" s="8"/>
      <c r="B64" s="9"/>
      <c r="C64" s="9"/>
      <c r="D64" s="9"/>
      <c r="E64" s="9"/>
      <c r="F64" s="9"/>
      <c r="G64" s="9"/>
      <c r="H64" s="9"/>
      <c r="I64" s="9"/>
      <c r="J64" s="9"/>
      <c r="K64" s="9"/>
      <c r="L64" s="9"/>
      <c r="M64" s="10"/>
      <c r="O64" s="8"/>
      <c r="P64" s="9"/>
      <c r="Q64" s="9"/>
      <c r="R64" s="9"/>
      <c r="S64" s="9"/>
      <c r="T64" s="9"/>
      <c r="U64" s="9"/>
      <c r="V64" s="9"/>
      <c r="W64" s="9"/>
      <c r="X64" s="9"/>
      <c r="Y64" s="9"/>
      <c r="Z64" s="9"/>
      <c r="AA64" s="10"/>
    </row>
    <row r="65" spans="1:27" x14ac:dyDescent="0.35">
      <c r="A65" s="8"/>
      <c r="B65" s="9"/>
      <c r="C65" s="9"/>
      <c r="D65" s="9"/>
      <c r="E65" s="9"/>
      <c r="F65" s="9"/>
      <c r="G65" s="9"/>
      <c r="H65" s="9"/>
      <c r="I65" s="9"/>
      <c r="J65" s="9"/>
      <c r="K65" s="9"/>
      <c r="L65" s="9"/>
      <c r="M65" s="10"/>
      <c r="O65" s="8"/>
      <c r="P65" s="9"/>
      <c r="Q65" s="9"/>
      <c r="R65" s="9"/>
      <c r="S65" s="9"/>
      <c r="T65" s="9"/>
      <c r="U65" s="9"/>
      <c r="V65" s="9"/>
      <c r="W65" s="9"/>
      <c r="X65" s="9"/>
      <c r="Y65" s="9"/>
      <c r="Z65" s="9"/>
      <c r="AA65" s="10"/>
    </row>
    <row r="66" spans="1:27" x14ac:dyDescent="0.35">
      <c r="A66" s="8"/>
      <c r="B66" s="9"/>
      <c r="C66" s="9"/>
      <c r="D66" s="9"/>
      <c r="E66" s="9"/>
      <c r="F66" s="9"/>
      <c r="G66" s="9"/>
      <c r="H66" s="9"/>
      <c r="I66" s="9"/>
      <c r="J66" s="9"/>
      <c r="K66" s="9"/>
      <c r="L66" s="9"/>
      <c r="M66" s="10"/>
      <c r="O66" s="8"/>
      <c r="P66" s="9"/>
      <c r="Q66" s="9"/>
      <c r="R66" s="9"/>
      <c r="S66" s="9"/>
      <c r="T66" s="9"/>
      <c r="U66" s="9"/>
      <c r="V66" s="9"/>
      <c r="W66" s="9"/>
      <c r="X66" s="9"/>
      <c r="Y66" s="9"/>
      <c r="Z66" s="9"/>
      <c r="AA66" s="10"/>
    </row>
    <row r="67" spans="1:27" x14ac:dyDescent="0.35">
      <c r="A67" s="8"/>
      <c r="B67" s="9"/>
      <c r="C67" s="9"/>
      <c r="D67" s="9"/>
      <c r="E67" s="9"/>
      <c r="F67" s="9"/>
      <c r="G67" s="9"/>
      <c r="H67" s="9"/>
      <c r="I67" s="9"/>
      <c r="J67" s="9"/>
      <c r="K67" s="9"/>
      <c r="L67" s="9"/>
      <c r="M67" s="10"/>
      <c r="O67" s="8"/>
      <c r="P67" s="9"/>
      <c r="Q67" s="9"/>
      <c r="R67" s="9"/>
      <c r="S67" s="9"/>
      <c r="T67" s="9"/>
      <c r="U67" s="9"/>
      <c r="V67" s="9"/>
      <c r="W67" s="9"/>
      <c r="X67" s="9"/>
      <c r="Y67" s="9"/>
      <c r="Z67" s="9"/>
      <c r="AA67" s="10"/>
    </row>
    <row r="68" spans="1:27" x14ac:dyDescent="0.35">
      <c r="A68" s="8"/>
      <c r="B68" s="9"/>
      <c r="C68" s="9"/>
      <c r="D68" s="9"/>
      <c r="E68" s="9"/>
      <c r="F68" s="9"/>
      <c r="G68" s="9"/>
      <c r="H68" s="9"/>
      <c r="I68" s="9"/>
      <c r="J68" s="9"/>
      <c r="K68" s="9"/>
      <c r="L68" s="9"/>
      <c r="M68" s="10"/>
      <c r="O68" s="8"/>
      <c r="P68" s="9"/>
      <c r="Q68" s="9"/>
      <c r="R68" s="9"/>
      <c r="S68" s="9"/>
      <c r="T68" s="9"/>
      <c r="U68" s="9"/>
      <c r="V68" s="9"/>
      <c r="W68" s="9"/>
      <c r="X68" s="9"/>
      <c r="Y68" s="9"/>
      <c r="Z68" s="9"/>
      <c r="AA68" s="10"/>
    </row>
    <row r="69" spans="1:27" x14ac:dyDescent="0.35">
      <c r="A69" s="8"/>
      <c r="B69" s="9"/>
      <c r="C69" s="9"/>
      <c r="D69" s="9"/>
      <c r="E69" s="9"/>
      <c r="F69" s="9"/>
      <c r="G69" s="9"/>
      <c r="H69" s="9"/>
      <c r="I69" s="9"/>
      <c r="J69" s="9"/>
      <c r="K69" s="9"/>
      <c r="L69" s="9"/>
      <c r="M69" s="10"/>
      <c r="O69" s="8"/>
      <c r="P69" s="9"/>
      <c r="Q69" s="9"/>
      <c r="R69" s="9"/>
      <c r="S69" s="9"/>
      <c r="T69" s="9"/>
      <c r="U69" s="9"/>
      <c r="V69" s="9"/>
      <c r="W69" s="9"/>
      <c r="X69" s="9"/>
      <c r="Y69" s="9"/>
      <c r="Z69" s="9"/>
      <c r="AA69" s="10"/>
    </row>
    <row r="70" spans="1:27" x14ac:dyDescent="0.35">
      <c r="A70" s="8"/>
      <c r="B70" s="9"/>
      <c r="C70" s="9"/>
      <c r="D70" s="9"/>
      <c r="E70" s="9"/>
      <c r="F70" s="9"/>
      <c r="G70" s="9"/>
      <c r="H70" s="9"/>
      <c r="I70" s="9"/>
      <c r="J70" s="9"/>
      <c r="K70" s="9"/>
      <c r="L70" s="9"/>
      <c r="M70" s="10"/>
      <c r="O70" s="8"/>
      <c r="P70" s="9"/>
      <c r="Q70" s="9"/>
      <c r="R70" s="9"/>
      <c r="S70" s="9"/>
      <c r="T70" s="9"/>
      <c r="U70" s="9"/>
      <c r="V70" s="9"/>
      <c r="W70" s="9"/>
      <c r="X70" s="9"/>
      <c r="Y70" s="9"/>
      <c r="Z70" s="9"/>
      <c r="AA70" s="10"/>
    </row>
    <row r="71" spans="1:27" x14ac:dyDescent="0.35">
      <c r="A71" s="8"/>
      <c r="B71" s="9"/>
      <c r="C71" s="9"/>
      <c r="D71" s="9"/>
      <c r="E71" s="9"/>
      <c r="F71" s="9"/>
      <c r="G71" s="9"/>
      <c r="H71" s="9"/>
      <c r="I71" s="9"/>
      <c r="J71" s="9"/>
      <c r="K71" s="9"/>
      <c r="L71" s="9"/>
      <c r="M71" s="10"/>
      <c r="O71" s="8"/>
      <c r="P71" s="9"/>
      <c r="Q71" s="9"/>
      <c r="R71" s="9"/>
      <c r="S71" s="9"/>
      <c r="T71" s="9"/>
      <c r="U71" s="9"/>
      <c r="V71" s="9"/>
      <c r="W71" s="9"/>
      <c r="X71" s="9"/>
      <c r="Y71" s="9"/>
      <c r="Z71" s="9"/>
      <c r="AA71" s="10"/>
    </row>
    <row r="72" spans="1:27" x14ac:dyDescent="0.35">
      <c r="A72" s="64" t="s">
        <v>1</v>
      </c>
      <c r="B72" s="65"/>
      <c r="C72" s="65"/>
      <c r="D72" s="65"/>
      <c r="E72" s="65"/>
      <c r="F72" s="65"/>
      <c r="G72" s="65"/>
      <c r="H72" s="65"/>
      <c r="I72" s="65"/>
      <c r="J72" s="65"/>
      <c r="K72" s="65"/>
      <c r="L72" s="65"/>
      <c r="M72" s="66"/>
      <c r="O72" s="64" t="s">
        <v>1</v>
      </c>
      <c r="P72" s="65"/>
      <c r="Q72" s="65"/>
      <c r="R72" s="65"/>
      <c r="S72" s="65"/>
      <c r="T72" s="65"/>
      <c r="U72" s="65"/>
      <c r="V72" s="65"/>
      <c r="W72" s="65"/>
      <c r="X72" s="65"/>
      <c r="Y72" s="65"/>
      <c r="Z72" s="65"/>
      <c r="AA72" s="66"/>
    </row>
    <row r="73" spans="1:27" x14ac:dyDescent="0.35">
      <c r="A73" s="67" t="s">
        <v>0</v>
      </c>
      <c r="B73" s="1"/>
      <c r="C73" s="1">
        <v>0</v>
      </c>
      <c r="D73" s="1">
        <v>0.1</v>
      </c>
      <c r="E73" s="1">
        <v>0.2</v>
      </c>
      <c r="F73" s="1">
        <v>0.3</v>
      </c>
      <c r="G73" s="1">
        <v>0.4</v>
      </c>
      <c r="H73" s="1">
        <v>0.5</v>
      </c>
      <c r="I73" s="1">
        <v>0.6</v>
      </c>
      <c r="J73" s="1">
        <v>0.7</v>
      </c>
      <c r="K73" s="1">
        <v>0.8</v>
      </c>
      <c r="L73" s="1">
        <v>0.9</v>
      </c>
      <c r="M73" s="11">
        <v>1</v>
      </c>
      <c r="O73" s="67" t="s">
        <v>0</v>
      </c>
      <c r="P73" s="1"/>
      <c r="Q73" s="1">
        <v>0</v>
      </c>
      <c r="R73" s="1">
        <v>0.1</v>
      </c>
      <c r="S73" s="1">
        <v>0.2</v>
      </c>
      <c r="T73" s="1">
        <v>0.3</v>
      </c>
      <c r="U73" s="1">
        <v>0.4</v>
      </c>
      <c r="V73" s="1">
        <v>0.5</v>
      </c>
      <c r="W73" s="1">
        <v>0.6</v>
      </c>
      <c r="X73" s="1">
        <v>0.7</v>
      </c>
      <c r="Y73" s="1">
        <v>0.8</v>
      </c>
      <c r="Z73" s="1">
        <v>0.9</v>
      </c>
      <c r="AA73" s="11">
        <v>1</v>
      </c>
    </row>
    <row r="74" spans="1:27" x14ac:dyDescent="0.35">
      <c r="A74" s="67"/>
      <c r="B74" s="2">
        <v>0</v>
      </c>
      <c r="C74" s="4">
        <v>0</v>
      </c>
      <c r="D74" s="4">
        <v>0</v>
      </c>
      <c r="E74" s="4">
        <v>0</v>
      </c>
      <c r="F74" s="4">
        <v>0</v>
      </c>
      <c r="G74" s="4">
        <v>0</v>
      </c>
      <c r="H74" s="4">
        <v>0</v>
      </c>
      <c r="I74" s="4">
        <v>0</v>
      </c>
      <c r="J74" s="4">
        <v>0</v>
      </c>
      <c r="K74" s="4">
        <v>0</v>
      </c>
      <c r="L74" s="4">
        <v>0</v>
      </c>
      <c r="M74" s="14">
        <v>0</v>
      </c>
      <c r="O74" s="67"/>
      <c r="P74" s="2">
        <v>0</v>
      </c>
      <c r="Q74" s="4">
        <v>0</v>
      </c>
      <c r="R74" s="4">
        <v>0</v>
      </c>
      <c r="S74" s="4">
        <v>0</v>
      </c>
      <c r="T74" s="4">
        <v>0</v>
      </c>
      <c r="U74" s="4">
        <v>0</v>
      </c>
      <c r="V74" s="4">
        <v>0</v>
      </c>
      <c r="W74" s="4">
        <v>0</v>
      </c>
      <c r="X74" s="4">
        <v>0</v>
      </c>
      <c r="Y74" s="4">
        <v>0</v>
      </c>
      <c r="Z74" s="4">
        <v>0</v>
      </c>
      <c r="AA74" s="14">
        <v>0</v>
      </c>
    </row>
    <row r="75" spans="1:27" x14ac:dyDescent="0.35">
      <c r="A75" s="67"/>
      <c r="B75" s="2">
        <v>0.05</v>
      </c>
      <c r="C75" s="4">
        <v>1.2754420027361034E-2</v>
      </c>
      <c r="D75" s="4">
        <v>1.3599477510894603E-2</v>
      </c>
      <c r="E75" s="4">
        <v>1.40405574514513E-2</v>
      </c>
      <c r="F75" s="4">
        <v>1.4362328883496724E-2</v>
      </c>
      <c r="G75" s="4">
        <v>1.4605983766005262E-2</v>
      </c>
      <c r="H75" s="4">
        <v>1.4768858944986562E-2</v>
      </c>
      <c r="I75" s="4">
        <v>1.4871177005191869E-2</v>
      </c>
      <c r="J75" s="4">
        <v>1.4857571475656951E-2</v>
      </c>
      <c r="K75" s="4">
        <v>1.4939720951760722E-2</v>
      </c>
      <c r="L75" s="4">
        <v>1.501268900033423E-2</v>
      </c>
      <c r="M75" s="14">
        <v>1.4994401219347564E-2</v>
      </c>
      <c r="O75" s="67"/>
      <c r="P75" s="2">
        <v>0.05</v>
      </c>
      <c r="Q75" s="4">
        <v>1.2754420027361034E-2</v>
      </c>
      <c r="R75" s="4">
        <v>1.3599477510894603E-2</v>
      </c>
      <c r="S75" s="4">
        <v>1.40405574514513E-2</v>
      </c>
      <c r="T75" s="4">
        <v>1.4362328883496724E-2</v>
      </c>
      <c r="U75" s="4">
        <v>1.4605983766005262E-2</v>
      </c>
      <c r="V75" s="4">
        <v>1.4768858944986562E-2</v>
      </c>
      <c r="W75" s="4">
        <v>1.4871177005191869E-2</v>
      </c>
      <c r="X75" s="4">
        <v>1.4857571475656951E-2</v>
      </c>
      <c r="Y75" s="4">
        <v>1.4939720951760722E-2</v>
      </c>
      <c r="Z75" s="4">
        <v>1.501268900033423E-2</v>
      </c>
      <c r="AA75" s="14">
        <v>1.4994401219347564E-2</v>
      </c>
    </row>
    <row r="76" spans="1:27" x14ac:dyDescent="0.35">
      <c r="A76" s="67"/>
      <c r="B76" s="2">
        <v>0.1</v>
      </c>
      <c r="C76" s="4">
        <v>1.1231552974808207E-2</v>
      </c>
      <c r="D76" s="4">
        <v>1.330229613077726E-2</v>
      </c>
      <c r="E76" s="4">
        <v>1.3759758024514512E-2</v>
      </c>
      <c r="F76" s="4">
        <v>1.4019765884245243E-2</v>
      </c>
      <c r="G76" s="4">
        <v>1.4225505725251192E-2</v>
      </c>
      <c r="H76" s="4">
        <v>1.4305771764062135E-2</v>
      </c>
      <c r="I76" s="4">
        <v>1.4266526462653438E-2</v>
      </c>
      <c r="J76" s="4">
        <v>1.4271257446398759E-2</v>
      </c>
      <c r="K76" s="4">
        <v>1.4176640405669835E-2</v>
      </c>
      <c r="L76" s="4">
        <v>1.3992578532777701E-2</v>
      </c>
      <c r="M76" s="14">
        <v>1.383104678459264E-2</v>
      </c>
      <c r="O76" s="67"/>
      <c r="P76" s="2">
        <v>0.1</v>
      </c>
      <c r="Q76" s="4">
        <v>1.1231552974808207E-2</v>
      </c>
      <c r="R76" s="4">
        <v>1.330229613077726E-2</v>
      </c>
      <c r="S76" s="4">
        <v>1.3759758024514512E-2</v>
      </c>
      <c r="T76" s="4">
        <v>1.4019765884245243E-2</v>
      </c>
      <c r="U76" s="4">
        <v>1.4225505725251192E-2</v>
      </c>
      <c r="V76" s="4">
        <v>1.4305771764062135E-2</v>
      </c>
      <c r="W76" s="4">
        <v>1.4266526462653438E-2</v>
      </c>
      <c r="X76" s="4">
        <v>1.4271257446398759E-2</v>
      </c>
      <c r="Y76" s="4">
        <v>1.4176640405669835E-2</v>
      </c>
      <c r="Z76" s="4">
        <v>1.3992578532777701E-2</v>
      </c>
      <c r="AA76" s="14">
        <v>1.383104678459264E-2</v>
      </c>
    </row>
    <row r="77" spans="1:27" x14ac:dyDescent="0.35">
      <c r="A77" s="67"/>
      <c r="B77" s="2">
        <v>0.15</v>
      </c>
      <c r="C77" s="4">
        <v>9.6854228375108861E-3</v>
      </c>
      <c r="D77" s="4">
        <v>1.250889487844983E-2</v>
      </c>
      <c r="E77" s="4">
        <v>1.3172357396818159E-2</v>
      </c>
      <c r="F77" s="4">
        <v>1.3757541363700646E-2</v>
      </c>
      <c r="G77" s="4">
        <v>1.3940816934450243E-2</v>
      </c>
      <c r="H77" s="4">
        <v>1.3886721454386519E-2</v>
      </c>
      <c r="I77" s="4">
        <v>1.366617621575214E-2</v>
      </c>
      <c r="J77" s="4">
        <v>1.3502559515654794E-2</v>
      </c>
      <c r="K77" s="4">
        <v>1.3227127226458088E-2</v>
      </c>
      <c r="L77" s="4">
        <v>1.2963970206890156E-2</v>
      </c>
      <c r="M77" s="14">
        <v>1.2665768082785408E-2</v>
      </c>
      <c r="O77" s="67"/>
      <c r="P77" s="2">
        <v>0.15</v>
      </c>
      <c r="Q77" s="4">
        <v>9.6854228375108861E-3</v>
      </c>
      <c r="R77" s="4">
        <v>1.250889487844983E-2</v>
      </c>
      <c r="S77" s="4">
        <v>1.3172357396818159E-2</v>
      </c>
      <c r="T77" s="4">
        <v>1.3757541363700646E-2</v>
      </c>
      <c r="U77" s="4">
        <v>1.3940816934450243E-2</v>
      </c>
      <c r="V77" s="4">
        <v>1.3886721454386519E-2</v>
      </c>
      <c r="W77" s="4">
        <v>1.366617621575214E-2</v>
      </c>
      <c r="X77" s="4">
        <v>1.3502559515654794E-2</v>
      </c>
      <c r="Y77" s="4">
        <v>1.3227127226458088E-2</v>
      </c>
      <c r="Z77" s="4">
        <v>1.2963970206890156E-2</v>
      </c>
      <c r="AA77" s="14">
        <v>1.2665768082785408E-2</v>
      </c>
    </row>
    <row r="78" spans="1:27" x14ac:dyDescent="0.35">
      <c r="A78" s="67"/>
      <c r="B78" s="2">
        <v>0.2</v>
      </c>
      <c r="C78" s="4">
        <v>8.2681152012316142E-3</v>
      </c>
      <c r="D78" s="4">
        <v>1.2042129067903811E-2</v>
      </c>
      <c r="E78" s="4">
        <v>1.3032835523178934E-2</v>
      </c>
      <c r="F78" s="4">
        <v>1.3484246709976815E-2</v>
      </c>
      <c r="G78" s="4">
        <v>1.3483193038764033E-2</v>
      </c>
      <c r="H78" s="4">
        <v>1.3271295806608482E-2</v>
      </c>
      <c r="I78" s="4">
        <v>1.2908001826245699E-2</v>
      </c>
      <c r="J78" s="4">
        <v>1.2606989034180924E-2</v>
      </c>
      <c r="K78" s="4">
        <v>1.228705625840177E-2</v>
      </c>
      <c r="L78" s="4">
        <v>1.1960202179843723E-2</v>
      </c>
      <c r="M78" s="14">
        <v>1.1679622706772586E-2</v>
      </c>
      <c r="O78" s="67"/>
      <c r="P78" s="2">
        <v>0.2</v>
      </c>
      <c r="Q78" s="4">
        <v>8.2681152012316142E-3</v>
      </c>
      <c r="R78" s="4">
        <v>1.2042129067903811E-2</v>
      </c>
      <c r="S78" s="4">
        <v>1.3032835523178934E-2</v>
      </c>
      <c r="T78" s="4">
        <v>1.3484246709976815E-2</v>
      </c>
      <c r="U78" s="4">
        <v>1.3483193038764033E-2</v>
      </c>
      <c r="V78" s="4">
        <v>1.3271295806608482E-2</v>
      </c>
      <c r="W78" s="4">
        <v>1.2908001826245699E-2</v>
      </c>
      <c r="X78" s="4">
        <v>1.2606989034180924E-2</v>
      </c>
      <c r="Y78" s="4">
        <v>1.228705625840177E-2</v>
      </c>
      <c r="Z78" s="4">
        <v>1.1960202179843723E-2</v>
      </c>
      <c r="AA78" s="14">
        <v>1.1679622706772586E-2</v>
      </c>
    </row>
    <row r="79" spans="1:27" x14ac:dyDescent="0.35">
      <c r="A79" s="67"/>
      <c r="B79" s="2">
        <v>0.25</v>
      </c>
      <c r="C79" s="4">
        <v>7.2946441728194249E-3</v>
      </c>
      <c r="D79" s="4">
        <v>1.1604553901218633E-2</v>
      </c>
      <c r="E79" s="4">
        <v>1.2981895788397459E-2</v>
      </c>
      <c r="F79" s="4">
        <v>1.3139877981684476E-2</v>
      </c>
      <c r="G79" s="4">
        <v>1.2965438761142964E-2</v>
      </c>
      <c r="H79" s="4">
        <v>1.2548252132424931E-2</v>
      </c>
      <c r="I79" s="4">
        <v>1.2196250873285035E-2</v>
      </c>
      <c r="J79" s="4">
        <v>1.1818231837723795E-2</v>
      </c>
      <c r="K79" s="4">
        <v>1.1439339572144928E-2</v>
      </c>
      <c r="L79" s="4">
        <v>1.1119958656663482E-2</v>
      </c>
      <c r="M79" s="14">
        <v>1.0789757196371373E-2</v>
      </c>
      <c r="O79" s="67"/>
      <c r="P79" s="2">
        <v>0.25</v>
      </c>
      <c r="Q79" s="4">
        <v>7.2946441728194249E-3</v>
      </c>
      <c r="R79" s="4">
        <v>1.1604553901218633E-2</v>
      </c>
      <c r="S79" s="4">
        <v>1.2981895788397459E-2</v>
      </c>
      <c r="T79" s="4">
        <v>1.3139877981684476E-2</v>
      </c>
      <c r="U79" s="4">
        <v>1.2965438761142964E-2</v>
      </c>
      <c r="V79" s="4">
        <v>1.2548252132424931E-2</v>
      </c>
      <c r="W79" s="4">
        <v>1.2196250873285035E-2</v>
      </c>
      <c r="X79" s="4">
        <v>1.1818231837723795E-2</v>
      </c>
      <c r="Y79" s="4">
        <v>1.1439339572144928E-2</v>
      </c>
      <c r="Z79" s="4">
        <v>1.1119958656663482E-2</v>
      </c>
      <c r="AA79" s="14">
        <v>1.0789757196371373E-2</v>
      </c>
    </row>
    <row r="80" spans="1:27" x14ac:dyDescent="0.35">
      <c r="A80" s="67"/>
      <c r="B80" s="2">
        <v>0.3</v>
      </c>
      <c r="C80" s="4">
        <v>6.7659501538317214E-3</v>
      </c>
      <c r="D80" s="4">
        <v>1.1462657316083593E-2</v>
      </c>
      <c r="E80" s="4">
        <v>1.2787265593241165E-2</v>
      </c>
      <c r="F80" s="4">
        <v>1.2693309731198282E-2</v>
      </c>
      <c r="G80" s="4">
        <v>1.2403241948856138E-2</v>
      </c>
      <c r="H80" s="4">
        <v>1.1936835703611485E-2</v>
      </c>
      <c r="I80" s="4">
        <v>1.1516048153523802E-2</v>
      </c>
      <c r="J80" s="4">
        <v>1.1084453888060114E-2</v>
      </c>
      <c r="K80" s="4">
        <v>1.0781940273061608E-2</v>
      </c>
      <c r="L80" s="4">
        <v>1.0410301875238179E-2</v>
      </c>
      <c r="M80" s="14">
        <v>1.0123894283271428E-2</v>
      </c>
      <c r="O80" s="67"/>
      <c r="P80" s="2">
        <v>0.3</v>
      </c>
      <c r="Q80" s="4">
        <v>6.7659501538317214E-3</v>
      </c>
      <c r="R80" s="4">
        <v>1.1462657316083593E-2</v>
      </c>
      <c r="S80" s="4">
        <v>1.2787265593241165E-2</v>
      </c>
      <c r="T80" s="4">
        <v>1.2693309731198282E-2</v>
      </c>
      <c r="U80" s="4">
        <v>1.2403241948856138E-2</v>
      </c>
      <c r="V80" s="4">
        <v>1.1936835703611485E-2</v>
      </c>
      <c r="W80" s="4">
        <v>1.1516048153523802E-2</v>
      </c>
      <c r="X80" s="4">
        <v>1.1084453888060114E-2</v>
      </c>
      <c r="Y80" s="4">
        <v>1.0781940273061608E-2</v>
      </c>
      <c r="Z80" s="4">
        <v>1.0410301875238179E-2</v>
      </c>
      <c r="AA80" s="14">
        <v>1.0123894283271428E-2</v>
      </c>
    </row>
    <row r="81" spans="1:27" x14ac:dyDescent="0.35">
      <c r="A81" s="67"/>
      <c r="B81" s="2">
        <v>0.35</v>
      </c>
      <c r="C81" s="4">
        <v>6.0937151640725572E-3</v>
      </c>
      <c r="D81" s="4">
        <v>1.1472739632500799E-2</v>
      </c>
      <c r="E81" s="4">
        <v>1.2507522471695193E-2</v>
      </c>
      <c r="F81" s="4">
        <v>1.2319544893158568E-2</v>
      </c>
      <c r="G81" s="4">
        <v>1.183204810150125E-2</v>
      </c>
      <c r="H81" s="4">
        <v>1.1368619794521686E-2</v>
      </c>
      <c r="I81" s="4">
        <v>1.0930485523549228E-2</v>
      </c>
      <c r="J81" s="4">
        <v>1.0504826719735983E-2</v>
      </c>
      <c r="K81" s="4">
        <v>1.0117780356059303E-2</v>
      </c>
      <c r="L81" s="4">
        <v>9.8003520250440328E-3</v>
      </c>
      <c r="M81" s="14">
        <v>9.5084758794829628E-3</v>
      </c>
      <c r="O81" s="67"/>
      <c r="P81" s="2">
        <v>0.35</v>
      </c>
      <c r="Q81" s="4">
        <v>6.0937151640725572E-3</v>
      </c>
      <c r="R81" s="4">
        <v>1.1472739632500799E-2</v>
      </c>
      <c r="S81" s="4">
        <v>1.2507522471695193E-2</v>
      </c>
      <c r="T81" s="4">
        <v>1.2319544893158568E-2</v>
      </c>
      <c r="U81" s="4">
        <v>1.183204810150125E-2</v>
      </c>
      <c r="V81" s="4">
        <v>1.1368619794521686E-2</v>
      </c>
      <c r="W81" s="4">
        <v>1.0930485523549228E-2</v>
      </c>
      <c r="X81" s="4">
        <v>1.0504826719735983E-2</v>
      </c>
      <c r="Y81" s="4">
        <v>1.0117780356059303E-2</v>
      </c>
      <c r="Z81" s="4">
        <v>9.8003520250440328E-3</v>
      </c>
      <c r="AA81" s="14">
        <v>9.5084758794829628E-3</v>
      </c>
    </row>
    <row r="82" spans="1:27" x14ac:dyDescent="0.35">
      <c r="A82" s="67"/>
      <c r="B82" s="2">
        <v>0.4</v>
      </c>
      <c r="C82" s="4">
        <v>5.680861099672546E-3</v>
      </c>
      <c r="D82" s="4">
        <v>1.1377864442324748E-2</v>
      </c>
      <c r="E82" s="4">
        <v>1.2213795816066705E-2</v>
      </c>
      <c r="F82" s="4">
        <v>1.1928412919354373E-2</v>
      </c>
      <c r="G82" s="4">
        <v>1.1341425857609064E-2</v>
      </c>
      <c r="H82" s="4">
        <v>1.0850787150104154E-2</v>
      </c>
      <c r="I82" s="4">
        <v>1.0390795128367249E-2</v>
      </c>
      <c r="J82" s="4">
        <v>9.9885778748601464E-3</v>
      </c>
      <c r="K82" s="4">
        <v>9.6190329900276289E-3</v>
      </c>
      <c r="L82" s="4">
        <v>9.313692902000863E-3</v>
      </c>
      <c r="M82" s="14">
        <v>8.9973432668896541E-3</v>
      </c>
      <c r="O82" s="67"/>
      <c r="P82" s="2">
        <v>0.4</v>
      </c>
      <c r="Q82" s="4">
        <v>5.680861099672546E-3</v>
      </c>
      <c r="R82" s="4">
        <v>1.1377864442324748E-2</v>
      </c>
      <c r="S82" s="4">
        <v>1.2213795816066705E-2</v>
      </c>
      <c r="T82" s="4">
        <v>1.1928412919354373E-2</v>
      </c>
      <c r="U82" s="4">
        <v>1.1341425857609064E-2</v>
      </c>
      <c r="V82" s="4">
        <v>1.0850787150104154E-2</v>
      </c>
      <c r="W82" s="4">
        <v>1.0390795128367249E-2</v>
      </c>
      <c r="X82" s="4">
        <v>9.9885778748601464E-3</v>
      </c>
      <c r="Y82" s="4">
        <v>9.6190329900276289E-3</v>
      </c>
      <c r="Z82" s="4">
        <v>9.313692902000863E-3</v>
      </c>
      <c r="AA82" s="14">
        <v>8.9973432668896541E-3</v>
      </c>
    </row>
    <row r="83" spans="1:27" x14ac:dyDescent="0.35">
      <c r="A83" s="67"/>
      <c r="B83" s="2">
        <v>0.45</v>
      </c>
      <c r="C83" s="4">
        <v>5.3534067577954815E-3</v>
      </c>
      <c r="D83" s="4">
        <v>1.1390110735995194E-2</v>
      </c>
      <c r="E83" s="4">
        <v>1.1999704313610533E-2</v>
      </c>
      <c r="F83" s="4">
        <v>1.1480293138007368E-2</v>
      </c>
      <c r="G83" s="4">
        <v>1.089736139334223E-2</v>
      </c>
      <c r="H83" s="4">
        <v>1.0413451035075381E-2</v>
      </c>
      <c r="I83" s="4">
        <v>9.952774785594665E-3</v>
      </c>
      <c r="J83" s="4">
        <v>9.5612911490232048E-3</v>
      </c>
      <c r="K83" s="4">
        <v>9.1728434026335254E-3</v>
      </c>
      <c r="L83" s="4">
        <v>8.8843014679163852E-3</v>
      </c>
      <c r="M83" s="14">
        <v>8.5771095527331833E-3</v>
      </c>
      <c r="O83" s="67"/>
      <c r="P83" s="2">
        <v>0.45</v>
      </c>
      <c r="Q83" s="4">
        <v>5.3534067577954815E-3</v>
      </c>
      <c r="R83" s="4">
        <v>1.1390110735995194E-2</v>
      </c>
      <c r="S83" s="4">
        <v>1.1999704313610533E-2</v>
      </c>
      <c r="T83" s="4">
        <v>1.1480293138007368E-2</v>
      </c>
      <c r="U83" s="4">
        <v>1.089736139334223E-2</v>
      </c>
      <c r="V83" s="4">
        <v>1.0413451035075381E-2</v>
      </c>
      <c r="W83" s="4">
        <v>9.952774785594665E-3</v>
      </c>
      <c r="X83" s="4">
        <v>9.5612911490232048E-3</v>
      </c>
      <c r="Y83" s="4">
        <v>9.1728434026335254E-3</v>
      </c>
      <c r="Z83" s="4">
        <v>8.8843014679163852E-3</v>
      </c>
      <c r="AA83" s="14">
        <v>8.5771095527331833E-3</v>
      </c>
    </row>
    <row r="84" spans="1:27" x14ac:dyDescent="0.35">
      <c r="A84" s="67"/>
      <c r="B84" s="2">
        <v>0.5</v>
      </c>
      <c r="C84" s="4">
        <v>5.077188825000729E-3</v>
      </c>
      <c r="D84" s="4">
        <v>1.1357129509946398E-2</v>
      </c>
      <c r="E84" s="4">
        <v>1.1641071511275304E-2</v>
      </c>
      <c r="F84" s="4">
        <v>1.1094532253210271E-2</v>
      </c>
      <c r="G84" s="4">
        <v>1.0512847133298709E-2</v>
      </c>
      <c r="H84" s="4">
        <v>9.9988208761373331E-3</v>
      </c>
      <c r="I84" s="4">
        <v>9.5238239177860163E-3</v>
      </c>
      <c r="J84" s="4">
        <v>9.1614248994096176E-3</v>
      </c>
      <c r="K84" s="4">
        <v>8.7896613781296914E-3</v>
      </c>
      <c r="L84" s="4">
        <v>8.5183331383066954E-3</v>
      </c>
      <c r="M84" s="14">
        <v>8.2408317022659022E-3</v>
      </c>
      <c r="O84" s="67"/>
      <c r="P84" s="2">
        <v>0.5</v>
      </c>
      <c r="Q84" s="4">
        <v>5.077188825000729E-3</v>
      </c>
      <c r="R84" s="4">
        <v>1.1357129509946398E-2</v>
      </c>
      <c r="S84" s="4">
        <v>1.1641071511275304E-2</v>
      </c>
      <c r="T84" s="4">
        <v>1.1094532253210271E-2</v>
      </c>
      <c r="U84" s="4">
        <v>1.0512847133298709E-2</v>
      </c>
      <c r="V84" s="4">
        <v>9.9988208761373331E-3</v>
      </c>
      <c r="W84" s="4">
        <v>9.5238239177860163E-3</v>
      </c>
      <c r="X84" s="4">
        <v>9.1614248994096176E-3</v>
      </c>
      <c r="Y84" s="4">
        <v>8.7896613781296914E-3</v>
      </c>
      <c r="Z84" s="4">
        <v>8.5183331383066954E-3</v>
      </c>
      <c r="AA84" s="14">
        <v>8.2408317022659022E-3</v>
      </c>
    </row>
    <row r="85" spans="1:27" x14ac:dyDescent="0.35">
      <c r="A85" s="67"/>
      <c r="B85" s="2">
        <v>0.55000000000000004</v>
      </c>
      <c r="C85" s="4">
        <v>4.7116795009130982E-3</v>
      </c>
      <c r="D85" s="4">
        <v>1.1317474593853709E-2</v>
      </c>
      <c r="E85" s="4">
        <v>1.1418659957505276E-2</v>
      </c>
      <c r="F85" s="4">
        <v>1.0758872117491486E-2</v>
      </c>
      <c r="G85" s="4">
        <v>1.0146039159441367E-2</v>
      </c>
      <c r="H85" s="4">
        <v>9.6073471177334779E-3</v>
      </c>
      <c r="I85" s="4">
        <v>9.1824100787009973E-3</v>
      </c>
      <c r="J85" s="4">
        <v>8.8133591022494222E-3</v>
      </c>
      <c r="K85" s="4">
        <v>8.4678563603143298E-3</v>
      </c>
      <c r="L85" s="4">
        <v>8.1669482768263121E-3</v>
      </c>
      <c r="M85" s="14">
        <v>7.9162943832869412E-3</v>
      </c>
      <c r="O85" s="67"/>
      <c r="P85" s="2">
        <v>0.55000000000000004</v>
      </c>
      <c r="Q85" s="4">
        <v>4.7116795009130982E-3</v>
      </c>
      <c r="R85" s="4">
        <v>1.1317474593853709E-2</v>
      </c>
      <c r="S85" s="4">
        <v>1.1418659957505276E-2</v>
      </c>
      <c r="T85" s="4">
        <v>1.0758872117491486E-2</v>
      </c>
      <c r="U85" s="4">
        <v>1.0146039159441367E-2</v>
      </c>
      <c r="V85" s="4">
        <v>9.6073471177334779E-3</v>
      </c>
      <c r="W85" s="4">
        <v>9.1824100787009973E-3</v>
      </c>
      <c r="X85" s="4">
        <v>8.8133591022494222E-3</v>
      </c>
      <c r="Y85" s="4">
        <v>8.4678563603143298E-3</v>
      </c>
      <c r="Z85" s="4">
        <v>8.1669482768263121E-3</v>
      </c>
      <c r="AA85" s="14">
        <v>7.9162943832869412E-3</v>
      </c>
    </row>
    <row r="86" spans="1:27" x14ac:dyDescent="0.35">
      <c r="A86" s="67"/>
      <c r="B86" s="2">
        <v>0.6</v>
      </c>
      <c r="C86" s="4">
        <v>4.6672300515300308E-3</v>
      </c>
      <c r="D86" s="4">
        <v>1.1202567796833839E-2</v>
      </c>
      <c r="E86" s="4">
        <v>1.1108007390932626E-2</v>
      </c>
      <c r="F86" s="4">
        <v>1.0429807305020132E-2</v>
      </c>
      <c r="G86" s="4">
        <v>9.8168446137019381E-3</v>
      </c>
      <c r="H86" s="4">
        <v>9.2979438100924405E-3</v>
      </c>
      <c r="I86" s="4">
        <v>8.8666511580134284E-3</v>
      </c>
      <c r="J86" s="4">
        <v>8.528702580129395E-3</v>
      </c>
      <c r="K86" s="4">
        <v>8.1706427115160653E-3</v>
      </c>
      <c r="L86" s="4">
        <v>7.8863352179852717E-3</v>
      </c>
      <c r="M86" s="14">
        <v>7.6137445483404993E-3</v>
      </c>
      <c r="O86" s="67"/>
      <c r="P86" s="2">
        <v>0.6</v>
      </c>
      <c r="Q86" s="4">
        <v>4.6672300515300308E-3</v>
      </c>
      <c r="R86" s="4">
        <v>1.1202567796833839E-2</v>
      </c>
      <c r="S86" s="4">
        <v>1.1108007390932626E-2</v>
      </c>
      <c r="T86" s="4">
        <v>1.0429807305020132E-2</v>
      </c>
      <c r="U86" s="4">
        <v>9.8168446137019381E-3</v>
      </c>
      <c r="V86" s="4">
        <v>9.2979438100924405E-3</v>
      </c>
      <c r="W86" s="4">
        <v>8.8666511580134284E-3</v>
      </c>
      <c r="X86" s="4">
        <v>8.528702580129395E-3</v>
      </c>
      <c r="Y86" s="4">
        <v>8.1706427115160653E-3</v>
      </c>
      <c r="Z86" s="4">
        <v>7.8863352179852717E-3</v>
      </c>
      <c r="AA86" s="14">
        <v>7.6137445483404993E-3</v>
      </c>
    </row>
    <row r="87" spans="1:27" x14ac:dyDescent="0.35">
      <c r="A87" s="67"/>
      <c r="B87" s="2">
        <v>0.65</v>
      </c>
      <c r="C87" s="4">
        <v>4.3509278316234178E-3</v>
      </c>
      <c r="D87" s="4">
        <v>1.1129611602061483E-2</v>
      </c>
      <c r="E87" s="4">
        <v>1.0854896467833965E-2</v>
      </c>
      <c r="F87" s="4">
        <v>1.0136920952183822E-2</v>
      </c>
      <c r="G87" s="4">
        <v>9.5009243496099356E-3</v>
      </c>
      <c r="H87" s="4">
        <v>9.0076982207331711E-3</v>
      </c>
      <c r="I87" s="4">
        <v>8.5576087327627719E-3</v>
      </c>
      <c r="J87" s="4">
        <v>8.1994513995622929E-3</v>
      </c>
      <c r="K87" s="4">
        <v>7.9236088371371031E-3</v>
      </c>
      <c r="L87" s="4">
        <v>7.6261297949021343E-3</v>
      </c>
      <c r="M87" s="14">
        <v>7.3682246677853605E-3</v>
      </c>
      <c r="O87" s="67"/>
      <c r="P87" s="2">
        <v>0.65</v>
      </c>
      <c r="Q87" s="4">
        <v>4.3509278316234178E-3</v>
      </c>
      <c r="R87" s="4">
        <v>1.1129611602061483E-2</v>
      </c>
      <c r="S87" s="4">
        <v>1.0854896467833965E-2</v>
      </c>
      <c r="T87" s="4">
        <v>1.0136920952183822E-2</v>
      </c>
      <c r="U87" s="4">
        <v>9.5009243496099356E-3</v>
      </c>
      <c r="V87" s="4">
        <v>9.0076982207331711E-3</v>
      </c>
      <c r="W87" s="4">
        <v>8.5576087327627719E-3</v>
      </c>
      <c r="X87" s="4">
        <v>8.1994513995622929E-3</v>
      </c>
      <c r="Y87" s="4">
        <v>7.9236088371371031E-3</v>
      </c>
      <c r="Z87" s="4">
        <v>7.6261297949021343E-3</v>
      </c>
      <c r="AA87" s="14">
        <v>7.3682246677853605E-3</v>
      </c>
    </row>
    <row r="88" spans="1:27" x14ac:dyDescent="0.35">
      <c r="A88" s="67"/>
      <c r="B88" s="2">
        <v>0.7</v>
      </c>
      <c r="C88" s="4">
        <v>4.2071972000336504E-3</v>
      </c>
      <c r="D88" s="4">
        <v>1.1013166445070968E-2</v>
      </c>
      <c r="E88" s="4">
        <v>1.0614579088891881E-2</v>
      </c>
      <c r="F88" s="4">
        <v>9.8579140833977945E-3</v>
      </c>
      <c r="G88" s="4">
        <v>9.2513307127284304E-3</v>
      </c>
      <c r="H88" s="4">
        <v>8.7681980955254969E-3</v>
      </c>
      <c r="I88" s="4">
        <v>8.3029271810126145E-3</v>
      </c>
      <c r="J88" s="4">
        <v>7.9921922963764516E-3</v>
      </c>
      <c r="K88" s="4">
        <v>7.6409872175467334E-3</v>
      </c>
      <c r="L88" s="4">
        <v>7.3837650010847534E-3</v>
      </c>
      <c r="M88" s="14">
        <v>7.1352237183269799E-3</v>
      </c>
      <c r="O88" s="67"/>
      <c r="P88" s="2">
        <v>0.7</v>
      </c>
      <c r="Q88" s="4">
        <v>4.2071972000336504E-3</v>
      </c>
      <c r="R88" s="4">
        <v>1.1013166445070968E-2</v>
      </c>
      <c r="S88" s="4">
        <v>1.0614579088891881E-2</v>
      </c>
      <c r="T88" s="4">
        <v>9.8579140833977945E-3</v>
      </c>
      <c r="U88" s="4">
        <v>9.2513307127284304E-3</v>
      </c>
      <c r="V88" s="4">
        <v>8.7681980955254969E-3</v>
      </c>
      <c r="W88" s="4">
        <v>8.3029271810126145E-3</v>
      </c>
      <c r="X88" s="4">
        <v>7.9921922963764516E-3</v>
      </c>
      <c r="Y88" s="4">
        <v>7.6409872175467334E-3</v>
      </c>
      <c r="Z88" s="4">
        <v>7.3837650010847534E-3</v>
      </c>
      <c r="AA88" s="14">
        <v>7.1352237183269799E-3</v>
      </c>
    </row>
    <row r="89" spans="1:27" x14ac:dyDescent="0.35">
      <c r="A89" s="67"/>
      <c r="B89" s="2">
        <v>0.75</v>
      </c>
      <c r="C89" s="4">
        <v>4.2456710165512546E-3</v>
      </c>
      <c r="D89" s="4">
        <v>1.0934440083319688E-2</v>
      </c>
      <c r="E89" s="4">
        <v>1.0391983142659645E-2</v>
      </c>
      <c r="F89" s="4">
        <v>9.5953043143159923E-3</v>
      </c>
      <c r="G89" s="4">
        <v>8.9679820600012308E-3</v>
      </c>
      <c r="H89" s="4">
        <v>8.5034164466563904E-3</v>
      </c>
      <c r="I89" s="4">
        <v>8.090355599280858E-3</v>
      </c>
      <c r="J89" s="4">
        <v>7.7631959560711238E-3</v>
      </c>
      <c r="K89" s="4">
        <v>7.4211400360907854E-3</v>
      </c>
      <c r="L89" s="4">
        <v>7.1862431369939363E-3</v>
      </c>
      <c r="M89" s="14">
        <v>6.9049122646392151E-3</v>
      </c>
      <c r="O89" s="67"/>
      <c r="P89" s="2">
        <v>0.75</v>
      </c>
      <c r="Q89" s="4">
        <v>4.2456710165512546E-3</v>
      </c>
      <c r="R89" s="4">
        <v>1.0934440083319688E-2</v>
      </c>
      <c r="S89" s="4">
        <v>1.0391983142659645E-2</v>
      </c>
      <c r="T89" s="4">
        <v>9.5953043143159923E-3</v>
      </c>
      <c r="U89" s="4">
        <v>8.9679820600012308E-3</v>
      </c>
      <c r="V89" s="4">
        <v>8.5034164466563904E-3</v>
      </c>
      <c r="W89" s="4">
        <v>8.090355599280858E-3</v>
      </c>
      <c r="X89" s="4">
        <v>7.7631959560711238E-3</v>
      </c>
      <c r="Y89" s="4">
        <v>7.4211400360907854E-3</v>
      </c>
      <c r="Z89" s="4">
        <v>7.1862431369939363E-3</v>
      </c>
      <c r="AA89" s="14">
        <v>6.9049122646392151E-3</v>
      </c>
    </row>
    <row r="90" spans="1:27" x14ac:dyDescent="0.35">
      <c r="A90" s="67"/>
      <c r="B90" s="2">
        <v>0.8</v>
      </c>
      <c r="C90" s="4">
        <v>3.9967260460101149E-3</v>
      </c>
      <c r="D90" s="4">
        <v>1.0803146723307656E-2</v>
      </c>
      <c r="E90" s="4">
        <v>1.0179140240590596E-2</v>
      </c>
      <c r="F90" s="4">
        <v>9.3622888768784308E-3</v>
      </c>
      <c r="G90" s="4">
        <v>8.7515342852955147E-3</v>
      </c>
      <c r="H90" s="4">
        <v>8.2826999864498985E-3</v>
      </c>
      <c r="I90" s="4">
        <v>7.8856114775709991E-3</v>
      </c>
      <c r="J90" s="4">
        <v>7.5113342919041082E-3</v>
      </c>
      <c r="K90" s="4">
        <v>7.2119164946376178E-3</v>
      </c>
      <c r="L90" s="4">
        <v>6.9563669812259324E-3</v>
      </c>
      <c r="M90" s="14">
        <v>6.7338224014652703E-3</v>
      </c>
      <c r="O90" s="67"/>
      <c r="P90" s="2">
        <v>0.8</v>
      </c>
      <c r="Q90" s="4">
        <v>3.9967260460101149E-3</v>
      </c>
      <c r="R90" s="4">
        <v>1.0803146723307656E-2</v>
      </c>
      <c r="S90" s="4">
        <v>1.0179140240590596E-2</v>
      </c>
      <c r="T90" s="4">
        <v>9.3622888768784308E-3</v>
      </c>
      <c r="U90" s="4">
        <v>8.7515342852955147E-3</v>
      </c>
      <c r="V90" s="4">
        <v>8.2826999864498985E-3</v>
      </c>
      <c r="W90" s="4">
        <v>7.8856114775709991E-3</v>
      </c>
      <c r="X90" s="4">
        <v>7.5113342919041082E-3</v>
      </c>
      <c r="Y90" s="4">
        <v>7.2119164946376178E-3</v>
      </c>
      <c r="Z90" s="4">
        <v>6.9563669812259324E-3</v>
      </c>
      <c r="AA90" s="14">
        <v>6.7338224014652703E-3</v>
      </c>
    </row>
    <row r="91" spans="1:27" x14ac:dyDescent="0.35">
      <c r="A91" s="67"/>
      <c r="B91" s="2">
        <v>0.85</v>
      </c>
      <c r="C91" s="4">
        <v>3.8984231316699942E-3</v>
      </c>
      <c r="D91" s="4">
        <v>1.0697834919769098E-2</v>
      </c>
      <c r="E91" s="4">
        <v>9.9416625055669724E-3</v>
      </c>
      <c r="F91" s="4">
        <v>9.1274677103999769E-3</v>
      </c>
      <c r="G91" s="4">
        <v>8.5547526252316569E-3</v>
      </c>
      <c r="H91" s="4">
        <v>8.092904825071268E-3</v>
      </c>
      <c r="I91" s="4">
        <v>7.6878242200434785E-3</v>
      </c>
      <c r="J91" s="4">
        <v>7.3456016883026408E-3</v>
      </c>
      <c r="K91" s="4">
        <v>7.0552612685341829E-3</v>
      </c>
      <c r="L91" s="4">
        <v>6.7746580878607831E-3</v>
      </c>
      <c r="M91" s="14">
        <v>6.5597848930736505E-3</v>
      </c>
      <c r="O91" s="67"/>
      <c r="P91" s="2">
        <v>0.85</v>
      </c>
      <c r="Q91" s="4">
        <v>3.8984231316699942E-3</v>
      </c>
      <c r="R91" s="4">
        <v>1.0697834919769098E-2</v>
      </c>
      <c r="S91" s="4">
        <v>9.9416625055669724E-3</v>
      </c>
      <c r="T91" s="4">
        <v>9.1274677103999769E-3</v>
      </c>
      <c r="U91" s="4">
        <v>8.5547526252316569E-3</v>
      </c>
      <c r="V91" s="4">
        <v>8.092904825071268E-3</v>
      </c>
      <c r="W91" s="4">
        <v>7.6878242200434785E-3</v>
      </c>
      <c r="X91" s="4">
        <v>7.3456016883026408E-3</v>
      </c>
      <c r="Y91" s="4">
        <v>7.0552612685341829E-3</v>
      </c>
      <c r="Z91" s="4">
        <v>6.7746580878607831E-3</v>
      </c>
      <c r="AA91" s="14">
        <v>6.5597848930736505E-3</v>
      </c>
    </row>
    <row r="92" spans="1:27" x14ac:dyDescent="0.35">
      <c r="A92" s="67"/>
      <c r="B92" s="2">
        <v>0.9</v>
      </c>
      <c r="C92" s="4">
        <v>3.8414682513525961E-3</v>
      </c>
      <c r="D92" s="4">
        <v>1.0606579090208927E-2</v>
      </c>
      <c r="E92" s="4">
        <v>9.7231785112425473E-3</v>
      </c>
      <c r="F92" s="4">
        <v>8.942068333612125E-3</v>
      </c>
      <c r="G92" s="4">
        <v>8.3257180893448503E-3</v>
      </c>
      <c r="H92" s="4">
        <v>7.8870688365671477E-3</v>
      </c>
      <c r="I92" s="4">
        <v>7.5184715972816032E-3</v>
      </c>
      <c r="J92" s="4">
        <v>7.1616135723953601E-3</v>
      </c>
      <c r="K92" s="4">
        <v>6.8733785194189621E-3</v>
      </c>
      <c r="L92" s="4">
        <v>6.6308688458097996E-3</v>
      </c>
      <c r="M92" s="14">
        <v>6.3643249318373115E-3</v>
      </c>
      <c r="O92" s="67"/>
      <c r="P92" s="2">
        <v>0.9</v>
      </c>
      <c r="Q92" s="4">
        <v>3.8414682513525961E-3</v>
      </c>
      <c r="R92" s="4">
        <v>1.0606579090208927E-2</v>
      </c>
      <c r="S92" s="4">
        <v>9.7231785112425473E-3</v>
      </c>
      <c r="T92" s="4">
        <v>8.942068333612125E-3</v>
      </c>
      <c r="U92" s="4">
        <v>8.3257180893448503E-3</v>
      </c>
      <c r="V92" s="4">
        <v>7.8870688365671477E-3</v>
      </c>
      <c r="W92" s="4">
        <v>7.5184715972816032E-3</v>
      </c>
      <c r="X92" s="4">
        <v>7.1616135723953601E-3</v>
      </c>
      <c r="Y92" s="4">
        <v>6.8733785194189621E-3</v>
      </c>
      <c r="Z92" s="4">
        <v>6.6308688458097996E-3</v>
      </c>
      <c r="AA92" s="14">
        <v>6.3643249318373115E-3</v>
      </c>
    </row>
    <row r="93" spans="1:27" x14ac:dyDescent="0.35">
      <c r="A93" s="67"/>
      <c r="B93" s="2">
        <v>0.95</v>
      </c>
      <c r="C93" s="4">
        <v>3.7539812720116294E-3</v>
      </c>
      <c r="D93" s="4">
        <v>1.0434914317679542E-2</v>
      </c>
      <c r="E93" s="4">
        <v>9.5672812698678143E-3</v>
      </c>
      <c r="F93" s="4">
        <v>8.7284569101022773E-3</v>
      </c>
      <c r="G93" s="4">
        <v>8.1449759393174663E-3</v>
      </c>
      <c r="H93" s="4">
        <v>7.7063787115558991E-3</v>
      </c>
      <c r="I93" s="4">
        <v>7.2985532930188342E-3</v>
      </c>
      <c r="J93" s="4">
        <v>6.9990182748299445E-3</v>
      </c>
      <c r="K93" s="4">
        <v>6.7213403488609732E-3</v>
      </c>
      <c r="L93" s="4">
        <v>6.4620193510520523E-3</v>
      </c>
      <c r="M93" s="14">
        <v>6.2154155062367853E-3</v>
      </c>
      <c r="O93" s="67"/>
      <c r="P93" s="2">
        <v>0.95</v>
      </c>
      <c r="Q93" s="4">
        <v>3.7539812720116294E-3</v>
      </c>
      <c r="R93" s="4">
        <v>1.0434914317679542E-2</v>
      </c>
      <c r="S93" s="4">
        <v>9.5672812698678143E-3</v>
      </c>
      <c r="T93" s="4">
        <v>8.7284569101022773E-3</v>
      </c>
      <c r="U93" s="4">
        <v>8.1449759393174663E-3</v>
      </c>
      <c r="V93" s="4">
        <v>7.7063787115558991E-3</v>
      </c>
      <c r="W93" s="4">
        <v>7.2985532930188342E-3</v>
      </c>
      <c r="X93" s="4">
        <v>6.9990182748299445E-3</v>
      </c>
      <c r="Y93" s="4">
        <v>6.7213403488609732E-3</v>
      </c>
      <c r="Z93" s="4">
        <v>6.4620193510520523E-3</v>
      </c>
      <c r="AA93" s="14">
        <v>6.2154155062367853E-3</v>
      </c>
    </row>
    <row r="94" spans="1:27" x14ac:dyDescent="0.35">
      <c r="A94" s="67"/>
      <c r="B94" s="2">
        <v>1</v>
      </c>
      <c r="C94" s="4">
        <v>3.552037610821966E-3</v>
      </c>
      <c r="D94" s="4">
        <v>1.0364776693401348E-2</v>
      </c>
      <c r="E94" s="4">
        <v>9.3634465981234476E-3</v>
      </c>
      <c r="F94" s="4">
        <v>8.5633347772596964E-3</v>
      </c>
      <c r="G94" s="4">
        <v>7.9862245660451241E-3</v>
      </c>
      <c r="H94" s="4">
        <v>7.5681060968482827E-3</v>
      </c>
      <c r="I94" s="4">
        <v>7.1547469288106352E-3</v>
      </c>
      <c r="J94" s="4">
        <v>6.8203670036153666E-3</v>
      </c>
      <c r="K94" s="4">
        <v>6.5462972430056559E-3</v>
      </c>
      <c r="L94" s="4">
        <v>6.3030901707625516E-3</v>
      </c>
      <c r="M94" s="14">
        <v>6.0798323872997854E-3</v>
      </c>
      <c r="O94" s="67"/>
      <c r="P94" s="2">
        <v>1</v>
      </c>
      <c r="Q94" s="4">
        <v>3.552037610821966E-3</v>
      </c>
      <c r="R94" s="4">
        <v>1.0364776693401348E-2</v>
      </c>
      <c r="S94" s="4">
        <v>9.3634465981234476E-3</v>
      </c>
      <c r="T94" s="4">
        <v>8.5633347772596964E-3</v>
      </c>
      <c r="U94" s="4">
        <v>7.9862245660451241E-3</v>
      </c>
      <c r="V94" s="4">
        <v>7.5681060968482827E-3</v>
      </c>
      <c r="W94" s="4">
        <v>7.1547469288106352E-3</v>
      </c>
      <c r="X94" s="4">
        <v>6.8203670036153666E-3</v>
      </c>
      <c r="Y94" s="4">
        <v>6.5462972430056559E-3</v>
      </c>
      <c r="Z94" s="4">
        <v>6.3030901707625516E-3</v>
      </c>
      <c r="AA94" s="14">
        <v>6.0798323872997854E-3</v>
      </c>
    </row>
    <row r="95" spans="1:27" x14ac:dyDescent="0.35">
      <c r="A95" s="8"/>
      <c r="B95" s="9"/>
      <c r="C95" s="9"/>
      <c r="D95" s="9"/>
      <c r="E95" s="9"/>
      <c r="F95" s="9"/>
      <c r="G95" s="9"/>
      <c r="H95" s="9"/>
      <c r="I95" s="9"/>
      <c r="J95" s="9"/>
      <c r="K95" s="9"/>
      <c r="L95" s="9"/>
      <c r="M95" s="10"/>
      <c r="O95" s="8"/>
      <c r="P95" s="9"/>
      <c r="Q95" s="9"/>
      <c r="R95" s="9"/>
      <c r="S95" s="9"/>
      <c r="T95" s="9"/>
      <c r="U95" s="9"/>
      <c r="V95" s="9"/>
      <c r="W95" s="9"/>
      <c r="X95" s="9"/>
      <c r="Y95" s="9"/>
      <c r="Z95" s="9"/>
      <c r="AA95" s="10"/>
    </row>
    <row r="96" spans="1:27" x14ac:dyDescent="0.35">
      <c r="A96" s="8"/>
      <c r="B96" s="9"/>
      <c r="C96" s="9"/>
      <c r="D96" s="9"/>
      <c r="E96" s="9"/>
      <c r="F96" s="9"/>
      <c r="G96" s="9"/>
      <c r="H96" s="9"/>
      <c r="I96" s="9"/>
      <c r="J96" s="9"/>
      <c r="K96" s="9"/>
      <c r="L96" s="9"/>
      <c r="M96" s="10"/>
      <c r="O96" s="8"/>
      <c r="P96" s="9"/>
      <c r="Q96" s="9"/>
      <c r="R96" s="9"/>
      <c r="S96" s="9"/>
      <c r="T96" s="9"/>
      <c r="U96" s="9"/>
      <c r="V96" s="9"/>
      <c r="W96" s="9"/>
      <c r="X96" s="9"/>
      <c r="Y96" s="9"/>
      <c r="Z96" s="9"/>
      <c r="AA96" s="10"/>
    </row>
    <row r="97" spans="1:27" x14ac:dyDescent="0.35">
      <c r="A97" s="8"/>
      <c r="B97" s="9"/>
      <c r="C97" s="9"/>
      <c r="D97" s="9"/>
      <c r="E97" s="9"/>
      <c r="F97" s="9"/>
      <c r="G97" s="9"/>
      <c r="H97" s="9"/>
      <c r="I97" s="9"/>
      <c r="J97" s="9"/>
      <c r="K97" s="9"/>
      <c r="L97" s="9"/>
      <c r="M97" s="10"/>
      <c r="O97" s="8"/>
      <c r="P97" s="9"/>
      <c r="Q97" s="9"/>
      <c r="R97" s="9"/>
      <c r="S97" s="9"/>
      <c r="T97" s="9"/>
      <c r="U97" s="9"/>
      <c r="V97" s="9"/>
      <c r="W97" s="9"/>
      <c r="X97" s="9"/>
      <c r="Y97" s="9"/>
      <c r="Z97" s="9"/>
      <c r="AA97" s="10"/>
    </row>
    <row r="98" spans="1:27" x14ac:dyDescent="0.35">
      <c r="A98" s="8"/>
      <c r="B98" s="9"/>
      <c r="C98" s="9"/>
      <c r="D98" s="9"/>
      <c r="E98" s="9"/>
      <c r="F98" s="9"/>
      <c r="G98" s="9"/>
      <c r="H98" s="9"/>
      <c r="I98" s="9"/>
      <c r="J98" s="9"/>
      <c r="K98" s="9"/>
      <c r="L98" s="9"/>
      <c r="M98" s="10"/>
      <c r="O98" s="8"/>
      <c r="P98" s="9"/>
      <c r="Q98" s="9"/>
      <c r="R98" s="9"/>
      <c r="S98" s="9"/>
      <c r="T98" s="9"/>
      <c r="U98" s="9"/>
      <c r="V98" s="9"/>
      <c r="W98" s="9"/>
      <c r="X98" s="9"/>
      <c r="Y98" s="9"/>
      <c r="Z98" s="9"/>
      <c r="AA98" s="10"/>
    </row>
    <row r="99" spans="1:27" x14ac:dyDescent="0.35">
      <c r="A99" s="8"/>
      <c r="B99" s="9"/>
      <c r="C99" s="9"/>
      <c r="D99" s="9"/>
      <c r="E99" s="9"/>
      <c r="F99" s="9"/>
      <c r="G99" s="9"/>
      <c r="H99" s="9"/>
      <c r="I99" s="9"/>
      <c r="J99" s="9"/>
      <c r="K99" s="9"/>
      <c r="L99" s="9"/>
      <c r="M99" s="10"/>
      <c r="O99" s="8"/>
      <c r="P99" s="9"/>
      <c r="Q99" s="9"/>
      <c r="R99" s="9"/>
      <c r="S99" s="9"/>
      <c r="T99" s="9"/>
      <c r="U99" s="9"/>
      <c r="V99" s="9"/>
      <c r="W99" s="9"/>
      <c r="X99" s="9"/>
      <c r="Y99" s="9"/>
      <c r="Z99" s="9"/>
      <c r="AA99" s="10"/>
    </row>
    <row r="100" spans="1:27" x14ac:dyDescent="0.35">
      <c r="A100" s="8"/>
      <c r="B100" s="9"/>
      <c r="C100" s="9"/>
      <c r="D100" s="9"/>
      <c r="E100" s="9"/>
      <c r="F100" s="9"/>
      <c r="G100" s="9"/>
      <c r="H100" s="9"/>
      <c r="I100" s="9"/>
      <c r="J100" s="9"/>
      <c r="K100" s="9"/>
      <c r="L100" s="9"/>
      <c r="M100" s="10"/>
      <c r="O100" s="8"/>
      <c r="P100" s="9"/>
      <c r="Q100" s="9"/>
      <c r="R100" s="9"/>
      <c r="S100" s="9"/>
      <c r="T100" s="9"/>
      <c r="U100" s="9"/>
      <c r="V100" s="9"/>
      <c r="W100" s="9"/>
      <c r="X100" s="9"/>
      <c r="Y100" s="9"/>
      <c r="Z100" s="9"/>
      <c r="AA100" s="10"/>
    </row>
    <row r="101" spans="1:27" x14ac:dyDescent="0.35">
      <c r="A101" s="8"/>
      <c r="B101" s="9"/>
      <c r="C101" s="9"/>
      <c r="D101" s="9"/>
      <c r="E101" s="9"/>
      <c r="F101" s="9"/>
      <c r="G101" s="9"/>
      <c r="H101" s="9"/>
      <c r="I101" s="9"/>
      <c r="J101" s="9"/>
      <c r="K101" s="9"/>
      <c r="L101" s="9"/>
      <c r="M101" s="10"/>
      <c r="O101" s="8"/>
      <c r="P101" s="9"/>
      <c r="Q101" s="9"/>
      <c r="R101" s="9"/>
      <c r="S101" s="9"/>
      <c r="T101" s="9"/>
      <c r="U101" s="9"/>
      <c r="V101" s="9"/>
      <c r="W101" s="9"/>
      <c r="X101" s="9"/>
      <c r="Y101" s="9"/>
      <c r="Z101" s="9"/>
      <c r="AA101" s="10"/>
    </row>
    <row r="102" spans="1:27" x14ac:dyDescent="0.35">
      <c r="A102" s="8"/>
      <c r="B102" s="9"/>
      <c r="C102" s="9"/>
      <c r="D102" s="9"/>
      <c r="E102" s="9"/>
      <c r="F102" s="9"/>
      <c r="G102" s="9"/>
      <c r="H102" s="9"/>
      <c r="I102" s="9"/>
      <c r="J102" s="9"/>
      <c r="K102" s="9"/>
      <c r="L102" s="9"/>
      <c r="M102" s="10"/>
      <c r="O102" s="8"/>
      <c r="P102" s="9"/>
      <c r="Q102" s="9"/>
      <c r="R102" s="9"/>
      <c r="S102" s="9"/>
      <c r="T102" s="9"/>
      <c r="U102" s="9"/>
      <c r="V102" s="9"/>
      <c r="W102" s="9"/>
      <c r="X102" s="9"/>
      <c r="Y102" s="9"/>
      <c r="Z102" s="9"/>
      <c r="AA102" s="10"/>
    </row>
    <row r="103" spans="1:27" x14ac:dyDescent="0.35">
      <c r="A103" s="8"/>
      <c r="B103" s="9"/>
      <c r="C103" s="9"/>
      <c r="D103" s="9"/>
      <c r="E103" s="9"/>
      <c r="F103" s="9"/>
      <c r="G103" s="9"/>
      <c r="H103" s="9"/>
      <c r="I103" s="9"/>
      <c r="J103" s="9"/>
      <c r="K103" s="9"/>
      <c r="L103" s="9"/>
      <c r="M103" s="10"/>
      <c r="O103" s="8"/>
      <c r="P103" s="9"/>
      <c r="Q103" s="9"/>
      <c r="R103" s="9"/>
      <c r="S103" s="9"/>
      <c r="T103" s="9"/>
      <c r="U103" s="9"/>
      <c r="V103" s="9"/>
      <c r="W103" s="9"/>
      <c r="X103" s="9"/>
      <c r="Y103" s="9"/>
      <c r="Z103" s="9"/>
      <c r="AA103" s="10"/>
    </row>
    <row r="104" spans="1:27" x14ac:dyDescent="0.35">
      <c r="A104" s="8"/>
      <c r="B104" s="9"/>
      <c r="C104" s="9"/>
      <c r="D104" s="9"/>
      <c r="E104" s="9"/>
      <c r="F104" s="9"/>
      <c r="G104" s="9"/>
      <c r="H104" s="9"/>
      <c r="I104" s="9"/>
      <c r="J104" s="9"/>
      <c r="K104" s="9"/>
      <c r="L104" s="9"/>
      <c r="M104" s="10"/>
      <c r="O104" s="8"/>
      <c r="P104" s="9"/>
      <c r="Q104" s="9"/>
      <c r="R104" s="9"/>
      <c r="S104" s="9"/>
      <c r="T104" s="9"/>
      <c r="U104" s="9"/>
      <c r="V104" s="9"/>
      <c r="W104" s="9"/>
      <c r="X104" s="9"/>
      <c r="Y104" s="9"/>
      <c r="Z104" s="9"/>
      <c r="AA104" s="10"/>
    </row>
    <row r="105" spans="1:27" x14ac:dyDescent="0.35">
      <c r="A105" s="64" t="s">
        <v>1</v>
      </c>
      <c r="B105" s="65"/>
      <c r="C105" s="65"/>
      <c r="D105" s="65"/>
      <c r="E105" s="65"/>
      <c r="F105" s="65"/>
      <c r="G105" s="65"/>
      <c r="H105" s="65"/>
      <c r="I105" s="65"/>
      <c r="J105" s="65"/>
      <c r="K105" s="65"/>
      <c r="L105" s="65"/>
      <c r="M105" s="66"/>
      <c r="O105" s="64" t="s">
        <v>1</v>
      </c>
      <c r="P105" s="65"/>
      <c r="Q105" s="65"/>
      <c r="R105" s="65"/>
      <c r="S105" s="65"/>
      <c r="T105" s="65"/>
      <c r="U105" s="65"/>
      <c r="V105" s="65"/>
      <c r="W105" s="65"/>
      <c r="X105" s="65"/>
      <c r="Y105" s="65"/>
      <c r="Z105" s="65"/>
      <c r="AA105" s="66"/>
    </row>
    <row r="106" spans="1:27" x14ac:dyDescent="0.35">
      <c r="A106" s="67" t="s">
        <v>0</v>
      </c>
      <c r="B106" s="1"/>
      <c r="C106" s="1">
        <v>0</v>
      </c>
      <c r="D106" s="1">
        <v>0.1</v>
      </c>
      <c r="E106" s="1">
        <v>0.2</v>
      </c>
      <c r="F106" s="1">
        <v>0.3</v>
      </c>
      <c r="G106" s="1">
        <v>0.4</v>
      </c>
      <c r="H106" s="1">
        <v>0.5</v>
      </c>
      <c r="I106" s="1">
        <v>0.6</v>
      </c>
      <c r="J106" s="1">
        <v>0.7</v>
      </c>
      <c r="K106" s="1">
        <v>0.8</v>
      </c>
      <c r="L106" s="1">
        <v>0.9</v>
      </c>
      <c r="M106" s="11">
        <v>1</v>
      </c>
      <c r="O106" s="67" t="s">
        <v>0</v>
      </c>
      <c r="P106" s="1"/>
      <c r="Q106" s="1">
        <v>0</v>
      </c>
      <c r="R106" s="1">
        <v>0.1</v>
      </c>
      <c r="S106" s="1">
        <v>0.2</v>
      </c>
      <c r="T106" s="1">
        <v>0.3</v>
      </c>
      <c r="U106" s="1">
        <v>0.4</v>
      </c>
      <c r="V106" s="1">
        <v>0.5</v>
      </c>
      <c r="W106" s="1">
        <v>0.6</v>
      </c>
      <c r="X106" s="1">
        <v>0.7</v>
      </c>
      <c r="Y106" s="1">
        <v>0.8</v>
      </c>
      <c r="Z106" s="1">
        <v>0.9</v>
      </c>
      <c r="AA106" s="11">
        <v>1</v>
      </c>
    </row>
    <row r="107" spans="1:27" x14ac:dyDescent="0.35">
      <c r="A107" s="67"/>
      <c r="B107" s="2">
        <v>0</v>
      </c>
      <c r="C107" s="4">
        <v>0</v>
      </c>
      <c r="D107" s="4">
        <v>0</v>
      </c>
      <c r="E107" s="4">
        <v>0</v>
      </c>
      <c r="F107" s="4">
        <v>0</v>
      </c>
      <c r="G107" s="4">
        <v>0</v>
      </c>
      <c r="H107" s="4">
        <v>0</v>
      </c>
      <c r="I107" s="4">
        <v>0</v>
      </c>
      <c r="J107" s="4">
        <v>0</v>
      </c>
      <c r="K107" s="4">
        <v>0</v>
      </c>
      <c r="L107" s="4">
        <v>0</v>
      </c>
      <c r="M107" s="14">
        <v>0</v>
      </c>
      <c r="O107" s="67"/>
      <c r="P107" s="2">
        <v>0</v>
      </c>
      <c r="Q107" s="4">
        <v>0</v>
      </c>
      <c r="R107" s="4">
        <v>0</v>
      </c>
      <c r="S107" s="4">
        <v>0</v>
      </c>
      <c r="T107" s="4">
        <v>0</v>
      </c>
      <c r="U107" s="4">
        <v>0</v>
      </c>
      <c r="V107" s="4">
        <v>0</v>
      </c>
      <c r="W107" s="4">
        <v>0</v>
      </c>
      <c r="X107" s="4">
        <v>0</v>
      </c>
      <c r="Y107" s="4">
        <v>0</v>
      </c>
      <c r="Z107" s="4">
        <v>0</v>
      </c>
      <c r="AA107" s="14">
        <v>0</v>
      </c>
    </row>
    <row r="108" spans="1:27" x14ac:dyDescent="0.35">
      <c r="A108" s="67"/>
      <c r="B108" s="2">
        <v>0.05</v>
      </c>
      <c r="C108" s="4">
        <v>2.9203874020007404E-3</v>
      </c>
      <c r="D108" s="4">
        <v>3.3219507208113916E-3</v>
      </c>
      <c r="E108" s="4">
        <v>3.5682871965564134E-3</v>
      </c>
      <c r="F108" s="4">
        <v>3.727011240231707E-3</v>
      </c>
      <c r="G108" s="4">
        <v>3.8427596571327712E-3</v>
      </c>
      <c r="H108" s="4">
        <v>3.9326513117446662E-3</v>
      </c>
      <c r="I108" s="4">
        <v>3.9856773155274427E-3</v>
      </c>
      <c r="J108" s="4">
        <v>4.0515169490742721E-3</v>
      </c>
      <c r="K108" s="4">
        <v>4.0811297199647417E-3</v>
      </c>
      <c r="L108" s="4">
        <v>4.1029864829124343E-3</v>
      </c>
      <c r="M108" s="14">
        <v>4.1138333695033879E-3</v>
      </c>
      <c r="O108" s="67"/>
      <c r="P108" s="2">
        <v>0.05</v>
      </c>
      <c r="Q108" s="4">
        <v>2.9203874020007404E-3</v>
      </c>
      <c r="R108" s="4">
        <v>3.3219507208113916E-3</v>
      </c>
      <c r="S108" s="4">
        <v>3.5682871965564134E-3</v>
      </c>
      <c r="T108" s="4">
        <v>3.727011240231707E-3</v>
      </c>
      <c r="U108" s="4">
        <v>3.8427596571327712E-3</v>
      </c>
      <c r="V108" s="4">
        <v>3.9326513117446662E-3</v>
      </c>
      <c r="W108" s="4">
        <v>3.9856773155274427E-3</v>
      </c>
      <c r="X108" s="4">
        <v>4.0515169490742721E-3</v>
      </c>
      <c r="Y108" s="4">
        <v>4.0811297199647417E-3</v>
      </c>
      <c r="Z108" s="4">
        <v>4.1029864829124343E-3</v>
      </c>
      <c r="AA108" s="14">
        <v>4.1138333695033879E-3</v>
      </c>
    </row>
    <row r="109" spans="1:27" x14ac:dyDescent="0.35">
      <c r="A109" s="67"/>
      <c r="B109" s="2">
        <v>0.1</v>
      </c>
      <c r="C109" s="4">
        <v>2.5280321817729525E-3</v>
      </c>
      <c r="D109" s="4">
        <v>3.3759167968793083E-3</v>
      </c>
      <c r="E109" s="4">
        <v>3.6195110932930848E-3</v>
      </c>
      <c r="F109" s="4">
        <v>3.7536490363073477E-3</v>
      </c>
      <c r="G109" s="4">
        <v>3.8414843856930578E-3</v>
      </c>
      <c r="H109" s="4">
        <v>3.8963289601346282E-3</v>
      </c>
      <c r="I109" s="4">
        <v>3.9028587582035311E-3</v>
      </c>
      <c r="J109" s="4">
        <v>3.9137744626956059E-3</v>
      </c>
      <c r="K109" s="4">
        <v>3.8951343603971489E-3</v>
      </c>
      <c r="L109" s="4">
        <v>3.8586625191837907E-3</v>
      </c>
      <c r="M109" s="14">
        <v>3.8226674641941957E-3</v>
      </c>
      <c r="O109" s="67"/>
      <c r="P109" s="2">
        <v>0.1</v>
      </c>
      <c r="Q109" s="4">
        <v>2.5280321817729525E-3</v>
      </c>
      <c r="R109" s="4">
        <v>3.3759167968793083E-3</v>
      </c>
      <c r="S109" s="4">
        <v>3.6195110932930848E-3</v>
      </c>
      <c r="T109" s="4">
        <v>3.7536490363073477E-3</v>
      </c>
      <c r="U109" s="4">
        <v>3.8414843856930578E-3</v>
      </c>
      <c r="V109" s="4">
        <v>3.8963289601346282E-3</v>
      </c>
      <c r="W109" s="4">
        <v>3.9028587582035311E-3</v>
      </c>
      <c r="X109" s="4">
        <v>3.9137744626956059E-3</v>
      </c>
      <c r="Y109" s="4">
        <v>3.8951343603971489E-3</v>
      </c>
      <c r="Z109" s="4">
        <v>3.8586625191837907E-3</v>
      </c>
      <c r="AA109" s="14">
        <v>3.8226674641941957E-3</v>
      </c>
    </row>
    <row r="110" spans="1:27" x14ac:dyDescent="0.35">
      <c r="A110" s="67"/>
      <c r="B110" s="2">
        <v>0.15</v>
      </c>
      <c r="C110" s="4">
        <v>2.0416142506558344E-3</v>
      </c>
      <c r="D110" s="4">
        <v>3.2640676220099967E-3</v>
      </c>
      <c r="E110" s="4">
        <v>3.5290735052840869E-3</v>
      </c>
      <c r="F110" s="4">
        <v>3.6934676171730741E-3</v>
      </c>
      <c r="G110" s="4">
        <v>3.7692367848113002E-3</v>
      </c>
      <c r="H110" s="4">
        <v>3.7840649022252721E-3</v>
      </c>
      <c r="I110" s="4">
        <v>3.7598768917193126E-3</v>
      </c>
      <c r="J110" s="4">
        <v>3.7137155558877892E-3</v>
      </c>
      <c r="K110" s="4">
        <v>3.6574445740419053E-3</v>
      </c>
      <c r="L110" s="4">
        <v>3.5913645717496516E-3</v>
      </c>
      <c r="M110" s="14">
        <v>3.5231936906445628E-3</v>
      </c>
      <c r="O110" s="67"/>
      <c r="P110" s="2">
        <v>0.15</v>
      </c>
      <c r="Q110" s="4">
        <v>2.0416142506558344E-3</v>
      </c>
      <c r="R110" s="4">
        <v>3.2640676220099967E-3</v>
      </c>
      <c r="S110" s="4">
        <v>3.5290735052840869E-3</v>
      </c>
      <c r="T110" s="4">
        <v>3.6934676171730741E-3</v>
      </c>
      <c r="U110" s="4">
        <v>3.7692367848113002E-3</v>
      </c>
      <c r="V110" s="4">
        <v>3.7840649022252721E-3</v>
      </c>
      <c r="W110" s="4">
        <v>3.7598768917193126E-3</v>
      </c>
      <c r="X110" s="4">
        <v>3.7137155558877892E-3</v>
      </c>
      <c r="Y110" s="4">
        <v>3.6574445740419053E-3</v>
      </c>
      <c r="Z110" s="4">
        <v>3.5913645717496516E-3</v>
      </c>
      <c r="AA110" s="14">
        <v>3.5231936906445628E-3</v>
      </c>
    </row>
    <row r="111" spans="1:27" x14ac:dyDescent="0.35">
      <c r="A111" s="67"/>
      <c r="B111" s="2">
        <v>0.2</v>
      </c>
      <c r="C111" s="4">
        <v>1.6727914598763053E-3</v>
      </c>
      <c r="D111" s="4">
        <v>3.1335734057584288E-3</v>
      </c>
      <c r="E111" s="4">
        <v>3.4936494083829335E-3</v>
      </c>
      <c r="F111" s="4">
        <v>3.6520682166787414E-3</v>
      </c>
      <c r="G111" s="4">
        <v>3.6790504315320758E-3</v>
      </c>
      <c r="H111" s="4">
        <v>3.6455236013584295E-3</v>
      </c>
      <c r="I111" s="4">
        <v>3.5818258838237883E-3</v>
      </c>
      <c r="J111" s="4">
        <v>3.5024077210668507E-3</v>
      </c>
      <c r="K111" s="4">
        <v>3.4170511332091793E-3</v>
      </c>
      <c r="L111" s="4">
        <v>3.3383122591122247E-3</v>
      </c>
      <c r="M111" s="14">
        <v>3.2579405239077271E-3</v>
      </c>
      <c r="O111" s="67"/>
      <c r="P111" s="2">
        <v>0.2</v>
      </c>
      <c r="Q111" s="4">
        <v>1.6727914598763053E-3</v>
      </c>
      <c r="R111" s="4">
        <v>3.1335734057584288E-3</v>
      </c>
      <c r="S111" s="4">
        <v>3.4936494083829335E-3</v>
      </c>
      <c r="T111" s="4">
        <v>3.6520682166787414E-3</v>
      </c>
      <c r="U111" s="4">
        <v>3.6790504315320758E-3</v>
      </c>
      <c r="V111" s="4">
        <v>3.6455236013584295E-3</v>
      </c>
      <c r="W111" s="4">
        <v>3.5818258838237883E-3</v>
      </c>
      <c r="X111" s="4">
        <v>3.5024077210668507E-3</v>
      </c>
      <c r="Y111" s="4">
        <v>3.4170511332091793E-3</v>
      </c>
      <c r="Z111" s="4">
        <v>3.3383122591122247E-3</v>
      </c>
      <c r="AA111" s="14">
        <v>3.2579405239077271E-3</v>
      </c>
    </row>
    <row r="112" spans="1:27" x14ac:dyDescent="0.35">
      <c r="A112" s="67"/>
      <c r="B112" s="2">
        <v>0.25</v>
      </c>
      <c r="C112" s="4">
        <v>1.4050155737655133E-3</v>
      </c>
      <c r="D112" s="4">
        <v>3.0665711118827411E-3</v>
      </c>
      <c r="E112" s="4">
        <v>3.4576316336078347E-3</v>
      </c>
      <c r="F112" s="4">
        <v>3.5821031310616399E-3</v>
      </c>
      <c r="G112" s="4">
        <v>3.5610270726281566E-3</v>
      </c>
      <c r="H112" s="4">
        <v>3.4864702854291605E-3</v>
      </c>
      <c r="I112" s="4">
        <v>3.3939912094454005E-3</v>
      </c>
      <c r="J112" s="4">
        <v>3.298399852116917E-3</v>
      </c>
      <c r="K112" s="4">
        <v>3.2045272959542632E-3</v>
      </c>
      <c r="L112" s="4">
        <v>3.1152922102168292E-3</v>
      </c>
      <c r="M112" s="14">
        <v>3.0326201790459493E-3</v>
      </c>
      <c r="O112" s="67"/>
      <c r="P112" s="2">
        <v>0.25</v>
      </c>
      <c r="Q112" s="4">
        <v>1.4050155737655133E-3</v>
      </c>
      <c r="R112" s="4">
        <v>3.0665711118827411E-3</v>
      </c>
      <c r="S112" s="4">
        <v>3.4576316336078347E-3</v>
      </c>
      <c r="T112" s="4">
        <v>3.5821031310616399E-3</v>
      </c>
      <c r="U112" s="4">
        <v>3.5610270726281566E-3</v>
      </c>
      <c r="V112" s="4">
        <v>3.4864702854291605E-3</v>
      </c>
      <c r="W112" s="4">
        <v>3.3939912094454005E-3</v>
      </c>
      <c r="X112" s="4">
        <v>3.298399852116917E-3</v>
      </c>
      <c r="Y112" s="4">
        <v>3.2045272959542632E-3</v>
      </c>
      <c r="Z112" s="4">
        <v>3.1152922102168292E-3</v>
      </c>
      <c r="AA112" s="14">
        <v>3.0326201790459493E-3</v>
      </c>
    </row>
    <row r="113" spans="1:27" x14ac:dyDescent="0.35">
      <c r="A113" s="67"/>
      <c r="B113" s="2">
        <v>0.3</v>
      </c>
      <c r="C113" s="4">
        <v>1.2230910893920811E-3</v>
      </c>
      <c r="D113" s="4">
        <v>3.0281252835067112E-3</v>
      </c>
      <c r="E113" s="4">
        <v>3.4370448737437863E-3</v>
      </c>
      <c r="F113" s="4">
        <v>3.4983329769237067E-3</v>
      </c>
      <c r="G113" s="4">
        <v>3.432372829731902E-3</v>
      </c>
      <c r="H113" s="4">
        <v>3.328127209751763E-3</v>
      </c>
      <c r="I113" s="4">
        <v>3.2181295327666473E-3</v>
      </c>
      <c r="J113" s="4">
        <v>3.1117143379049595E-3</v>
      </c>
      <c r="K113" s="4">
        <v>3.01130078841677E-3</v>
      </c>
      <c r="L113" s="4">
        <v>2.9242774244093916E-3</v>
      </c>
      <c r="M113" s="14">
        <v>2.8361184003980002E-3</v>
      </c>
      <c r="O113" s="67"/>
      <c r="P113" s="2">
        <v>0.3</v>
      </c>
      <c r="Q113" s="4">
        <v>1.2230910893920811E-3</v>
      </c>
      <c r="R113" s="4">
        <v>3.0281252835067112E-3</v>
      </c>
      <c r="S113" s="4">
        <v>3.4370448737437863E-3</v>
      </c>
      <c r="T113" s="4">
        <v>3.4983329769237067E-3</v>
      </c>
      <c r="U113" s="4">
        <v>3.432372829731902E-3</v>
      </c>
      <c r="V113" s="4">
        <v>3.328127209751763E-3</v>
      </c>
      <c r="W113" s="4">
        <v>3.2181295327666473E-3</v>
      </c>
      <c r="X113" s="4">
        <v>3.1117143379049595E-3</v>
      </c>
      <c r="Y113" s="4">
        <v>3.01130078841677E-3</v>
      </c>
      <c r="Z113" s="4">
        <v>2.9242774244093916E-3</v>
      </c>
      <c r="AA113" s="14">
        <v>2.8361184003980002E-3</v>
      </c>
    </row>
    <row r="114" spans="1:27" x14ac:dyDescent="0.35">
      <c r="A114" s="67"/>
      <c r="B114" s="2">
        <v>0.35</v>
      </c>
      <c r="C114" s="4">
        <v>1.0505182663042561E-3</v>
      </c>
      <c r="D114" s="4">
        <v>3.0178826115018031E-3</v>
      </c>
      <c r="E114" s="4">
        <v>3.3905624974645892E-3</v>
      </c>
      <c r="F114" s="4">
        <v>3.3933003962565277E-3</v>
      </c>
      <c r="G114" s="4">
        <v>3.2996227692682401E-3</v>
      </c>
      <c r="H114" s="4">
        <v>3.1774156771051257E-3</v>
      </c>
      <c r="I114" s="4">
        <v>3.0591134246020931E-3</v>
      </c>
      <c r="J114" s="4">
        <v>2.9473001404084695E-3</v>
      </c>
      <c r="K114" s="4">
        <v>2.8458839569068771E-3</v>
      </c>
      <c r="L114" s="4">
        <v>2.7556110050248584E-3</v>
      </c>
      <c r="M114" s="14">
        <v>2.6728403568139071E-3</v>
      </c>
      <c r="O114" s="67"/>
      <c r="P114" s="2">
        <v>0.35</v>
      </c>
      <c r="Q114" s="4">
        <v>1.0505182663042561E-3</v>
      </c>
      <c r="R114" s="4">
        <v>3.0178826115018031E-3</v>
      </c>
      <c r="S114" s="4">
        <v>3.3905624974645892E-3</v>
      </c>
      <c r="T114" s="4">
        <v>3.3933003962565277E-3</v>
      </c>
      <c r="U114" s="4">
        <v>3.2996227692682401E-3</v>
      </c>
      <c r="V114" s="4">
        <v>3.1774156771051257E-3</v>
      </c>
      <c r="W114" s="4">
        <v>3.0591134246020931E-3</v>
      </c>
      <c r="X114" s="4">
        <v>2.9473001404084695E-3</v>
      </c>
      <c r="Y114" s="4">
        <v>2.8458839569068771E-3</v>
      </c>
      <c r="Z114" s="4">
        <v>2.7556110050248584E-3</v>
      </c>
      <c r="AA114" s="14">
        <v>2.6728403568139071E-3</v>
      </c>
    </row>
    <row r="115" spans="1:27" x14ac:dyDescent="0.35">
      <c r="A115" s="67"/>
      <c r="B115" s="2">
        <v>0.4</v>
      </c>
      <c r="C115" s="4">
        <v>9.4796930393087071E-4</v>
      </c>
      <c r="D115" s="4">
        <v>3.0044456693609231E-3</v>
      </c>
      <c r="E115" s="4">
        <v>3.3360070240620291E-3</v>
      </c>
      <c r="F115" s="4">
        <v>3.2929704819208514E-3</v>
      </c>
      <c r="G115" s="4">
        <v>3.1689313189365289E-3</v>
      </c>
      <c r="H115" s="4">
        <v>3.0363284431703997E-3</v>
      </c>
      <c r="I115" s="4">
        <v>2.9163347190986131E-3</v>
      </c>
      <c r="J115" s="4">
        <v>2.8065214345757315E-3</v>
      </c>
      <c r="K115" s="4">
        <v>2.710071499844965E-3</v>
      </c>
      <c r="L115" s="4">
        <v>2.6136712852245485E-3</v>
      </c>
      <c r="M115" s="14">
        <v>2.5344957961188023E-3</v>
      </c>
      <c r="O115" s="67"/>
      <c r="P115" s="2">
        <v>0.4</v>
      </c>
      <c r="Q115" s="4">
        <v>9.4796930393087071E-4</v>
      </c>
      <c r="R115" s="4">
        <v>3.0044456693609231E-3</v>
      </c>
      <c r="S115" s="4">
        <v>3.3360070240620291E-3</v>
      </c>
      <c r="T115" s="4">
        <v>3.2929704819208514E-3</v>
      </c>
      <c r="U115" s="4">
        <v>3.1689313189365289E-3</v>
      </c>
      <c r="V115" s="4">
        <v>3.0363284431703997E-3</v>
      </c>
      <c r="W115" s="4">
        <v>2.9163347190986131E-3</v>
      </c>
      <c r="X115" s="4">
        <v>2.8065214345757315E-3</v>
      </c>
      <c r="Y115" s="4">
        <v>2.710071499844965E-3</v>
      </c>
      <c r="Z115" s="4">
        <v>2.6136712852245485E-3</v>
      </c>
      <c r="AA115" s="14">
        <v>2.5344957961188023E-3</v>
      </c>
    </row>
    <row r="116" spans="1:27" x14ac:dyDescent="0.35">
      <c r="A116" s="67"/>
      <c r="B116" s="2">
        <v>0.45</v>
      </c>
      <c r="C116" s="4">
        <v>8.6408818504333346E-4</v>
      </c>
      <c r="D116" s="4">
        <v>3.011082810184626E-3</v>
      </c>
      <c r="E116" s="4">
        <v>3.2787646890669042E-3</v>
      </c>
      <c r="F116" s="4">
        <v>3.1952325987685969E-3</v>
      </c>
      <c r="G116" s="4">
        <v>3.0506764816380732E-3</v>
      </c>
      <c r="H116" s="4">
        <v>2.9114585262892557E-3</v>
      </c>
      <c r="I116" s="4">
        <v>2.7898312825654177E-3</v>
      </c>
      <c r="J116" s="4">
        <v>2.6774654795295979E-3</v>
      </c>
      <c r="K116" s="4">
        <v>2.5800832104116525E-3</v>
      </c>
      <c r="L116" s="4">
        <v>2.494214439562895E-3</v>
      </c>
      <c r="M116" s="14">
        <v>2.4168020387411457E-3</v>
      </c>
      <c r="O116" s="67"/>
      <c r="P116" s="2">
        <v>0.45</v>
      </c>
      <c r="Q116" s="4">
        <v>8.6408818504333346E-4</v>
      </c>
      <c r="R116" s="4">
        <v>3.011082810184626E-3</v>
      </c>
      <c r="S116" s="4">
        <v>3.2787646890669042E-3</v>
      </c>
      <c r="T116" s="4">
        <v>3.1952325987685969E-3</v>
      </c>
      <c r="U116" s="4">
        <v>3.0506764816380732E-3</v>
      </c>
      <c r="V116" s="4">
        <v>2.9114585262892557E-3</v>
      </c>
      <c r="W116" s="4">
        <v>2.7898312825654177E-3</v>
      </c>
      <c r="X116" s="4">
        <v>2.6774654795295979E-3</v>
      </c>
      <c r="Y116" s="4">
        <v>2.5800832104116525E-3</v>
      </c>
      <c r="Z116" s="4">
        <v>2.494214439562895E-3</v>
      </c>
      <c r="AA116" s="14">
        <v>2.4168020387411457E-3</v>
      </c>
    </row>
    <row r="117" spans="1:27" x14ac:dyDescent="0.35">
      <c r="A117" s="67"/>
      <c r="B117" s="2">
        <v>0.5</v>
      </c>
      <c r="C117" s="4">
        <v>7.62598326874911E-4</v>
      </c>
      <c r="D117" s="4">
        <v>3.0075332552866006E-3</v>
      </c>
      <c r="E117" s="4">
        <v>3.2127469192306506E-3</v>
      </c>
      <c r="F117" s="4">
        <v>3.0944084467796817E-3</v>
      </c>
      <c r="G117" s="4">
        <v>2.9417785739812869E-3</v>
      </c>
      <c r="H117" s="4">
        <v>2.8015382282838264E-3</v>
      </c>
      <c r="I117" s="4">
        <v>2.6778673563155947E-3</v>
      </c>
      <c r="J117" s="4">
        <v>2.5708201233623682E-3</v>
      </c>
      <c r="K117" s="4">
        <v>2.4782225093671725E-3</v>
      </c>
      <c r="L117" s="4">
        <v>2.3879497221212815E-3</v>
      </c>
      <c r="M117" s="14">
        <v>2.3123493065132466E-3</v>
      </c>
      <c r="O117" s="67"/>
      <c r="P117" s="2">
        <v>0.5</v>
      </c>
      <c r="Q117" s="4">
        <v>7.62598326874911E-4</v>
      </c>
      <c r="R117" s="4">
        <v>3.0075332552866006E-3</v>
      </c>
      <c r="S117" s="4">
        <v>3.2127469192306506E-3</v>
      </c>
      <c r="T117" s="4">
        <v>3.0944084467796817E-3</v>
      </c>
      <c r="U117" s="4">
        <v>2.9417785739812869E-3</v>
      </c>
      <c r="V117" s="4">
        <v>2.8015382282838264E-3</v>
      </c>
      <c r="W117" s="4">
        <v>2.6778673563155947E-3</v>
      </c>
      <c r="X117" s="4">
        <v>2.5708201233623682E-3</v>
      </c>
      <c r="Y117" s="4">
        <v>2.4782225093671725E-3</v>
      </c>
      <c r="Z117" s="4">
        <v>2.3879497221212815E-3</v>
      </c>
      <c r="AA117" s="14">
        <v>2.3123493065132466E-3</v>
      </c>
    </row>
    <row r="118" spans="1:27" x14ac:dyDescent="0.35">
      <c r="A118" s="67"/>
      <c r="B118" s="2">
        <v>0.55000000000000004</v>
      </c>
      <c r="C118" s="4">
        <v>7.1186224698252304E-4</v>
      </c>
      <c r="D118" s="4">
        <v>3.0083416186701488E-3</v>
      </c>
      <c r="E118" s="4">
        <v>3.1439372499528061E-3</v>
      </c>
      <c r="F118" s="4">
        <v>3.0043561073078364E-3</v>
      </c>
      <c r="G118" s="4">
        <v>2.8413498779694146E-3</v>
      </c>
      <c r="H118" s="4">
        <v>2.7002007408509373E-3</v>
      </c>
      <c r="I118" s="4">
        <v>2.5780175209262376E-3</v>
      </c>
      <c r="J118" s="4">
        <v>2.4734824706348388E-3</v>
      </c>
      <c r="K118" s="4">
        <v>2.3796790616455268E-3</v>
      </c>
      <c r="L118" s="4">
        <v>2.2940261287592609E-3</v>
      </c>
      <c r="M118" s="14">
        <v>2.2202908758339607E-3</v>
      </c>
      <c r="O118" s="67"/>
      <c r="P118" s="2">
        <v>0.55000000000000004</v>
      </c>
      <c r="Q118" s="4">
        <v>7.1186224698252304E-4</v>
      </c>
      <c r="R118" s="4">
        <v>3.0083416186701488E-3</v>
      </c>
      <c r="S118" s="4">
        <v>3.1439372499528061E-3</v>
      </c>
      <c r="T118" s="4">
        <v>3.0043561073078364E-3</v>
      </c>
      <c r="U118" s="4">
        <v>2.8413498779694146E-3</v>
      </c>
      <c r="V118" s="4">
        <v>2.7002007408509373E-3</v>
      </c>
      <c r="W118" s="4">
        <v>2.5780175209262376E-3</v>
      </c>
      <c r="X118" s="4">
        <v>2.4734824706348388E-3</v>
      </c>
      <c r="Y118" s="4">
        <v>2.3796790616455268E-3</v>
      </c>
      <c r="Z118" s="4">
        <v>2.2940261287592609E-3</v>
      </c>
      <c r="AA118" s="14">
        <v>2.2202908758339607E-3</v>
      </c>
    </row>
    <row r="119" spans="1:27" x14ac:dyDescent="0.35">
      <c r="A119" s="67"/>
      <c r="B119" s="2">
        <v>0.6</v>
      </c>
      <c r="C119" s="4">
        <v>6.5058591528568553E-4</v>
      </c>
      <c r="D119" s="4">
        <v>2.9898743843050435E-3</v>
      </c>
      <c r="E119" s="4">
        <v>3.0855934992680759E-3</v>
      </c>
      <c r="F119" s="4">
        <v>2.917040349538917E-3</v>
      </c>
      <c r="G119" s="4">
        <v>2.7459646450719291E-3</v>
      </c>
      <c r="H119" s="4">
        <v>2.6083726361133207E-3</v>
      </c>
      <c r="I119" s="4">
        <v>2.490585694687783E-3</v>
      </c>
      <c r="J119" s="4">
        <v>2.3832175859230431E-3</v>
      </c>
      <c r="K119" s="4">
        <v>2.2957386737522717E-3</v>
      </c>
      <c r="L119" s="4">
        <v>2.2151455029569642E-3</v>
      </c>
      <c r="M119" s="14">
        <v>2.1408434078464184E-3</v>
      </c>
      <c r="O119" s="67"/>
      <c r="P119" s="2">
        <v>0.6</v>
      </c>
      <c r="Q119" s="4">
        <v>6.5058591528568553E-4</v>
      </c>
      <c r="R119" s="4">
        <v>2.9898743843050435E-3</v>
      </c>
      <c r="S119" s="4">
        <v>3.0855934992680759E-3</v>
      </c>
      <c r="T119" s="4">
        <v>2.917040349538917E-3</v>
      </c>
      <c r="U119" s="4">
        <v>2.7459646450719291E-3</v>
      </c>
      <c r="V119" s="4">
        <v>2.6083726361133207E-3</v>
      </c>
      <c r="W119" s="4">
        <v>2.490585694687783E-3</v>
      </c>
      <c r="X119" s="4">
        <v>2.3832175859230431E-3</v>
      </c>
      <c r="Y119" s="4">
        <v>2.2957386737522717E-3</v>
      </c>
      <c r="Z119" s="4">
        <v>2.2151455029569642E-3</v>
      </c>
      <c r="AA119" s="14">
        <v>2.1408434078464184E-3</v>
      </c>
    </row>
    <row r="120" spans="1:27" x14ac:dyDescent="0.35">
      <c r="A120" s="67"/>
      <c r="B120" s="2">
        <v>0.65</v>
      </c>
      <c r="C120" s="4">
        <v>5.9999804906662579E-4</v>
      </c>
      <c r="D120" s="4">
        <v>2.9821783039125022E-3</v>
      </c>
      <c r="E120" s="4">
        <v>3.0163728982172504E-3</v>
      </c>
      <c r="F120" s="4">
        <v>2.8348918612518832E-3</v>
      </c>
      <c r="G120" s="4">
        <v>2.664811876080963E-3</v>
      </c>
      <c r="H120" s="4">
        <v>2.5264072231995041E-3</v>
      </c>
      <c r="I120" s="4">
        <v>2.4102771797560531E-3</v>
      </c>
      <c r="J120" s="4">
        <v>2.3074075885253439E-3</v>
      </c>
      <c r="K120" s="4">
        <v>2.216661966322721E-3</v>
      </c>
      <c r="L120" s="4">
        <v>2.1415961242190417E-3</v>
      </c>
      <c r="M120" s="14">
        <v>2.0665763802309198E-3</v>
      </c>
      <c r="O120" s="67"/>
      <c r="P120" s="2">
        <v>0.65</v>
      </c>
      <c r="Q120" s="4">
        <v>5.9999804906662579E-4</v>
      </c>
      <c r="R120" s="4">
        <v>2.9821783039125022E-3</v>
      </c>
      <c r="S120" s="4">
        <v>3.0163728982172504E-3</v>
      </c>
      <c r="T120" s="4">
        <v>2.8348918612518832E-3</v>
      </c>
      <c r="U120" s="4">
        <v>2.664811876080963E-3</v>
      </c>
      <c r="V120" s="4">
        <v>2.5264072231995041E-3</v>
      </c>
      <c r="W120" s="4">
        <v>2.4102771797560531E-3</v>
      </c>
      <c r="X120" s="4">
        <v>2.3074075885253439E-3</v>
      </c>
      <c r="Y120" s="4">
        <v>2.216661966322721E-3</v>
      </c>
      <c r="Z120" s="4">
        <v>2.1415961242190417E-3</v>
      </c>
      <c r="AA120" s="14">
        <v>2.0665763802309198E-3</v>
      </c>
    </row>
    <row r="121" spans="1:27" x14ac:dyDescent="0.35">
      <c r="A121" s="67"/>
      <c r="B121" s="2">
        <v>0.7</v>
      </c>
      <c r="C121" s="4">
        <v>5.5544808932803883E-4</v>
      </c>
      <c r="D121" s="4">
        <v>2.9655385305570503E-3</v>
      </c>
      <c r="E121" s="4">
        <v>2.9573630297626981E-3</v>
      </c>
      <c r="F121" s="4">
        <v>2.7544295761775376E-3</v>
      </c>
      <c r="G121" s="4">
        <v>2.5872345098599653E-3</v>
      </c>
      <c r="H121" s="4">
        <v>2.4538764481793029E-3</v>
      </c>
      <c r="I121" s="4">
        <v>2.3374005042330354E-3</v>
      </c>
      <c r="J121" s="4">
        <v>2.237964728703073E-3</v>
      </c>
      <c r="K121" s="4">
        <v>2.146168728010218E-3</v>
      </c>
      <c r="L121" s="4">
        <v>2.0688539564117795E-3</v>
      </c>
      <c r="M121" s="14">
        <v>2.0023826140456538E-3</v>
      </c>
      <c r="O121" s="67"/>
      <c r="P121" s="2">
        <v>0.7</v>
      </c>
      <c r="Q121" s="4">
        <v>5.5544808932803883E-4</v>
      </c>
      <c r="R121" s="4">
        <v>2.9655385305570503E-3</v>
      </c>
      <c r="S121" s="4">
        <v>2.9573630297626981E-3</v>
      </c>
      <c r="T121" s="4">
        <v>2.7544295761775376E-3</v>
      </c>
      <c r="U121" s="4">
        <v>2.5872345098599653E-3</v>
      </c>
      <c r="V121" s="4">
        <v>2.4538764481793029E-3</v>
      </c>
      <c r="W121" s="4">
        <v>2.3374005042330354E-3</v>
      </c>
      <c r="X121" s="4">
        <v>2.237964728703073E-3</v>
      </c>
      <c r="Y121" s="4">
        <v>2.146168728010218E-3</v>
      </c>
      <c r="Z121" s="4">
        <v>2.0688539564117795E-3</v>
      </c>
      <c r="AA121" s="14">
        <v>2.0023826140456538E-3</v>
      </c>
    </row>
    <row r="122" spans="1:27" x14ac:dyDescent="0.35">
      <c r="A122" s="67"/>
      <c r="B122" s="2">
        <v>0.75</v>
      </c>
      <c r="C122" s="4">
        <v>5.3032498677978547E-4</v>
      </c>
      <c r="D122" s="4">
        <v>2.9544519337651623E-3</v>
      </c>
      <c r="E122" s="4">
        <v>2.8949603400030182E-3</v>
      </c>
      <c r="F122" s="4">
        <v>2.6884149344276972E-3</v>
      </c>
      <c r="G122" s="4">
        <v>2.516746704539653E-3</v>
      </c>
      <c r="H122" s="4">
        <v>2.3828945698418807E-3</v>
      </c>
      <c r="I122" s="4">
        <v>2.2709755892547224E-3</v>
      </c>
      <c r="J122" s="4">
        <v>2.1722411636257645E-3</v>
      </c>
      <c r="K122" s="4">
        <v>2.0914038374541216E-3</v>
      </c>
      <c r="L122" s="4">
        <v>2.011345898707678E-3</v>
      </c>
      <c r="M122" s="14">
        <v>1.9426704078733365E-3</v>
      </c>
      <c r="O122" s="67"/>
      <c r="P122" s="2">
        <v>0.75</v>
      </c>
      <c r="Q122" s="4">
        <v>5.3032498677978547E-4</v>
      </c>
      <c r="R122" s="4">
        <v>2.9544519337651623E-3</v>
      </c>
      <c r="S122" s="4">
        <v>2.8949603400030182E-3</v>
      </c>
      <c r="T122" s="4">
        <v>2.6884149344276972E-3</v>
      </c>
      <c r="U122" s="4">
        <v>2.516746704539653E-3</v>
      </c>
      <c r="V122" s="4">
        <v>2.3828945698418807E-3</v>
      </c>
      <c r="W122" s="4">
        <v>2.2709755892547224E-3</v>
      </c>
      <c r="X122" s="4">
        <v>2.1722411636257645E-3</v>
      </c>
      <c r="Y122" s="4">
        <v>2.0914038374541216E-3</v>
      </c>
      <c r="Z122" s="4">
        <v>2.011345898707678E-3</v>
      </c>
      <c r="AA122" s="14">
        <v>1.9426704078733365E-3</v>
      </c>
    </row>
    <row r="123" spans="1:27" x14ac:dyDescent="0.35">
      <c r="A123" s="67"/>
      <c r="B123" s="2">
        <v>0.8</v>
      </c>
      <c r="C123" s="4">
        <v>5.1467879245075136E-4</v>
      </c>
      <c r="D123" s="4">
        <v>2.9303281313487386E-3</v>
      </c>
      <c r="E123" s="4">
        <v>2.8298582763051161E-3</v>
      </c>
      <c r="F123" s="4">
        <v>2.6233439869578008E-3</v>
      </c>
      <c r="G123" s="4">
        <v>2.4518496128198611E-3</v>
      </c>
      <c r="H123" s="4">
        <v>2.3190358381750473E-3</v>
      </c>
      <c r="I123" s="4">
        <v>2.2089851483570403E-3</v>
      </c>
      <c r="J123" s="4">
        <v>2.1141162143538108E-3</v>
      </c>
      <c r="K123" s="4">
        <v>2.024717644942269E-3</v>
      </c>
      <c r="L123" s="4">
        <v>1.9545279956479479E-3</v>
      </c>
      <c r="M123" s="14">
        <v>1.8860747635850487E-3</v>
      </c>
      <c r="O123" s="67"/>
      <c r="P123" s="2">
        <v>0.8</v>
      </c>
      <c r="Q123" s="4">
        <v>5.1467879245075136E-4</v>
      </c>
      <c r="R123" s="4">
        <v>2.9303281313487386E-3</v>
      </c>
      <c r="S123" s="4">
        <v>2.8298582763051161E-3</v>
      </c>
      <c r="T123" s="4">
        <v>2.6233439869578008E-3</v>
      </c>
      <c r="U123" s="4">
        <v>2.4518496128198611E-3</v>
      </c>
      <c r="V123" s="4">
        <v>2.3190358381750473E-3</v>
      </c>
      <c r="W123" s="4">
        <v>2.2089851483570403E-3</v>
      </c>
      <c r="X123" s="4">
        <v>2.1141162143538108E-3</v>
      </c>
      <c r="Y123" s="4">
        <v>2.024717644942269E-3</v>
      </c>
      <c r="Z123" s="4">
        <v>1.9545279956479479E-3</v>
      </c>
      <c r="AA123" s="14">
        <v>1.8860747635850487E-3</v>
      </c>
    </row>
    <row r="124" spans="1:27" x14ac:dyDescent="0.35">
      <c r="A124" s="67"/>
      <c r="B124" s="2">
        <v>0.85</v>
      </c>
      <c r="C124" s="4">
        <v>4.6316542424378564E-4</v>
      </c>
      <c r="D124" s="4">
        <v>2.9135049533478103E-3</v>
      </c>
      <c r="E124" s="4">
        <v>2.77760869649726E-3</v>
      </c>
      <c r="F124" s="4">
        <v>2.5590274022217934E-3</v>
      </c>
      <c r="G124" s="4">
        <v>2.3906729682979179E-3</v>
      </c>
      <c r="H124" s="4">
        <v>2.2659364066796406E-3</v>
      </c>
      <c r="I124" s="4">
        <v>2.1536122565839477E-3</v>
      </c>
      <c r="J124" s="4">
        <v>2.0604838557153177E-3</v>
      </c>
      <c r="K124" s="4">
        <v>1.9759453447726867E-3</v>
      </c>
      <c r="L124" s="4">
        <v>1.90101137620673E-3</v>
      </c>
      <c r="M124" s="14">
        <v>1.8390602833434013E-3</v>
      </c>
      <c r="O124" s="67"/>
      <c r="P124" s="2">
        <v>0.85</v>
      </c>
      <c r="Q124" s="4">
        <v>4.6316542424378564E-4</v>
      </c>
      <c r="R124" s="4">
        <v>2.9135049533478103E-3</v>
      </c>
      <c r="S124" s="4">
        <v>2.77760869649726E-3</v>
      </c>
      <c r="T124" s="4">
        <v>2.5590274022217934E-3</v>
      </c>
      <c r="U124" s="4">
        <v>2.3906729682979179E-3</v>
      </c>
      <c r="V124" s="4">
        <v>2.2659364066796406E-3</v>
      </c>
      <c r="W124" s="4">
        <v>2.1536122565839477E-3</v>
      </c>
      <c r="X124" s="4">
        <v>2.0604838557153177E-3</v>
      </c>
      <c r="Y124" s="4">
        <v>1.9759453447726867E-3</v>
      </c>
      <c r="Z124" s="4">
        <v>1.90101137620673E-3</v>
      </c>
      <c r="AA124" s="14">
        <v>1.8390602833434013E-3</v>
      </c>
    </row>
    <row r="125" spans="1:27" x14ac:dyDescent="0.35">
      <c r="A125" s="67"/>
      <c r="B125" s="2">
        <v>0.9</v>
      </c>
      <c r="C125" s="4">
        <v>4.5063023532949411E-4</v>
      </c>
      <c r="D125" s="4">
        <v>2.8893386748106236E-3</v>
      </c>
      <c r="E125" s="4">
        <v>2.7212619820329866E-3</v>
      </c>
      <c r="F125" s="4">
        <v>2.5032182247121644E-3</v>
      </c>
      <c r="G125" s="4">
        <v>2.3364665234845879E-3</v>
      </c>
      <c r="H125" s="4">
        <v>2.2102510355375103E-3</v>
      </c>
      <c r="I125" s="4">
        <v>2.1043281026955395E-3</v>
      </c>
      <c r="J125" s="4">
        <v>2.0080051024186849E-3</v>
      </c>
      <c r="K125" s="4">
        <v>1.9271970814776467E-3</v>
      </c>
      <c r="L125" s="4">
        <v>1.8551211960763344E-3</v>
      </c>
      <c r="M125" s="14">
        <v>1.7879596990658445E-3</v>
      </c>
      <c r="O125" s="67"/>
      <c r="P125" s="2">
        <v>0.9</v>
      </c>
      <c r="Q125" s="4">
        <v>4.5063023532949411E-4</v>
      </c>
      <c r="R125" s="4">
        <v>2.8893386748106236E-3</v>
      </c>
      <c r="S125" s="4">
        <v>2.7212619820329866E-3</v>
      </c>
      <c r="T125" s="4">
        <v>2.5032182247121644E-3</v>
      </c>
      <c r="U125" s="4">
        <v>2.3364665234845879E-3</v>
      </c>
      <c r="V125" s="4">
        <v>2.2102510355375103E-3</v>
      </c>
      <c r="W125" s="4">
        <v>2.1043281026955395E-3</v>
      </c>
      <c r="X125" s="4">
        <v>2.0080051024186849E-3</v>
      </c>
      <c r="Y125" s="4">
        <v>1.9271970814776467E-3</v>
      </c>
      <c r="Z125" s="4">
        <v>1.8551211960763344E-3</v>
      </c>
      <c r="AA125" s="14">
        <v>1.7879596990658445E-3</v>
      </c>
    </row>
    <row r="126" spans="1:27" x14ac:dyDescent="0.35">
      <c r="A126" s="67"/>
      <c r="B126" s="2">
        <v>0.95</v>
      </c>
      <c r="C126" s="4">
        <v>4.2178170534055119E-4</v>
      </c>
      <c r="D126" s="4">
        <v>2.8692471404165778E-3</v>
      </c>
      <c r="E126" s="4">
        <v>2.6695711772401539E-3</v>
      </c>
      <c r="F126" s="4">
        <v>2.4475741772379085E-3</v>
      </c>
      <c r="G126" s="4">
        <v>2.2854663672445029E-3</v>
      </c>
      <c r="H126" s="4">
        <v>2.1635294429657877E-3</v>
      </c>
      <c r="I126" s="4">
        <v>2.0538019338650717E-3</v>
      </c>
      <c r="J126" s="4">
        <v>1.9590210801897854E-3</v>
      </c>
      <c r="K126" s="4">
        <v>1.882806736464184E-3</v>
      </c>
      <c r="L126" s="4">
        <v>1.8081773447331697E-3</v>
      </c>
      <c r="M126" s="14">
        <v>1.7479196990721156E-3</v>
      </c>
      <c r="O126" s="67"/>
      <c r="P126" s="2">
        <v>0.95</v>
      </c>
      <c r="Q126" s="4">
        <v>4.2178170534055119E-4</v>
      </c>
      <c r="R126" s="4">
        <v>2.8692471404165778E-3</v>
      </c>
      <c r="S126" s="4">
        <v>2.6695711772401539E-3</v>
      </c>
      <c r="T126" s="4">
        <v>2.4475741772379085E-3</v>
      </c>
      <c r="U126" s="4">
        <v>2.2854663672445029E-3</v>
      </c>
      <c r="V126" s="4">
        <v>2.1635294429657877E-3</v>
      </c>
      <c r="W126" s="4">
        <v>2.0538019338650717E-3</v>
      </c>
      <c r="X126" s="4">
        <v>1.9590210801897854E-3</v>
      </c>
      <c r="Y126" s="4">
        <v>1.882806736464184E-3</v>
      </c>
      <c r="Z126" s="4">
        <v>1.8081773447331697E-3</v>
      </c>
      <c r="AA126" s="14">
        <v>1.7479196990721156E-3</v>
      </c>
    </row>
    <row r="127" spans="1:27" x14ac:dyDescent="0.35">
      <c r="A127" s="67"/>
      <c r="B127" s="2">
        <v>1</v>
      </c>
      <c r="C127" s="4">
        <v>3.9926450456941406E-4</v>
      </c>
      <c r="D127" s="4">
        <v>2.8414657818028183E-3</v>
      </c>
      <c r="E127" s="4">
        <v>2.6225283795846617E-3</v>
      </c>
      <c r="F127" s="4">
        <v>2.4031718137871761E-3</v>
      </c>
      <c r="G127" s="4">
        <v>2.2424592949700545E-3</v>
      </c>
      <c r="H127" s="4">
        <v>2.1121723556023738E-3</v>
      </c>
      <c r="I127" s="4">
        <v>2.0072387212475193E-3</v>
      </c>
      <c r="J127" s="4">
        <v>1.9149466719040257E-3</v>
      </c>
      <c r="K127" s="4">
        <v>1.8344685817614889E-3</v>
      </c>
      <c r="L127" s="4">
        <v>1.771319267165884E-3</v>
      </c>
      <c r="M127" s="14">
        <v>1.707138342598524E-3</v>
      </c>
      <c r="O127" s="67"/>
      <c r="P127" s="2">
        <v>1</v>
      </c>
      <c r="Q127" s="4">
        <v>3.9926450456941406E-4</v>
      </c>
      <c r="R127" s="4">
        <v>2.8414657818028183E-3</v>
      </c>
      <c r="S127" s="4">
        <v>2.6225283795846617E-3</v>
      </c>
      <c r="T127" s="4">
        <v>2.4031718137871761E-3</v>
      </c>
      <c r="U127" s="4">
        <v>2.2424592949700545E-3</v>
      </c>
      <c r="V127" s="4">
        <v>2.1121723556023738E-3</v>
      </c>
      <c r="W127" s="4">
        <v>2.0072387212475193E-3</v>
      </c>
      <c r="X127" s="4">
        <v>1.9149466719040257E-3</v>
      </c>
      <c r="Y127" s="4">
        <v>1.8344685817614889E-3</v>
      </c>
      <c r="Z127" s="4">
        <v>1.771319267165884E-3</v>
      </c>
      <c r="AA127" s="14">
        <v>1.707138342598524E-3</v>
      </c>
    </row>
    <row r="128" spans="1:27" x14ac:dyDescent="0.35">
      <c r="A128" s="8"/>
      <c r="B128" s="9"/>
      <c r="C128" s="9"/>
      <c r="D128" s="9"/>
      <c r="E128" s="9"/>
      <c r="F128" s="9"/>
      <c r="G128" s="9"/>
      <c r="H128" s="9"/>
      <c r="I128" s="9"/>
      <c r="J128" s="9"/>
      <c r="K128" s="9"/>
      <c r="L128" s="9"/>
      <c r="M128" s="10"/>
      <c r="O128" s="8"/>
      <c r="P128" s="9"/>
      <c r="Q128" s="9"/>
      <c r="R128" s="9"/>
      <c r="S128" s="9"/>
      <c r="T128" s="9"/>
      <c r="U128" s="9"/>
      <c r="V128" s="9"/>
      <c r="W128" s="9"/>
      <c r="X128" s="9"/>
      <c r="Y128" s="9"/>
      <c r="Z128" s="9"/>
      <c r="AA128" s="10"/>
    </row>
    <row r="129" spans="1:27" x14ac:dyDescent="0.35">
      <c r="A129" s="8"/>
      <c r="B129" s="9"/>
      <c r="C129" s="9"/>
      <c r="D129" s="9"/>
      <c r="E129" s="9"/>
      <c r="F129" s="9"/>
      <c r="G129" s="9"/>
      <c r="H129" s="9"/>
      <c r="I129" s="9"/>
      <c r="J129" s="9"/>
      <c r="K129" s="9"/>
      <c r="L129" s="9"/>
      <c r="M129" s="10"/>
      <c r="O129" s="8"/>
      <c r="P129" s="9"/>
      <c r="Q129" s="9"/>
      <c r="R129" s="9"/>
      <c r="S129" s="9"/>
      <c r="T129" s="9"/>
      <c r="U129" s="9"/>
      <c r="V129" s="9"/>
      <c r="W129" s="9"/>
      <c r="X129" s="9"/>
      <c r="Y129" s="9"/>
      <c r="Z129" s="9"/>
      <c r="AA129" s="10"/>
    </row>
    <row r="130" spans="1:27" x14ac:dyDescent="0.35">
      <c r="A130" s="8"/>
      <c r="B130" s="9"/>
      <c r="C130" s="9"/>
      <c r="D130" s="9"/>
      <c r="E130" s="9"/>
      <c r="F130" s="9"/>
      <c r="G130" s="9"/>
      <c r="H130" s="9"/>
      <c r="I130" s="9"/>
      <c r="J130" s="9"/>
      <c r="K130" s="9"/>
      <c r="L130" s="9"/>
      <c r="M130" s="10"/>
      <c r="O130" s="8"/>
      <c r="P130" s="9"/>
      <c r="Q130" s="9"/>
      <c r="R130" s="9"/>
      <c r="S130" s="9"/>
      <c r="T130" s="9"/>
      <c r="U130" s="9"/>
      <c r="V130" s="9"/>
      <c r="W130" s="9"/>
      <c r="X130" s="9"/>
      <c r="Y130" s="9"/>
      <c r="Z130" s="9"/>
      <c r="AA130" s="10"/>
    </row>
    <row r="131" spans="1:27" x14ac:dyDescent="0.35">
      <c r="A131" s="8"/>
      <c r="B131" s="9"/>
      <c r="C131" s="9"/>
      <c r="D131" s="9"/>
      <c r="E131" s="9"/>
      <c r="F131" s="9"/>
      <c r="G131" s="9"/>
      <c r="H131" s="9"/>
      <c r="I131" s="9"/>
      <c r="J131" s="9"/>
      <c r="K131" s="9"/>
      <c r="L131" s="9"/>
      <c r="M131" s="10"/>
      <c r="O131" s="8"/>
      <c r="P131" s="9"/>
      <c r="Q131" s="9"/>
      <c r="R131" s="9"/>
      <c r="S131" s="9"/>
      <c r="T131" s="9"/>
      <c r="U131" s="9"/>
      <c r="V131" s="9"/>
      <c r="W131" s="9"/>
      <c r="X131" s="9"/>
      <c r="Y131" s="9"/>
      <c r="Z131" s="9"/>
      <c r="AA131" s="10"/>
    </row>
    <row r="132" spans="1:27" x14ac:dyDescent="0.35">
      <c r="A132" s="8"/>
      <c r="B132" s="9"/>
      <c r="C132" s="9"/>
      <c r="D132" s="9"/>
      <c r="E132" s="9"/>
      <c r="F132" s="9"/>
      <c r="G132" s="9"/>
      <c r="H132" s="9"/>
      <c r="I132" s="9"/>
      <c r="J132" s="9"/>
      <c r="K132" s="9"/>
      <c r="L132" s="9"/>
      <c r="M132" s="10"/>
      <c r="O132" s="8"/>
      <c r="P132" s="9"/>
      <c r="Q132" s="9"/>
      <c r="R132" s="9"/>
      <c r="S132" s="9"/>
      <c r="T132" s="9"/>
      <c r="U132" s="9"/>
      <c r="V132" s="9"/>
      <c r="W132" s="9"/>
      <c r="X132" s="9"/>
      <c r="Y132" s="9"/>
      <c r="Z132" s="9"/>
      <c r="AA132" s="10"/>
    </row>
    <row r="133" spans="1:27" x14ac:dyDescent="0.35">
      <c r="A133" s="8"/>
      <c r="B133" s="9"/>
      <c r="C133" s="9"/>
      <c r="D133" s="9"/>
      <c r="E133" s="9"/>
      <c r="F133" s="9"/>
      <c r="G133" s="9"/>
      <c r="H133" s="9"/>
      <c r="I133" s="9"/>
      <c r="J133" s="9"/>
      <c r="K133" s="9"/>
      <c r="L133" s="9"/>
      <c r="M133" s="10"/>
      <c r="O133" s="8"/>
      <c r="P133" s="9"/>
      <c r="Q133" s="9"/>
      <c r="R133" s="9"/>
      <c r="S133" s="9"/>
      <c r="T133" s="9"/>
      <c r="U133" s="9"/>
      <c r="V133" s="9"/>
      <c r="W133" s="9"/>
      <c r="X133" s="9"/>
      <c r="Y133" s="9"/>
      <c r="Z133" s="9"/>
      <c r="AA133" s="10"/>
    </row>
    <row r="134" spans="1:27" x14ac:dyDescent="0.35">
      <c r="A134" s="8"/>
      <c r="B134" s="9"/>
      <c r="C134" s="9"/>
      <c r="D134" s="9"/>
      <c r="E134" s="9"/>
      <c r="F134" s="9"/>
      <c r="G134" s="9"/>
      <c r="H134" s="9"/>
      <c r="I134" s="9"/>
      <c r="J134" s="9"/>
      <c r="K134" s="9"/>
      <c r="L134" s="9"/>
      <c r="M134" s="10"/>
      <c r="O134" s="8"/>
      <c r="P134" s="9"/>
      <c r="Q134" s="9"/>
      <c r="R134" s="9"/>
      <c r="S134" s="9"/>
      <c r="T134" s="9"/>
      <c r="U134" s="9"/>
      <c r="V134" s="9"/>
      <c r="W134" s="9"/>
      <c r="X134" s="9"/>
      <c r="Y134" s="9"/>
      <c r="Z134" s="9"/>
      <c r="AA134" s="10"/>
    </row>
    <row r="135" spans="1:27" x14ac:dyDescent="0.35">
      <c r="A135" s="8"/>
      <c r="B135" s="9"/>
      <c r="C135" s="9"/>
      <c r="D135" s="9"/>
      <c r="E135" s="9"/>
      <c r="F135" s="9"/>
      <c r="G135" s="9"/>
      <c r="H135" s="9"/>
      <c r="I135" s="9"/>
      <c r="J135" s="9"/>
      <c r="K135" s="9"/>
      <c r="L135" s="9"/>
      <c r="M135" s="10"/>
      <c r="O135" s="8"/>
      <c r="P135" s="9"/>
      <c r="Q135" s="9"/>
      <c r="R135" s="9"/>
      <c r="S135" s="9"/>
      <c r="T135" s="9"/>
      <c r="U135" s="9"/>
      <c r="V135" s="9"/>
      <c r="W135" s="9"/>
      <c r="X135" s="9"/>
      <c r="Y135" s="9"/>
      <c r="Z135" s="9"/>
      <c r="AA135" s="10"/>
    </row>
    <row r="136" spans="1:27" x14ac:dyDescent="0.35">
      <c r="A136" s="8"/>
      <c r="B136" s="9"/>
      <c r="C136" s="9"/>
      <c r="D136" s="9"/>
      <c r="E136" s="9"/>
      <c r="F136" s="9"/>
      <c r="G136" s="9"/>
      <c r="H136" s="9"/>
      <c r="I136" s="9"/>
      <c r="J136" s="9"/>
      <c r="K136" s="9"/>
      <c r="L136" s="9"/>
      <c r="M136" s="10"/>
      <c r="O136" s="8"/>
      <c r="P136" s="9"/>
      <c r="Q136" s="9"/>
      <c r="R136" s="9"/>
      <c r="S136" s="9"/>
      <c r="T136" s="9"/>
      <c r="U136" s="9"/>
      <c r="V136" s="9"/>
      <c r="W136" s="9"/>
      <c r="X136" s="9"/>
      <c r="Y136" s="9"/>
      <c r="Z136" s="9"/>
      <c r="AA136" s="10"/>
    </row>
    <row r="137" spans="1:27" x14ac:dyDescent="0.35">
      <c r="A137" s="8"/>
      <c r="B137" s="9"/>
      <c r="C137" s="9"/>
      <c r="D137" s="9"/>
      <c r="E137" s="9"/>
      <c r="F137" s="9"/>
      <c r="G137" s="9"/>
      <c r="H137" s="9"/>
      <c r="I137" s="9"/>
      <c r="J137" s="9"/>
      <c r="K137" s="9"/>
      <c r="L137" s="9"/>
      <c r="M137" s="10"/>
      <c r="O137" s="8"/>
      <c r="P137" s="9"/>
      <c r="Q137" s="9"/>
      <c r="R137" s="9"/>
      <c r="S137" s="9"/>
      <c r="T137" s="9"/>
      <c r="U137" s="9"/>
      <c r="V137" s="9"/>
      <c r="W137" s="9"/>
      <c r="X137" s="9"/>
      <c r="Y137" s="9"/>
      <c r="Z137" s="9"/>
      <c r="AA137" s="10"/>
    </row>
    <row r="138" spans="1:27" x14ac:dyDescent="0.35">
      <c r="A138" s="64" t="s">
        <v>1</v>
      </c>
      <c r="B138" s="65"/>
      <c r="C138" s="65"/>
      <c r="D138" s="65"/>
      <c r="E138" s="65"/>
      <c r="F138" s="65"/>
      <c r="G138" s="65"/>
      <c r="H138" s="65"/>
      <c r="I138" s="65"/>
      <c r="J138" s="65"/>
      <c r="K138" s="65"/>
      <c r="L138" s="65"/>
      <c r="M138" s="66"/>
      <c r="O138" s="64" t="s">
        <v>1</v>
      </c>
      <c r="P138" s="65"/>
      <c r="Q138" s="65"/>
      <c r="R138" s="65"/>
      <c r="S138" s="65"/>
      <c r="T138" s="65"/>
      <c r="U138" s="65"/>
      <c r="V138" s="65"/>
      <c r="W138" s="65"/>
      <c r="X138" s="65"/>
      <c r="Y138" s="65"/>
      <c r="Z138" s="65"/>
      <c r="AA138" s="66"/>
    </row>
    <row r="139" spans="1:27" x14ac:dyDescent="0.35">
      <c r="A139" s="67" t="s">
        <v>0</v>
      </c>
      <c r="B139" s="1"/>
      <c r="C139" s="1">
        <v>0</v>
      </c>
      <c r="D139" s="1">
        <v>0.1</v>
      </c>
      <c r="E139" s="1">
        <v>0.2</v>
      </c>
      <c r="F139" s="1">
        <v>0.3</v>
      </c>
      <c r="G139" s="1">
        <v>0.4</v>
      </c>
      <c r="H139" s="1">
        <v>0.5</v>
      </c>
      <c r="I139" s="1">
        <v>0.6</v>
      </c>
      <c r="J139" s="1">
        <v>0.7</v>
      </c>
      <c r="K139" s="1">
        <v>0.8</v>
      </c>
      <c r="L139" s="1">
        <v>0.9</v>
      </c>
      <c r="M139" s="11">
        <v>1</v>
      </c>
      <c r="O139" s="67" t="s">
        <v>0</v>
      </c>
      <c r="P139" s="1"/>
      <c r="Q139" s="1">
        <v>0</v>
      </c>
      <c r="R139" s="1">
        <v>0.1</v>
      </c>
      <c r="S139" s="1">
        <v>0.2</v>
      </c>
      <c r="T139" s="1">
        <v>0.3</v>
      </c>
      <c r="U139" s="1">
        <v>0.4</v>
      </c>
      <c r="V139" s="1">
        <v>0.5</v>
      </c>
      <c r="W139" s="1">
        <v>0.6</v>
      </c>
      <c r="X139" s="1">
        <v>0.7</v>
      </c>
      <c r="Y139" s="1">
        <v>0.8</v>
      </c>
      <c r="Z139" s="1">
        <v>0.9</v>
      </c>
      <c r="AA139" s="11">
        <v>1</v>
      </c>
    </row>
    <row r="140" spans="1:27" x14ac:dyDescent="0.35">
      <c r="A140" s="67"/>
      <c r="B140" s="2">
        <v>0</v>
      </c>
      <c r="C140" s="3">
        <v>1</v>
      </c>
      <c r="D140" s="3">
        <v>1</v>
      </c>
      <c r="E140" s="3">
        <v>1</v>
      </c>
      <c r="F140" s="3">
        <v>1</v>
      </c>
      <c r="G140" s="3">
        <v>1</v>
      </c>
      <c r="H140" s="3">
        <v>1</v>
      </c>
      <c r="I140" s="3">
        <v>1</v>
      </c>
      <c r="J140" s="3">
        <v>1</v>
      </c>
      <c r="K140" s="3">
        <v>1</v>
      </c>
      <c r="L140" s="3">
        <v>1</v>
      </c>
      <c r="M140" s="12">
        <v>1</v>
      </c>
      <c r="O140" s="67"/>
      <c r="P140" s="2">
        <v>0</v>
      </c>
      <c r="Q140" s="3">
        <v>1</v>
      </c>
      <c r="R140" s="3">
        <v>1</v>
      </c>
      <c r="S140" s="3">
        <v>1</v>
      </c>
      <c r="T140" s="3">
        <v>1</v>
      </c>
      <c r="U140" s="3">
        <v>1</v>
      </c>
      <c r="V140" s="3">
        <v>1</v>
      </c>
      <c r="W140" s="3">
        <v>1</v>
      </c>
      <c r="X140" s="3">
        <v>1</v>
      </c>
      <c r="Y140" s="3">
        <v>1</v>
      </c>
      <c r="Z140" s="3">
        <v>1</v>
      </c>
      <c r="AA140" s="12">
        <v>1</v>
      </c>
    </row>
    <row r="141" spans="1:27" x14ac:dyDescent="0.35">
      <c r="A141" s="67"/>
      <c r="B141" s="2">
        <v>0.05</v>
      </c>
      <c r="C141" s="3">
        <v>1.2460918426513701</v>
      </c>
      <c r="D141" s="3">
        <v>1.64048504829407</v>
      </c>
      <c r="E141" s="3">
        <v>1.9360496997833301</v>
      </c>
      <c r="F141" s="3">
        <v>2.1651561260223402</v>
      </c>
      <c r="G141" s="3">
        <v>2.3439066410064702</v>
      </c>
      <c r="H141" s="3">
        <v>2.4883069992065399</v>
      </c>
      <c r="I141" s="3">
        <v>2.5960235595703098</v>
      </c>
      <c r="J141" s="3">
        <v>2.6909720897674601</v>
      </c>
      <c r="K141" s="3">
        <v>2.76817107200623</v>
      </c>
      <c r="L141" s="3">
        <v>2.8359518051147501</v>
      </c>
      <c r="M141" s="12">
        <v>2.88527536392212</v>
      </c>
      <c r="O141" s="67"/>
      <c r="P141" s="2">
        <v>0.05</v>
      </c>
      <c r="Q141" s="3">
        <v>1.2460918426513701</v>
      </c>
      <c r="R141" s="3">
        <v>1.64048504829407</v>
      </c>
      <c r="S141" s="3">
        <v>1.9360496997833301</v>
      </c>
      <c r="T141" s="3">
        <v>2.1651561260223402</v>
      </c>
      <c r="U141" s="3">
        <v>2.3439066410064702</v>
      </c>
      <c r="V141" s="3">
        <v>2.4883069992065399</v>
      </c>
      <c r="W141" s="3">
        <v>2.5960235595703098</v>
      </c>
      <c r="X141" s="3">
        <v>2.6909720897674601</v>
      </c>
      <c r="Y141" s="3">
        <v>2.76817107200623</v>
      </c>
      <c r="Z141" s="3">
        <v>2.8359518051147501</v>
      </c>
      <c r="AA141" s="12">
        <v>2.88527536392212</v>
      </c>
    </row>
    <row r="142" spans="1:27" x14ac:dyDescent="0.35">
      <c r="A142" s="67"/>
      <c r="B142" s="2">
        <v>0.1</v>
      </c>
      <c r="C142" s="3">
        <v>1.15366435050964</v>
      </c>
      <c r="D142" s="3">
        <v>1.9519083499908401</v>
      </c>
      <c r="E142" s="3">
        <v>2.4986596107482901</v>
      </c>
      <c r="F142" s="3">
        <v>2.90016436576843</v>
      </c>
      <c r="G142" s="3">
        <v>3.1999711990356401</v>
      </c>
      <c r="H142" s="3">
        <v>3.43029117584229</v>
      </c>
      <c r="I142" s="3">
        <v>3.6002964973449698</v>
      </c>
      <c r="J142" s="3">
        <v>3.7586841583252002</v>
      </c>
      <c r="K142" s="3">
        <v>3.86155462265015</v>
      </c>
      <c r="L142" s="3">
        <v>3.9446282386779798</v>
      </c>
      <c r="M142" s="12">
        <v>4.0091066360473597</v>
      </c>
      <c r="O142" s="67"/>
      <c r="P142" s="2">
        <v>0.1</v>
      </c>
      <c r="Q142" s="3">
        <v>1.15366435050964</v>
      </c>
      <c r="R142" s="3">
        <v>1.9519083499908401</v>
      </c>
      <c r="S142" s="3">
        <v>2.4986596107482901</v>
      </c>
      <c r="T142" s="3">
        <v>2.90016436576843</v>
      </c>
      <c r="U142" s="3">
        <v>3.1999711990356401</v>
      </c>
      <c r="V142" s="3">
        <v>3.43029117584229</v>
      </c>
      <c r="W142" s="3">
        <v>3.6002964973449698</v>
      </c>
      <c r="X142" s="3">
        <v>3.7586841583252002</v>
      </c>
      <c r="Y142" s="3">
        <v>3.86155462265015</v>
      </c>
      <c r="Z142" s="3">
        <v>3.9446282386779798</v>
      </c>
      <c r="AA142" s="12">
        <v>4.0091066360473597</v>
      </c>
    </row>
    <row r="143" spans="1:27" x14ac:dyDescent="0.35">
      <c r="A143" s="67"/>
      <c r="B143" s="2">
        <v>0.15</v>
      </c>
      <c r="C143" s="3">
        <v>1.0928367376327499</v>
      </c>
      <c r="D143" s="3">
        <v>2.2226037979125999</v>
      </c>
      <c r="E143" s="3">
        <v>2.9880714416503902</v>
      </c>
      <c r="F143" s="3">
        <v>3.5318045616149898</v>
      </c>
      <c r="G143" s="3">
        <v>3.8906188011169398</v>
      </c>
      <c r="H143" s="3">
        <v>4.2143836021423304</v>
      </c>
      <c r="I143" s="3">
        <v>4.4304733276367196</v>
      </c>
      <c r="J143" s="3">
        <v>4.6354026794433603</v>
      </c>
      <c r="K143" s="3">
        <v>4.6857895851135298</v>
      </c>
      <c r="L143" s="3">
        <v>4.89624118804932</v>
      </c>
      <c r="M143" s="12">
        <v>4.9095582962036097</v>
      </c>
      <c r="O143" s="67"/>
      <c r="P143" s="2">
        <v>0.15</v>
      </c>
      <c r="Q143" s="3">
        <v>1.0928367376327499</v>
      </c>
      <c r="R143" s="3">
        <v>2.2226037979125999</v>
      </c>
      <c r="S143" s="3">
        <v>2.9880714416503902</v>
      </c>
      <c r="T143" s="3">
        <v>3.5318045616149898</v>
      </c>
      <c r="U143" s="3">
        <v>3.8906188011169398</v>
      </c>
      <c r="V143" s="3">
        <v>4.2143836021423304</v>
      </c>
      <c r="W143" s="3">
        <v>4.4304733276367196</v>
      </c>
      <c r="X143" s="3">
        <v>4.6354026794433603</v>
      </c>
      <c r="Y143" s="3">
        <v>4.6857895851135298</v>
      </c>
      <c r="Z143" s="3">
        <v>4.89624118804932</v>
      </c>
      <c r="AA143" s="12">
        <v>4.9095582962036097</v>
      </c>
    </row>
    <row r="144" spans="1:27" x14ac:dyDescent="0.35">
      <c r="A144" s="67"/>
      <c r="B144" s="2">
        <v>0.2</v>
      </c>
      <c r="C144" s="3">
        <v>1.04782402515411</v>
      </c>
      <c r="D144" s="3">
        <v>2.4802875518798801</v>
      </c>
      <c r="E144" s="3">
        <v>3.4120540618896502</v>
      </c>
      <c r="F144" s="3">
        <v>4.0221939086914098</v>
      </c>
      <c r="G144" s="3">
        <v>4.47214555740356</v>
      </c>
      <c r="H144" s="3">
        <v>4.8029594421386701</v>
      </c>
      <c r="I144" s="3">
        <v>5.0279259681701696</v>
      </c>
      <c r="J144" s="3">
        <v>5.2168874740600604</v>
      </c>
      <c r="K144" s="3">
        <v>5.3702263832092303</v>
      </c>
      <c r="L144" s="3">
        <v>5.4956622123718297</v>
      </c>
      <c r="M144" s="12">
        <v>5.5739793777465803</v>
      </c>
      <c r="O144" s="67"/>
      <c r="P144" s="2">
        <v>0.2</v>
      </c>
      <c r="Q144" s="3">
        <v>1.04782402515411</v>
      </c>
      <c r="R144" s="3">
        <v>2.4802875518798801</v>
      </c>
      <c r="S144" s="3">
        <v>3.4120540618896502</v>
      </c>
      <c r="T144" s="3">
        <v>4.0221939086914098</v>
      </c>
      <c r="U144" s="3">
        <v>4.47214555740356</v>
      </c>
      <c r="V144" s="3">
        <v>4.8029594421386701</v>
      </c>
      <c r="W144" s="3">
        <v>5.0279259681701696</v>
      </c>
      <c r="X144" s="3">
        <v>5.2168874740600604</v>
      </c>
      <c r="Y144" s="3">
        <v>5.3702263832092303</v>
      </c>
      <c r="Z144" s="3">
        <v>5.4956622123718297</v>
      </c>
      <c r="AA144" s="12">
        <v>5.5739793777465803</v>
      </c>
    </row>
    <row r="145" spans="1:27" x14ac:dyDescent="0.35">
      <c r="A145" s="67"/>
      <c r="B145" s="2">
        <v>0.25</v>
      </c>
      <c r="C145" s="3">
        <v>1.01750588417053</v>
      </c>
      <c r="D145" s="3">
        <v>2.71497774124146</v>
      </c>
      <c r="E145" s="3">
        <v>3.8686323165893599</v>
      </c>
      <c r="F145" s="3">
        <v>4.4053239822387704</v>
      </c>
      <c r="G145" s="3">
        <v>4.97499752044678</v>
      </c>
      <c r="H145" s="3">
        <v>5.3464870452880904</v>
      </c>
      <c r="I145" s="3">
        <v>5.6171317100524902</v>
      </c>
      <c r="J145" s="3">
        <v>5.8242988586425799</v>
      </c>
      <c r="K145" s="3">
        <v>5.9837851524353001</v>
      </c>
      <c r="L145" s="3">
        <v>6.10575675964356</v>
      </c>
      <c r="M145" s="12">
        <v>6.1940250396728498</v>
      </c>
      <c r="O145" s="67"/>
      <c r="P145" s="2">
        <v>0.25</v>
      </c>
      <c r="Q145" s="3">
        <v>1.01750588417053</v>
      </c>
      <c r="R145" s="3">
        <v>2.71497774124146</v>
      </c>
      <c r="S145" s="3">
        <v>3.8686323165893599</v>
      </c>
      <c r="T145" s="3">
        <v>4.4053239822387704</v>
      </c>
      <c r="U145" s="3">
        <v>4.97499752044678</v>
      </c>
      <c r="V145" s="3">
        <v>5.3464870452880904</v>
      </c>
      <c r="W145" s="3">
        <v>5.6171317100524902</v>
      </c>
      <c r="X145" s="3">
        <v>5.8242988586425799</v>
      </c>
      <c r="Y145" s="3">
        <v>5.9837851524353001</v>
      </c>
      <c r="Z145" s="3">
        <v>6.10575675964356</v>
      </c>
      <c r="AA145" s="12">
        <v>6.1940250396728498</v>
      </c>
    </row>
    <row r="146" spans="1:27" x14ac:dyDescent="0.35">
      <c r="A146" s="67"/>
      <c r="B146" s="2">
        <v>0.3</v>
      </c>
      <c r="C146" s="3">
        <v>1.0038800239562999</v>
      </c>
      <c r="D146" s="3">
        <v>2.9357614517211901</v>
      </c>
      <c r="E146" s="3">
        <v>4.1072916984558097</v>
      </c>
      <c r="F146" s="3">
        <v>4.8253445625305202</v>
      </c>
      <c r="G146" s="3">
        <v>5.4082579612731898</v>
      </c>
      <c r="H146" s="3">
        <v>5.82869529724121</v>
      </c>
      <c r="I146" s="3">
        <v>6.1090269088745099</v>
      </c>
      <c r="J146" s="3">
        <v>6.36301994323731</v>
      </c>
      <c r="K146" s="3">
        <v>6.5289211273193404</v>
      </c>
      <c r="L146" s="3">
        <v>6.6682200431823704</v>
      </c>
      <c r="M146" s="12">
        <v>6.7753639221191397</v>
      </c>
      <c r="O146" s="67"/>
      <c r="P146" s="2">
        <v>0.3</v>
      </c>
      <c r="Q146" s="3">
        <v>1.0038800239562999</v>
      </c>
      <c r="R146" s="3">
        <v>2.9357614517211901</v>
      </c>
      <c r="S146" s="3">
        <v>4.1072916984558097</v>
      </c>
      <c r="T146" s="3">
        <v>4.8253445625305202</v>
      </c>
      <c r="U146" s="3">
        <v>5.4082579612731898</v>
      </c>
      <c r="V146" s="3">
        <v>5.82869529724121</v>
      </c>
      <c r="W146" s="3">
        <v>6.1090269088745099</v>
      </c>
      <c r="X146" s="3">
        <v>6.36301994323731</v>
      </c>
      <c r="Y146" s="3">
        <v>6.5289211273193404</v>
      </c>
      <c r="Z146" s="3">
        <v>6.6682200431823704</v>
      </c>
      <c r="AA146" s="12">
        <v>6.7753639221191397</v>
      </c>
    </row>
    <row r="147" spans="1:27" x14ac:dyDescent="0.35">
      <c r="A147" s="67"/>
      <c r="B147" s="2">
        <v>0.35</v>
      </c>
      <c r="C147" s="3">
        <v>0.98316228389740001</v>
      </c>
      <c r="D147" s="3">
        <v>3.17240238189697</v>
      </c>
      <c r="E147" s="3">
        <v>4.41571140289307</v>
      </c>
      <c r="F147" s="3">
        <v>5.2453651428222701</v>
      </c>
      <c r="G147" s="3">
        <v>5.8304781913757298</v>
      </c>
      <c r="H147" s="3">
        <v>6.2726411819457999</v>
      </c>
      <c r="I147" s="3">
        <v>6.5975461006164604</v>
      </c>
      <c r="J147" s="3">
        <v>6.8495054244995099</v>
      </c>
      <c r="K147" s="3">
        <v>7.0343132019043004</v>
      </c>
      <c r="L147" s="3">
        <v>7.1873745918273899</v>
      </c>
      <c r="M147" s="12">
        <v>7.2959675788879403</v>
      </c>
      <c r="O147" s="67"/>
      <c r="P147" s="2">
        <v>0.35</v>
      </c>
      <c r="Q147" s="3">
        <v>0.98316228389740001</v>
      </c>
      <c r="R147" s="3">
        <v>3.17240238189697</v>
      </c>
      <c r="S147" s="3">
        <v>4.41571140289307</v>
      </c>
      <c r="T147" s="3">
        <v>5.2453651428222701</v>
      </c>
      <c r="U147" s="3">
        <v>5.8304781913757298</v>
      </c>
      <c r="V147" s="3">
        <v>6.2726411819457999</v>
      </c>
      <c r="W147" s="3">
        <v>6.5975461006164604</v>
      </c>
      <c r="X147" s="3">
        <v>6.8495054244995099</v>
      </c>
      <c r="Y147" s="3">
        <v>7.0343132019043004</v>
      </c>
      <c r="Z147" s="3">
        <v>7.1873745918273899</v>
      </c>
      <c r="AA147" s="12">
        <v>7.2959675788879403</v>
      </c>
    </row>
    <row r="148" spans="1:27" x14ac:dyDescent="0.35">
      <c r="A148" s="67"/>
      <c r="B148" s="2">
        <v>0.4</v>
      </c>
      <c r="C148" s="3">
        <v>0.97692728042602495</v>
      </c>
      <c r="D148" s="3">
        <v>3.36916208267212</v>
      </c>
      <c r="E148" s="3">
        <v>4.6354212760925302</v>
      </c>
      <c r="F148" s="3">
        <v>5.5808482170104998</v>
      </c>
      <c r="G148" s="3">
        <v>6.2014069557189897</v>
      </c>
      <c r="H148" s="3">
        <v>6.6773099899292001</v>
      </c>
      <c r="I148" s="3">
        <v>7.0266427993774396</v>
      </c>
      <c r="J148" s="3">
        <v>7.3049969673156703</v>
      </c>
      <c r="K148" s="3">
        <v>7.5102119445800799</v>
      </c>
      <c r="L148" s="3">
        <v>7.6697225570678702</v>
      </c>
      <c r="M148" s="12">
        <v>7.7876262664794904</v>
      </c>
      <c r="O148" s="67"/>
      <c r="P148" s="2">
        <v>0.4</v>
      </c>
      <c r="Q148" s="3">
        <v>0.97692728042602495</v>
      </c>
      <c r="R148" s="3">
        <v>3.36916208267212</v>
      </c>
      <c r="S148" s="3">
        <v>4.6354212760925302</v>
      </c>
      <c r="T148" s="3">
        <v>5.5808482170104998</v>
      </c>
      <c r="U148" s="3">
        <v>6.2014069557189897</v>
      </c>
      <c r="V148" s="3">
        <v>6.6773099899292001</v>
      </c>
      <c r="W148" s="3">
        <v>7.0266427993774396</v>
      </c>
      <c r="X148" s="3">
        <v>7.3049969673156703</v>
      </c>
      <c r="Y148" s="3">
        <v>7.5102119445800799</v>
      </c>
      <c r="Z148" s="3">
        <v>7.6697225570678702</v>
      </c>
      <c r="AA148" s="12">
        <v>7.7876262664794904</v>
      </c>
    </row>
    <row r="149" spans="1:27" x14ac:dyDescent="0.35">
      <c r="A149" s="67"/>
      <c r="B149" s="2">
        <v>0.45</v>
      </c>
      <c r="C149" s="3">
        <v>0.96663439273834195</v>
      </c>
      <c r="D149" s="3">
        <v>3.5416507720947301</v>
      </c>
      <c r="E149" s="3">
        <v>4.9377140998840297</v>
      </c>
      <c r="F149" s="3">
        <v>5.8959078788757298</v>
      </c>
      <c r="G149" s="3">
        <v>6.5719571113586399</v>
      </c>
      <c r="H149" s="3">
        <v>7.0673727989196804</v>
      </c>
      <c r="I149" s="3">
        <v>7.44156837463379</v>
      </c>
      <c r="J149" s="3">
        <v>7.7314720153808603</v>
      </c>
      <c r="K149" s="3">
        <v>7.9507474899292001</v>
      </c>
      <c r="L149" s="3">
        <v>8.11492824554443</v>
      </c>
      <c r="M149" s="12">
        <v>8.2492532730102504</v>
      </c>
      <c r="O149" s="67"/>
      <c r="P149" s="2">
        <v>0.45</v>
      </c>
      <c r="Q149" s="3">
        <v>0.96663439273834195</v>
      </c>
      <c r="R149" s="3">
        <v>3.5416507720947301</v>
      </c>
      <c r="S149" s="3">
        <v>4.9377140998840297</v>
      </c>
      <c r="T149" s="3">
        <v>5.8959078788757298</v>
      </c>
      <c r="U149" s="3">
        <v>6.5719571113586399</v>
      </c>
      <c r="V149" s="3">
        <v>7.0673727989196804</v>
      </c>
      <c r="W149" s="3">
        <v>7.44156837463379</v>
      </c>
      <c r="X149" s="3">
        <v>7.7314720153808603</v>
      </c>
      <c r="Y149" s="3">
        <v>7.9507474899292001</v>
      </c>
      <c r="Z149" s="3">
        <v>8.11492824554443</v>
      </c>
      <c r="AA149" s="12">
        <v>8.2492532730102504</v>
      </c>
    </row>
    <row r="150" spans="1:27" x14ac:dyDescent="0.35">
      <c r="A150" s="67"/>
      <c r="B150" s="2">
        <v>0.5</v>
      </c>
      <c r="C150" s="3">
        <v>0.95472168922424305</v>
      </c>
      <c r="D150" s="3">
        <v>3.7283015251159699</v>
      </c>
      <c r="E150" s="3">
        <v>5.2105278968811</v>
      </c>
      <c r="F150" s="3">
        <v>6.1868343353271502</v>
      </c>
      <c r="G150" s="3">
        <v>6.9029722213745099</v>
      </c>
      <c r="H150" s="3">
        <v>7.4316701889038104</v>
      </c>
      <c r="I150" s="3">
        <v>7.8268804550170898</v>
      </c>
      <c r="J150" s="3">
        <v>8.1309871673584002</v>
      </c>
      <c r="K150" s="3">
        <v>8.3707065582275408</v>
      </c>
      <c r="L150" s="3">
        <v>8.5435333251953107</v>
      </c>
      <c r="M150" s="12">
        <v>8.6785621643066406</v>
      </c>
      <c r="O150" s="67"/>
      <c r="P150" s="2">
        <v>0.5</v>
      </c>
      <c r="Q150" s="3">
        <v>0.95472168922424305</v>
      </c>
      <c r="R150" s="3">
        <v>3.7283015251159699</v>
      </c>
      <c r="S150" s="3">
        <v>5.2105278968811</v>
      </c>
      <c r="T150" s="3">
        <v>6.1868343353271502</v>
      </c>
      <c r="U150" s="3">
        <v>6.9029722213745099</v>
      </c>
      <c r="V150" s="3">
        <v>7.4316701889038104</v>
      </c>
      <c r="W150" s="3">
        <v>7.8268804550170898</v>
      </c>
      <c r="X150" s="3">
        <v>8.1309871673584002</v>
      </c>
      <c r="Y150" s="3">
        <v>8.3707065582275408</v>
      </c>
      <c r="Z150" s="3">
        <v>8.5435333251953107</v>
      </c>
      <c r="AA150" s="12">
        <v>8.6785621643066406</v>
      </c>
    </row>
    <row r="151" spans="1:27" x14ac:dyDescent="0.35">
      <c r="A151" s="67"/>
      <c r="B151" s="2">
        <v>0.55000000000000004</v>
      </c>
      <c r="C151" s="3">
        <v>0.95417153835296598</v>
      </c>
      <c r="D151" s="3">
        <v>3.9357457160949698</v>
      </c>
      <c r="E151" s="3">
        <v>5.42232370376587</v>
      </c>
      <c r="F151" s="3">
        <v>6.4697561264038104</v>
      </c>
      <c r="G151" s="3">
        <v>7.2226505279540998</v>
      </c>
      <c r="H151" s="3">
        <v>7.7781181335449201</v>
      </c>
      <c r="I151" s="3">
        <v>8.1963930130004901</v>
      </c>
      <c r="J151" s="3">
        <v>8.5204010009765607</v>
      </c>
      <c r="K151" s="3">
        <v>8.7678804397583008</v>
      </c>
      <c r="L151" s="3">
        <v>8.9550619125366193</v>
      </c>
      <c r="M151" s="12">
        <v>9.0985689163208008</v>
      </c>
      <c r="O151" s="67"/>
      <c r="P151" s="2">
        <v>0.55000000000000004</v>
      </c>
      <c r="Q151" s="3">
        <v>0.95417153835296598</v>
      </c>
      <c r="R151" s="3">
        <v>3.9357457160949698</v>
      </c>
      <c r="S151" s="3">
        <v>5.42232370376587</v>
      </c>
      <c r="T151" s="3">
        <v>6.4697561264038104</v>
      </c>
      <c r="U151" s="3">
        <v>7.2226505279540998</v>
      </c>
      <c r="V151" s="3">
        <v>7.7781181335449201</v>
      </c>
      <c r="W151" s="3">
        <v>8.1963930130004901</v>
      </c>
      <c r="X151" s="3">
        <v>8.5204010009765607</v>
      </c>
      <c r="Y151" s="3">
        <v>8.7678804397583008</v>
      </c>
      <c r="Z151" s="3">
        <v>8.9550619125366193</v>
      </c>
      <c r="AA151" s="12">
        <v>9.0985689163208008</v>
      </c>
    </row>
    <row r="152" spans="1:27" x14ac:dyDescent="0.35">
      <c r="A152" s="67"/>
      <c r="B152" s="2">
        <v>0.6</v>
      </c>
      <c r="C152" s="3">
        <v>0.94709277153015103</v>
      </c>
      <c r="D152" s="3">
        <v>4.0761067867279097</v>
      </c>
      <c r="E152" s="3">
        <v>5.6466245651245099</v>
      </c>
      <c r="F152" s="3">
        <v>6.7426862716674796</v>
      </c>
      <c r="G152" s="3">
        <v>7.5249376296997097</v>
      </c>
      <c r="H152" s="3">
        <v>8.1026391983032209</v>
      </c>
      <c r="I152" s="3">
        <v>8.5509910583496094</v>
      </c>
      <c r="J152" s="3">
        <v>8.8840551376342791</v>
      </c>
      <c r="K152" s="3">
        <v>9.1443758010864293</v>
      </c>
      <c r="L152" s="3">
        <v>9.3429307937622106</v>
      </c>
      <c r="M152" s="12">
        <v>9.4935712814331108</v>
      </c>
      <c r="O152" s="67"/>
      <c r="P152" s="2">
        <v>0.6</v>
      </c>
      <c r="Q152" s="3">
        <v>0.94709277153015103</v>
      </c>
      <c r="R152" s="3">
        <v>4.0761067867279097</v>
      </c>
      <c r="S152" s="3">
        <v>5.6466245651245099</v>
      </c>
      <c r="T152" s="3">
        <v>6.7426862716674796</v>
      </c>
      <c r="U152" s="3">
        <v>7.5249376296997097</v>
      </c>
      <c r="V152" s="3">
        <v>8.1026391983032209</v>
      </c>
      <c r="W152" s="3">
        <v>8.5509910583496094</v>
      </c>
      <c r="X152" s="3">
        <v>8.8840551376342791</v>
      </c>
      <c r="Y152" s="3">
        <v>9.1443758010864293</v>
      </c>
      <c r="Z152" s="3">
        <v>9.3429307937622106</v>
      </c>
      <c r="AA152" s="12">
        <v>9.4935712814331108</v>
      </c>
    </row>
    <row r="153" spans="1:27" x14ac:dyDescent="0.35">
      <c r="A153" s="67"/>
      <c r="B153" s="2">
        <v>0.65</v>
      </c>
      <c r="C153" s="3">
        <v>0.94640147686004605</v>
      </c>
      <c r="D153" s="3">
        <v>4.2164678573608398</v>
      </c>
      <c r="E153" s="3">
        <v>5.8682670593261701</v>
      </c>
      <c r="F153" s="3">
        <v>6.9920587539672896</v>
      </c>
      <c r="G153" s="3">
        <v>7.8103704452514702</v>
      </c>
      <c r="H153" s="3">
        <v>8.4297332763671893</v>
      </c>
      <c r="I153" s="3">
        <v>8.8877611160278303</v>
      </c>
      <c r="J153" s="3">
        <v>9.2381067276000994</v>
      </c>
      <c r="K153" s="3">
        <v>9.5071430206298793</v>
      </c>
      <c r="L153" s="3">
        <v>9.7098121643066406</v>
      </c>
      <c r="M153" s="12">
        <v>9.8678646087646502</v>
      </c>
      <c r="O153" s="67"/>
      <c r="P153" s="2">
        <v>0.65</v>
      </c>
      <c r="Q153" s="3">
        <v>0.94640147686004605</v>
      </c>
      <c r="R153" s="3">
        <v>4.2164678573608398</v>
      </c>
      <c r="S153" s="3">
        <v>5.8682670593261701</v>
      </c>
      <c r="T153" s="3">
        <v>6.9920587539672896</v>
      </c>
      <c r="U153" s="3">
        <v>7.8103704452514702</v>
      </c>
      <c r="V153" s="3">
        <v>8.4297332763671893</v>
      </c>
      <c r="W153" s="3">
        <v>8.8877611160278303</v>
      </c>
      <c r="X153" s="3">
        <v>9.2381067276000994</v>
      </c>
      <c r="Y153" s="3">
        <v>9.5071430206298793</v>
      </c>
      <c r="Z153" s="3">
        <v>9.7098121643066406</v>
      </c>
      <c r="AA153" s="12">
        <v>9.8678646087646502</v>
      </c>
    </row>
    <row r="154" spans="1:27" x14ac:dyDescent="0.35">
      <c r="A154" s="67"/>
      <c r="B154" s="2">
        <v>0.7</v>
      </c>
      <c r="C154" s="3">
        <v>0.93915200233459495</v>
      </c>
      <c r="D154" s="3">
        <v>4.3629789352417001</v>
      </c>
      <c r="E154" s="3">
        <v>6.0725569725036603</v>
      </c>
      <c r="F154" s="3">
        <v>7.2440099716186497</v>
      </c>
      <c r="G154" s="3">
        <v>8.0930805206298793</v>
      </c>
      <c r="H154" s="3">
        <v>8.7324972152709996</v>
      </c>
      <c r="I154" s="3">
        <v>9.2154140472412092</v>
      </c>
      <c r="J154" s="3">
        <v>9.5838079452514702</v>
      </c>
      <c r="K154" s="3">
        <v>9.8600168228149396</v>
      </c>
      <c r="L154" s="3">
        <v>10.0779581069946</v>
      </c>
      <c r="M154" s="12">
        <v>10.235868453979499</v>
      </c>
      <c r="O154" s="67"/>
      <c r="P154" s="2">
        <v>0.7</v>
      </c>
      <c r="Q154" s="3">
        <v>0.93915200233459495</v>
      </c>
      <c r="R154" s="3">
        <v>4.3629789352417001</v>
      </c>
      <c r="S154" s="3">
        <v>6.0725569725036603</v>
      </c>
      <c r="T154" s="3">
        <v>7.2440099716186497</v>
      </c>
      <c r="U154" s="3">
        <v>8.0930805206298793</v>
      </c>
      <c r="V154" s="3">
        <v>8.7324972152709996</v>
      </c>
      <c r="W154" s="3">
        <v>9.2154140472412092</v>
      </c>
      <c r="X154" s="3">
        <v>9.5838079452514702</v>
      </c>
      <c r="Y154" s="3">
        <v>9.8600168228149396</v>
      </c>
      <c r="Z154" s="3">
        <v>10.0779581069946</v>
      </c>
      <c r="AA154" s="12">
        <v>10.235868453979499</v>
      </c>
    </row>
    <row r="155" spans="1:27" x14ac:dyDescent="0.35">
      <c r="A155" s="67"/>
      <c r="B155" s="2">
        <v>0.75</v>
      </c>
      <c r="C155" s="3">
        <v>0.93418860435485795</v>
      </c>
      <c r="D155" s="3">
        <v>4.50360202789307</v>
      </c>
      <c r="E155" s="3">
        <v>6.2687754631042498</v>
      </c>
      <c r="F155" s="3">
        <v>7.4754552841186497</v>
      </c>
      <c r="G155" s="3">
        <v>8.3655548095703107</v>
      </c>
      <c r="H155" s="3">
        <v>9.0326223373413104</v>
      </c>
      <c r="I155" s="3">
        <v>9.5311746597290004</v>
      </c>
      <c r="J155" s="3">
        <v>9.9119758605956996</v>
      </c>
      <c r="K155" s="3">
        <v>10.2023267745972</v>
      </c>
      <c r="L155" s="3">
        <v>10.420691490173301</v>
      </c>
      <c r="M155" s="12">
        <v>10.589391708374</v>
      </c>
      <c r="O155" s="67"/>
      <c r="P155" s="2">
        <v>0.75</v>
      </c>
      <c r="Q155" s="3">
        <v>0.93418860435485795</v>
      </c>
      <c r="R155" s="3">
        <v>4.50360202789307</v>
      </c>
      <c r="S155" s="3">
        <v>6.2687754631042498</v>
      </c>
      <c r="T155" s="3">
        <v>7.4754552841186497</v>
      </c>
      <c r="U155" s="3">
        <v>8.3655548095703107</v>
      </c>
      <c r="V155" s="3">
        <v>9.0326223373413104</v>
      </c>
      <c r="W155" s="3">
        <v>9.5311746597290004</v>
      </c>
      <c r="X155" s="3">
        <v>9.9119758605956996</v>
      </c>
      <c r="Y155" s="3">
        <v>10.2023267745972</v>
      </c>
      <c r="Z155" s="3">
        <v>10.420691490173301</v>
      </c>
      <c r="AA155" s="12">
        <v>10.589391708374</v>
      </c>
    </row>
    <row r="156" spans="1:27" x14ac:dyDescent="0.35">
      <c r="A156" s="67"/>
      <c r="B156" s="2">
        <v>0.8</v>
      </c>
      <c r="C156" s="3">
        <v>0.93571579456329401</v>
      </c>
      <c r="D156" s="3">
        <v>4.6239280700683603</v>
      </c>
      <c r="E156" s="3">
        <v>6.4679722785949698</v>
      </c>
      <c r="F156" s="3">
        <v>7.7042999267578098</v>
      </c>
      <c r="G156" s="3">
        <v>8.6278219223022496</v>
      </c>
      <c r="H156" s="3">
        <v>9.3131322860717791</v>
      </c>
      <c r="I156" s="3">
        <v>9.8339729309081996</v>
      </c>
      <c r="J156" s="3">
        <v>10.2238464355469</v>
      </c>
      <c r="K156" s="3">
        <v>10.5279026031494</v>
      </c>
      <c r="L156" s="3">
        <v>10.7568264007568</v>
      </c>
      <c r="M156" s="12">
        <v>10.920036315918001</v>
      </c>
      <c r="O156" s="67"/>
      <c r="P156" s="2">
        <v>0.8</v>
      </c>
      <c r="Q156" s="3">
        <v>0.93571579456329401</v>
      </c>
      <c r="R156" s="3">
        <v>4.6239280700683603</v>
      </c>
      <c r="S156" s="3">
        <v>6.4679722785949698</v>
      </c>
      <c r="T156" s="3">
        <v>7.7042999267578098</v>
      </c>
      <c r="U156" s="3">
        <v>8.6278219223022496</v>
      </c>
      <c r="V156" s="3">
        <v>9.3131322860717791</v>
      </c>
      <c r="W156" s="3">
        <v>9.8339729309081996</v>
      </c>
      <c r="X156" s="3">
        <v>10.2238464355469</v>
      </c>
      <c r="Y156" s="3">
        <v>10.5279026031494</v>
      </c>
      <c r="Z156" s="3">
        <v>10.7568264007568</v>
      </c>
      <c r="AA156" s="12">
        <v>10.920036315918001</v>
      </c>
    </row>
    <row r="157" spans="1:27" x14ac:dyDescent="0.35">
      <c r="A157" s="67"/>
      <c r="B157" s="2">
        <v>0.85</v>
      </c>
      <c r="C157" s="3">
        <v>0.92896234989166304</v>
      </c>
      <c r="D157" s="3">
        <v>4.7762765884399396</v>
      </c>
      <c r="E157" s="3">
        <v>6.6511187553405797</v>
      </c>
      <c r="F157" s="3">
        <v>7.9378604888915998</v>
      </c>
      <c r="G157" s="3">
        <v>8.8819665908813494</v>
      </c>
      <c r="H157" s="3">
        <v>9.5930805206298793</v>
      </c>
      <c r="I157" s="3">
        <v>10.124846458435099</v>
      </c>
      <c r="J157" s="3">
        <v>10.5333814620972</v>
      </c>
      <c r="K157" s="3">
        <v>10.8434085845947</v>
      </c>
      <c r="L157" s="3">
        <v>11.0716753005981</v>
      </c>
      <c r="M157" s="12">
        <v>11.253618240356399</v>
      </c>
      <c r="O157" s="67"/>
      <c r="P157" s="2">
        <v>0.85</v>
      </c>
      <c r="Q157" s="3">
        <v>0.92896234989166304</v>
      </c>
      <c r="R157" s="3">
        <v>4.7762765884399396</v>
      </c>
      <c r="S157" s="3">
        <v>6.6511187553405797</v>
      </c>
      <c r="T157" s="3">
        <v>7.9378604888915998</v>
      </c>
      <c r="U157" s="3">
        <v>8.8819665908813494</v>
      </c>
      <c r="V157" s="3">
        <v>9.5930805206298793</v>
      </c>
      <c r="W157" s="3">
        <v>10.124846458435099</v>
      </c>
      <c r="X157" s="3">
        <v>10.5333814620972</v>
      </c>
      <c r="Y157" s="3">
        <v>10.8434085845947</v>
      </c>
      <c r="Z157" s="3">
        <v>11.0716753005981</v>
      </c>
      <c r="AA157" s="12">
        <v>11.253618240356399</v>
      </c>
    </row>
    <row r="158" spans="1:27" x14ac:dyDescent="0.35">
      <c r="A158" s="67"/>
      <c r="B158" s="2">
        <v>0.9</v>
      </c>
      <c r="C158" s="3">
        <v>0.93150115013122603</v>
      </c>
      <c r="D158" s="3">
        <v>4.9021744728088397</v>
      </c>
      <c r="E158" s="3">
        <v>6.82798528671265</v>
      </c>
      <c r="F158" s="3">
        <v>8.1528701782226598</v>
      </c>
      <c r="G158" s="3">
        <v>9.13256740570068</v>
      </c>
      <c r="H158" s="3">
        <v>9.8590898513793999</v>
      </c>
      <c r="I158" s="3">
        <v>10.4129190444946</v>
      </c>
      <c r="J158" s="3">
        <v>10.830400466918899</v>
      </c>
      <c r="K158" s="3">
        <v>11.148216247558601</v>
      </c>
      <c r="L158" s="3">
        <v>11.3904867172241</v>
      </c>
      <c r="M158" s="12">
        <v>11.573875427246101</v>
      </c>
      <c r="O158" s="67"/>
      <c r="P158" s="2">
        <v>0.9</v>
      </c>
      <c r="Q158" s="3">
        <v>0.93150115013122603</v>
      </c>
      <c r="R158" s="3">
        <v>4.9021744728088397</v>
      </c>
      <c r="S158" s="3">
        <v>6.82798528671265</v>
      </c>
      <c r="T158" s="3">
        <v>8.1528701782226598</v>
      </c>
      <c r="U158" s="3">
        <v>9.13256740570068</v>
      </c>
      <c r="V158" s="3">
        <v>9.8590898513793999</v>
      </c>
      <c r="W158" s="3">
        <v>10.4129190444946</v>
      </c>
      <c r="X158" s="3">
        <v>10.830400466918899</v>
      </c>
      <c r="Y158" s="3">
        <v>11.148216247558601</v>
      </c>
      <c r="Z158" s="3">
        <v>11.3904867172241</v>
      </c>
      <c r="AA158" s="12">
        <v>11.573875427246101</v>
      </c>
    </row>
    <row r="159" spans="1:27" x14ac:dyDescent="0.35">
      <c r="A159" s="67"/>
      <c r="B159" s="2">
        <v>0.95</v>
      </c>
      <c r="C159" s="3">
        <v>0.92767715454101596</v>
      </c>
      <c r="D159" s="3">
        <v>5.0249969959258998</v>
      </c>
      <c r="E159" s="3">
        <v>6.9965133666992196</v>
      </c>
      <c r="F159" s="3">
        <v>8.3637189865112305</v>
      </c>
      <c r="G159" s="3">
        <v>9.37579250335693</v>
      </c>
      <c r="H159" s="3">
        <v>10.121351242065399</v>
      </c>
      <c r="I159" s="3">
        <v>10.6859998703003</v>
      </c>
      <c r="J159" s="3">
        <v>11.122133255004901</v>
      </c>
      <c r="K159" s="3">
        <v>11.4469890594482</v>
      </c>
      <c r="L159" s="3">
        <v>11.699572563171399</v>
      </c>
      <c r="M159" s="12">
        <v>11.8816566467285</v>
      </c>
      <c r="O159" s="67"/>
      <c r="P159" s="2">
        <v>0.95</v>
      </c>
      <c r="Q159" s="3">
        <v>0.92767715454101596</v>
      </c>
      <c r="R159" s="3">
        <v>5.0249969959258998</v>
      </c>
      <c r="S159" s="3">
        <v>6.9965133666992196</v>
      </c>
      <c r="T159" s="3">
        <v>8.3637189865112305</v>
      </c>
      <c r="U159" s="3">
        <v>9.37579250335693</v>
      </c>
      <c r="V159" s="3">
        <v>10.121351242065399</v>
      </c>
      <c r="W159" s="3">
        <v>10.6859998703003</v>
      </c>
      <c r="X159" s="3">
        <v>11.122133255004901</v>
      </c>
      <c r="Y159" s="3">
        <v>11.4469890594482</v>
      </c>
      <c r="Z159" s="3">
        <v>11.699572563171399</v>
      </c>
      <c r="AA159" s="12">
        <v>11.8816566467285</v>
      </c>
    </row>
    <row r="160" spans="1:27" x14ac:dyDescent="0.35">
      <c r="A160" s="67"/>
      <c r="B160" s="2">
        <v>1</v>
      </c>
      <c r="C160" s="3">
        <v>0.92000114917755105</v>
      </c>
      <c r="D160" s="3">
        <v>5.1478195190429696</v>
      </c>
      <c r="E160" s="3">
        <v>7.1685743331909197</v>
      </c>
      <c r="F160" s="3">
        <v>8.5684175491333008</v>
      </c>
      <c r="G160" s="3">
        <v>9.6076011657714808</v>
      </c>
      <c r="H160" s="3">
        <v>10.3762807846069</v>
      </c>
      <c r="I160" s="3">
        <v>10.959433555603001</v>
      </c>
      <c r="J160" s="3">
        <v>11.3995666503906</v>
      </c>
      <c r="K160" s="3">
        <v>11.7300930023193</v>
      </c>
      <c r="L160" s="3">
        <v>11.997103691101101</v>
      </c>
      <c r="M160" s="12">
        <v>12.1884498596191</v>
      </c>
      <c r="O160" s="67"/>
      <c r="P160" s="2">
        <v>1</v>
      </c>
      <c r="Q160" s="3">
        <v>0.92000114917755105</v>
      </c>
      <c r="R160" s="3">
        <v>5.1478195190429696</v>
      </c>
      <c r="S160" s="3">
        <v>7.1685743331909197</v>
      </c>
      <c r="T160" s="3">
        <v>8.5684175491333008</v>
      </c>
      <c r="U160" s="3">
        <v>9.6076011657714808</v>
      </c>
      <c r="V160" s="3">
        <v>10.3762807846069</v>
      </c>
      <c r="W160" s="3">
        <v>10.959433555603001</v>
      </c>
      <c r="X160" s="3">
        <v>11.3995666503906</v>
      </c>
      <c r="Y160" s="3">
        <v>11.7300930023193</v>
      </c>
      <c r="Z160" s="3">
        <v>11.997103691101101</v>
      </c>
      <c r="AA160" s="12">
        <v>12.1884498596191</v>
      </c>
    </row>
    <row r="161" spans="1:27" x14ac:dyDescent="0.35">
      <c r="A161" s="8"/>
      <c r="B161" s="9"/>
      <c r="C161" s="9"/>
      <c r="D161" s="9"/>
      <c r="E161" s="9"/>
      <c r="F161" s="9"/>
      <c r="G161" s="9"/>
      <c r="H161" s="9"/>
      <c r="I161" s="9"/>
      <c r="J161" s="9"/>
      <c r="K161" s="9"/>
      <c r="L161" s="9"/>
      <c r="M161" s="10"/>
      <c r="O161" s="8"/>
      <c r="P161" s="9"/>
      <c r="Q161" s="9"/>
      <c r="R161" s="9"/>
      <c r="S161" s="9"/>
      <c r="T161" s="9"/>
      <c r="U161" s="9"/>
      <c r="V161" s="9"/>
      <c r="W161" s="9"/>
      <c r="X161" s="9"/>
      <c r="Y161" s="9"/>
      <c r="Z161" s="9"/>
      <c r="AA161" s="10"/>
    </row>
    <row r="162" spans="1:27" x14ac:dyDescent="0.35">
      <c r="A162" s="8"/>
      <c r="B162" s="9"/>
      <c r="C162" s="9"/>
      <c r="D162" s="9"/>
      <c r="E162" s="9"/>
      <c r="F162" s="9"/>
      <c r="G162" s="9"/>
      <c r="H162" s="9"/>
      <c r="I162" s="9"/>
      <c r="J162" s="9"/>
      <c r="K162" s="9"/>
      <c r="L162" s="9"/>
      <c r="M162" s="10"/>
      <c r="O162" s="8"/>
      <c r="P162" s="9"/>
      <c r="Q162" s="9"/>
      <c r="R162" s="9"/>
      <c r="S162" s="9"/>
      <c r="T162" s="9"/>
      <c r="U162" s="9"/>
      <c r="V162" s="9"/>
      <c r="W162" s="9"/>
      <c r="X162" s="9"/>
      <c r="Y162" s="9"/>
      <c r="Z162" s="9"/>
      <c r="AA162" s="10"/>
    </row>
    <row r="163" spans="1:27" x14ac:dyDescent="0.35">
      <c r="A163" s="8"/>
      <c r="B163" s="9"/>
      <c r="C163" s="9"/>
      <c r="D163" s="9"/>
      <c r="E163" s="9"/>
      <c r="F163" s="9"/>
      <c r="G163" s="9"/>
      <c r="H163" s="9"/>
      <c r="I163" s="9"/>
      <c r="J163" s="9"/>
      <c r="K163" s="9"/>
      <c r="L163" s="9"/>
      <c r="M163" s="10"/>
      <c r="O163" s="8"/>
      <c r="P163" s="9"/>
      <c r="Q163" s="9"/>
      <c r="R163" s="9"/>
      <c r="S163" s="9"/>
      <c r="T163" s="9"/>
      <c r="U163" s="9"/>
      <c r="V163" s="9"/>
      <c r="W163" s="9"/>
      <c r="X163" s="9"/>
      <c r="Y163" s="9"/>
      <c r="Z163" s="9"/>
      <c r="AA163" s="10"/>
    </row>
    <row r="164" spans="1:27" x14ac:dyDescent="0.35">
      <c r="A164" s="8"/>
      <c r="B164" s="9"/>
      <c r="C164" s="9"/>
      <c r="D164" s="9"/>
      <c r="E164" s="9"/>
      <c r="F164" s="9"/>
      <c r="G164" s="9"/>
      <c r="H164" s="9"/>
      <c r="I164" s="9"/>
      <c r="J164" s="9"/>
      <c r="K164" s="9"/>
      <c r="L164" s="9"/>
      <c r="M164" s="10"/>
      <c r="O164" s="8"/>
      <c r="P164" s="9"/>
      <c r="Q164" s="9"/>
      <c r="R164" s="9"/>
      <c r="S164" s="9"/>
      <c r="T164" s="9"/>
      <c r="U164" s="9"/>
      <c r="V164" s="9"/>
      <c r="W164" s="9"/>
      <c r="X164" s="9"/>
      <c r="Y164" s="9"/>
      <c r="Z164" s="9"/>
      <c r="AA164" s="10"/>
    </row>
    <row r="165" spans="1:27" x14ac:dyDescent="0.35">
      <c r="A165" s="8"/>
      <c r="B165" s="9"/>
      <c r="C165" s="9"/>
      <c r="D165" s="9"/>
      <c r="E165" s="9"/>
      <c r="F165" s="9"/>
      <c r="G165" s="9"/>
      <c r="H165" s="9"/>
      <c r="I165" s="9"/>
      <c r="J165" s="9"/>
      <c r="K165" s="9"/>
      <c r="L165" s="9"/>
      <c r="M165" s="10"/>
      <c r="O165" s="8"/>
      <c r="P165" s="9"/>
      <c r="Q165" s="9"/>
      <c r="R165" s="9"/>
      <c r="S165" s="9"/>
      <c r="T165" s="9"/>
      <c r="U165" s="9"/>
      <c r="V165" s="9"/>
      <c r="W165" s="9"/>
      <c r="X165" s="9"/>
      <c r="Y165" s="9"/>
      <c r="Z165" s="9"/>
      <c r="AA165" s="10"/>
    </row>
    <row r="166" spans="1:27" x14ac:dyDescent="0.35">
      <c r="A166" s="8"/>
      <c r="B166" s="9"/>
      <c r="C166" s="9"/>
      <c r="D166" s="9"/>
      <c r="E166" s="9"/>
      <c r="F166" s="9"/>
      <c r="G166" s="9"/>
      <c r="H166" s="9"/>
      <c r="I166" s="9"/>
      <c r="J166" s="9"/>
      <c r="K166" s="9"/>
      <c r="L166" s="9"/>
      <c r="M166" s="10"/>
      <c r="O166" s="8"/>
      <c r="P166" s="9"/>
      <c r="Q166" s="9"/>
      <c r="R166" s="9"/>
      <c r="S166" s="9"/>
      <c r="T166" s="9"/>
      <c r="U166" s="9"/>
      <c r="V166" s="9"/>
      <c r="W166" s="9"/>
      <c r="X166" s="9"/>
      <c r="Y166" s="9"/>
      <c r="Z166" s="9"/>
      <c r="AA166" s="10"/>
    </row>
    <row r="167" spans="1:27" x14ac:dyDescent="0.35">
      <c r="A167" s="8"/>
      <c r="B167" s="9"/>
      <c r="C167" s="9"/>
      <c r="D167" s="9"/>
      <c r="E167" s="9"/>
      <c r="F167" s="9"/>
      <c r="G167" s="9"/>
      <c r="H167" s="9"/>
      <c r="I167" s="9"/>
      <c r="J167" s="9"/>
      <c r="K167" s="9"/>
      <c r="L167" s="9"/>
      <c r="M167" s="10"/>
      <c r="O167" s="8"/>
      <c r="P167" s="9"/>
      <c r="Q167" s="9"/>
      <c r="R167" s="9"/>
      <c r="S167" s="9"/>
      <c r="T167" s="9"/>
      <c r="U167" s="9"/>
      <c r="V167" s="9"/>
      <c r="W167" s="9"/>
      <c r="X167" s="9"/>
      <c r="Y167" s="9"/>
      <c r="Z167" s="9"/>
      <c r="AA167" s="10"/>
    </row>
    <row r="168" spans="1:27" x14ac:dyDescent="0.35">
      <c r="A168" s="8"/>
      <c r="B168" s="9"/>
      <c r="C168" s="9"/>
      <c r="D168" s="9"/>
      <c r="E168" s="9"/>
      <c r="F168" s="9"/>
      <c r="G168" s="9"/>
      <c r="H168" s="9"/>
      <c r="I168" s="9"/>
      <c r="J168" s="9"/>
      <c r="K168" s="9"/>
      <c r="L168" s="9"/>
      <c r="M168" s="10"/>
      <c r="O168" s="8"/>
      <c r="P168" s="9"/>
      <c r="Q168" s="9"/>
      <c r="R168" s="9"/>
      <c r="S168" s="9"/>
      <c r="T168" s="9"/>
      <c r="U168" s="9"/>
      <c r="V168" s="9"/>
      <c r="W168" s="9"/>
      <c r="X168" s="9"/>
      <c r="Y168" s="9"/>
      <c r="Z168" s="9"/>
      <c r="AA168" s="10"/>
    </row>
    <row r="169" spans="1:27" x14ac:dyDescent="0.35">
      <c r="A169" s="8"/>
      <c r="B169" s="9"/>
      <c r="C169" s="9"/>
      <c r="D169" s="9"/>
      <c r="E169" s="9"/>
      <c r="F169" s="9"/>
      <c r="G169" s="9"/>
      <c r="H169" s="9"/>
      <c r="I169" s="9"/>
      <c r="J169" s="9"/>
      <c r="K169" s="9"/>
      <c r="L169" s="9"/>
      <c r="M169" s="10"/>
      <c r="O169" s="8"/>
      <c r="P169" s="9"/>
      <c r="Q169" s="9"/>
      <c r="R169" s="9"/>
      <c r="S169" s="9"/>
      <c r="T169" s="9"/>
      <c r="U169" s="9"/>
      <c r="V169" s="9"/>
      <c r="W169" s="9"/>
      <c r="X169" s="9"/>
      <c r="Y169" s="9"/>
      <c r="Z169" s="9"/>
      <c r="AA169" s="10"/>
    </row>
    <row r="170" spans="1:27" x14ac:dyDescent="0.35">
      <c r="A170" s="8"/>
      <c r="B170" s="9"/>
      <c r="C170" s="9"/>
      <c r="D170" s="9"/>
      <c r="E170" s="9"/>
      <c r="F170" s="9"/>
      <c r="G170" s="9"/>
      <c r="H170" s="9"/>
      <c r="I170" s="9"/>
      <c r="J170" s="9"/>
      <c r="K170" s="9"/>
      <c r="L170" s="9"/>
      <c r="M170" s="10"/>
      <c r="O170" s="8"/>
      <c r="P170" s="9"/>
      <c r="Q170" s="9"/>
      <c r="R170" s="9"/>
      <c r="S170" s="9"/>
      <c r="T170" s="9"/>
      <c r="U170" s="9"/>
      <c r="V170" s="9"/>
      <c r="W170" s="9"/>
      <c r="X170" s="9"/>
      <c r="Y170" s="9"/>
      <c r="Z170" s="9"/>
      <c r="AA170" s="10"/>
    </row>
    <row r="171" spans="1:27" x14ac:dyDescent="0.35">
      <c r="A171" s="64" t="s">
        <v>1</v>
      </c>
      <c r="B171" s="65"/>
      <c r="C171" s="65"/>
      <c r="D171" s="65"/>
      <c r="E171" s="65"/>
      <c r="F171" s="65"/>
      <c r="G171" s="65"/>
      <c r="H171" s="65"/>
      <c r="I171" s="65"/>
      <c r="J171" s="65"/>
      <c r="K171" s="65"/>
      <c r="L171" s="65"/>
      <c r="M171" s="66"/>
      <c r="O171" s="64" t="s">
        <v>1</v>
      </c>
      <c r="P171" s="65"/>
      <c r="Q171" s="65"/>
      <c r="R171" s="65"/>
      <c r="S171" s="65"/>
      <c r="T171" s="65"/>
      <c r="U171" s="65"/>
      <c r="V171" s="65"/>
      <c r="W171" s="65"/>
      <c r="X171" s="65"/>
      <c r="Y171" s="65"/>
      <c r="Z171" s="65"/>
      <c r="AA171" s="66"/>
    </row>
    <row r="172" spans="1:27" x14ac:dyDescent="0.35">
      <c r="A172" s="67" t="s">
        <v>0</v>
      </c>
      <c r="B172" s="1"/>
      <c r="C172" s="1">
        <v>0</v>
      </c>
      <c r="D172" s="1">
        <v>0.1</v>
      </c>
      <c r="E172" s="1">
        <v>0.2</v>
      </c>
      <c r="F172" s="1">
        <v>0.3</v>
      </c>
      <c r="G172" s="1">
        <v>0.4</v>
      </c>
      <c r="H172" s="1">
        <v>0.5</v>
      </c>
      <c r="I172" s="1">
        <v>0.6</v>
      </c>
      <c r="J172" s="1">
        <v>0.7</v>
      </c>
      <c r="K172" s="1">
        <v>0.8</v>
      </c>
      <c r="L172" s="1">
        <v>0.9</v>
      </c>
      <c r="M172" s="11">
        <v>1</v>
      </c>
      <c r="O172" s="67" t="s">
        <v>0</v>
      </c>
      <c r="P172" s="1"/>
      <c r="Q172" s="1">
        <v>0</v>
      </c>
      <c r="R172" s="1">
        <v>0.1</v>
      </c>
      <c r="S172" s="1">
        <v>0.2</v>
      </c>
      <c r="T172" s="1">
        <v>0.3</v>
      </c>
      <c r="U172" s="1">
        <v>0.4</v>
      </c>
      <c r="V172" s="1">
        <v>0.5</v>
      </c>
      <c r="W172" s="1">
        <v>0.6</v>
      </c>
      <c r="X172" s="1">
        <v>0.7</v>
      </c>
      <c r="Y172" s="1">
        <v>0.8</v>
      </c>
      <c r="Z172" s="1">
        <v>0.9</v>
      </c>
      <c r="AA172" s="11">
        <v>1</v>
      </c>
    </row>
    <row r="173" spans="1:27" x14ac:dyDescent="0.35">
      <c r="A173" s="67"/>
      <c r="B173" s="2">
        <v>0</v>
      </c>
      <c r="C173" s="4">
        <v>0</v>
      </c>
      <c r="D173" s="4">
        <v>0</v>
      </c>
      <c r="E173" s="4">
        <v>0</v>
      </c>
      <c r="F173" s="4">
        <v>0</v>
      </c>
      <c r="G173" s="4">
        <v>0</v>
      </c>
      <c r="H173" s="4">
        <v>0</v>
      </c>
      <c r="I173" s="4">
        <v>0</v>
      </c>
      <c r="J173" s="4">
        <v>0</v>
      </c>
      <c r="K173" s="4">
        <v>0</v>
      </c>
      <c r="L173" s="4">
        <v>0</v>
      </c>
      <c r="M173" s="14">
        <v>0</v>
      </c>
      <c r="O173" s="67"/>
      <c r="P173" s="2">
        <v>0</v>
      </c>
      <c r="Q173" s="4">
        <v>0</v>
      </c>
      <c r="R173" s="4">
        <v>0</v>
      </c>
      <c r="S173" s="4">
        <v>0</v>
      </c>
      <c r="T173" s="4">
        <v>0</v>
      </c>
      <c r="U173" s="4">
        <v>0</v>
      </c>
      <c r="V173" s="4">
        <v>0</v>
      </c>
      <c r="W173" s="4">
        <v>0</v>
      </c>
      <c r="X173" s="4">
        <v>0</v>
      </c>
      <c r="Y173" s="4">
        <v>0</v>
      </c>
      <c r="Z173" s="4">
        <v>0</v>
      </c>
      <c r="AA173" s="14">
        <v>0</v>
      </c>
    </row>
    <row r="174" spans="1:27" x14ac:dyDescent="0.35">
      <c r="A174" s="67"/>
      <c r="B174" s="2">
        <v>0.05</v>
      </c>
      <c r="C174" s="4">
        <v>1.80935151875019E-2</v>
      </c>
      <c r="D174" s="4">
        <v>1.7917603254318199E-2</v>
      </c>
      <c r="E174" s="4">
        <v>1.90465394407511E-2</v>
      </c>
      <c r="F174" s="4">
        <v>2.1399585530161899E-2</v>
      </c>
      <c r="G174" s="4">
        <v>2.3689437657594702E-2</v>
      </c>
      <c r="H174" s="4">
        <v>2.55192182958126E-2</v>
      </c>
      <c r="I174" s="4">
        <v>2.7792850509285899E-2</v>
      </c>
      <c r="J174" s="4">
        <v>3.3160351216793102E-2</v>
      </c>
      <c r="K174" s="4">
        <v>3.3108659088611603E-2</v>
      </c>
      <c r="L174" s="4">
        <v>3.4949615597724901E-2</v>
      </c>
      <c r="M174" s="14">
        <v>3.7059132009744603E-2</v>
      </c>
      <c r="O174" s="67"/>
      <c r="P174" s="2">
        <v>0.05</v>
      </c>
      <c r="Q174" s="4">
        <v>1.80935151875019E-2</v>
      </c>
      <c r="R174" s="4">
        <v>1.7917603254318199E-2</v>
      </c>
      <c r="S174" s="4">
        <v>1.90465394407511E-2</v>
      </c>
      <c r="T174" s="4">
        <v>2.1399585530161899E-2</v>
      </c>
      <c r="U174" s="4">
        <v>2.3689437657594702E-2</v>
      </c>
      <c r="V174" s="4">
        <v>2.55192182958126E-2</v>
      </c>
      <c r="W174" s="4">
        <v>2.7792850509285899E-2</v>
      </c>
      <c r="X174" s="4">
        <v>3.3160351216793102E-2</v>
      </c>
      <c r="Y174" s="4">
        <v>3.3108659088611603E-2</v>
      </c>
      <c r="Z174" s="4">
        <v>3.4949615597724901E-2</v>
      </c>
      <c r="AA174" s="14">
        <v>3.7059132009744603E-2</v>
      </c>
    </row>
    <row r="175" spans="1:27" x14ac:dyDescent="0.35">
      <c r="A175" s="67"/>
      <c r="B175" s="2">
        <v>0.1</v>
      </c>
      <c r="C175" s="4">
        <v>1.92895904183388E-2</v>
      </c>
      <c r="D175" s="4">
        <v>2.4240005761384999E-2</v>
      </c>
      <c r="E175" s="4">
        <v>2.9654413461685201E-2</v>
      </c>
      <c r="F175" s="4">
        <v>3.9731457829475403E-2</v>
      </c>
      <c r="G175" s="4">
        <v>4.0351819247007398E-2</v>
      </c>
      <c r="H175" s="4">
        <v>4.5327015221118899E-2</v>
      </c>
      <c r="I175" s="4">
        <v>5.5673621594905902E-2</v>
      </c>
      <c r="J175" s="4">
        <v>5.6939259171485901E-2</v>
      </c>
      <c r="K175" s="4">
        <v>6.2860973179340404E-2</v>
      </c>
      <c r="L175" s="4">
        <v>6.8782687187194796E-2</v>
      </c>
      <c r="M175" s="14">
        <v>7.1743544191122097E-2</v>
      </c>
      <c r="O175" s="67"/>
      <c r="P175" s="2">
        <v>0.1</v>
      </c>
      <c r="Q175" s="4">
        <v>1.92895904183388E-2</v>
      </c>
      <c r="R175" s="4">
        <v>2.4240005761384999E-2</v>
      </c>
      <c r="S175" s="4">
        <v>2.9654413461685201E-2</v>
      </c>
      <c r="T175" s="4">
        <v>3.9731457829475403E-2</v>
      </c>
      <c r="U175" s="4">
        <v>4.0351819247007398E-2</v>
      </c>
      <c r="V175" s="4">
        <v>4.5327015221118899E-2</v>
      </c>
      <c r="W175" s="4">
        <v>5.5673621594905902E-2</v>
      </c>
      <c r="X175" s="4">
        <v>5.6939259171485901E-2</v>
      </c>
      <c r="Y175" s="4">
        <v>6.2860973179340404E-2</v>
      </c>
      <c r="Z175" s="4">
        <v>6.8782687187194796E-2</v>
      </c>
      <c r="AA175" s="14">
        <v>7.1743544191122097E-2</v>
      </c>
    </row>
    <row r="176" spans="1:27" x14ac:dyDescent="0.35">
      <c r="A176" s="67"/>
      <c r="B176" s="2">
        <v>0.15</v>
      </c>
      <c r="C176" s="4">
        <v>1.2724974192678901E-2</v>
      </c>
      <c r="D176" s="4">
        <v>2.90432386100292E-2</v>
      </c>
      <c r="E176" s="4">
        <v>4.0052536875009502E-2</v>
      </c>
      <c r="F176" s="4">
        <v>4.8727896064519903E-2</v>
      </c>
      <c r="G176" s="4">
        <v>5.7707550935447202E-2</v>
      </c>
      <c r="H176" s="4">
        <v>6.3874211162328706E-2</v>
      </c>
      <c r="I176" s="4">
        <v>7.2795966640114798E-2</v>
      </c>
      <c r="J176" s="4">
        <v>7.4968934059143094E-2</v>
      </c>
      <c r="K176" s="4">
        <v>8.0485207960009603E-2</v>
      </c>
      <c r="L176" s="4">
        <v>8.6562275886535603E-2</v>
      </c>
      <c r="M176" s="14">
        <v>8.9474827051162706E-2</v>
      </c>
      <c r="O176" s="67"/>
      <c r="P176" s="2">
        <v>0.15</v>
      </c>
      <c r="Q176" s="4">
        <v>1.2724974192678901E-2</v>
      </c>
      <c r="R176" s="4">
        <v>2.90432386100292E-2</v>
      </c>
      <c r="S176" s="4">
        <v>4.0052536875009502E-2</v>
      </c>
      <c r="T176" s="4">
        <v>4.8727896064519903E-2</v>
      </c>
      <c r="U176" s="4">
        <v>5.7707550935447202E-2</v>
      </c>
      <c r="V176" s="4">
        <v>6.3874211162328706E-2</v>
      </c>
      <c r="W176" s="4">
        <v>7.2795966640114798E-2</v>
      </c>
      <c r="X176" s="4">
        <v>7.4968934059143094E-2</v>
      </c>
      <c r="Y176" s="4">
        <v>8.0485207960009603E-2</v>
      </c>
      <c r="Z176" s="4">
        <v>8.6562275886535603E-2</v>
      </c>
      <c r="AA176" s="14">
        <v>8.9474827051162706E-2</v>
      </c>
    </row>
    <row r="177" spans="1:27" x14ac:dyDescent="0.35">
      <c r="A177" s="67"/>
      <c r="B177" s="2">
        <v>0.2</v>
      </c>
      <c r="C177" s="4">
        <v>1.1184430681169E-2</v>
      </c>
      <c r="D177" s="4">
        <v>3.0519107356667501E-2</v>
      </c>
      <c r="E177" s="4">
        <v>5.0567947328090702E-2</v>
      </c>
      <c r="F177" s="4">
        <v>6.6474728286266299E-2</v>
      </c>
      <c r="G177" s="4">
        <v>7.5063282623887104E-2</v>
      </c>
      <c r="H177" s="4">
        <v>8.2421407103538499E-2</v>
      </c>
      <c r="I177" s="4">
        <v>8.9918311685323701E-2</v>
      </c>
      <c r="J177" s="4">
        <v>9.2998608946800204E-2</v>
      </c>
      <c r="K177" s="4">
        <v>9.8109442740678801E-2</v>
      </c>
      <c r="L177" s="4">
        <v>0.10434186458587601</v>
      </c>
      <c r="M177" s="14">
        <v>0.107206109911203</v>
      </c>
      <c r="O177" s="67"/>
      <c r="P177" s="2">
        <v>0.2</v>
      </c>
      <c r="Q177" s="4">
        <v>1.1184430681169E-2</v>
      </c>
      <c r="R177" s="4">
        <v>3.0519107356667501E-2</v>
      </c>
      <c r="S177" s="4">
        <v>5.0567947328090702E-2</v>
      </c>
      <c r="T177" s="4">
        <v>6.6474728286266299E-2</v>
      </c>
      <c r="U177" s="4">
        <v>7.5063282623887104E-2</v>
      </c>
      <c r="V177" s="4">
        <v>8.2421407103538499E-2</v>
      </c>
      <c r="W177" s="4">
        <v>8.9918311685323701E-2</v>
      </c>
      <c r="X177" s="4">
        <v>9.2998608946800204E-2</v>
      </c>
      <c r="Y177" s="4">
        <v>9.8109442740678801E-2</v>
      </c>
      <c r="Z177" s="4">
        <v>0.10434186458587601</v>
      </c>
      <c r="AA177" s="14">
        <v>0.107206109911203</v>
      </c>
    </row>
    <row r="178" spans="1:27" x14ac:dyDescent="0.35">
      <c r="A178" s="67"/>
      <c r="B178" s="2">
        <v>0.25</v>
      </c>
      <c r="C178" s="4">
        <v>7.8307390213012695E-3</v>
      </c>
      <c r="D178" s="4">
        <v>3.98403145372868E-2</v>
      </c>
      <c r="E178" s="4">
        <v>6.1575531959533698E-2</v>
      </c>
      <c r="F178" s="4">
        <v>7.7334947884082794E-2</v>
      </c>
      <c r="G178" s="4">
        <v>9.2419014312326894E-2</v>
      </c>
      <c r="H178" s="4">
        <v>0.100968603044748</v>
      </c>
      <c r="I178" s="4">
        <v>0.10704065673053299</v>
      </c>
      <c r="J178" s="4">
        <v>0.111028283834457</v>
      </c>
      <c r="K178" s="4">
        <v>0.115733677521348</v>
      </c>
      <c r="L178" s="4">
        <v>0.12212145328521699</v>
      </c>
      <c r="M178" s="14">
        <v>0.12493739277124399</v>
      </c>
      <c r="O178" s="67"/>
      <c r="P178" s="2">
        <v>0.25</v>
      </c>
      <c r="Q178" s="4">
        <v>7.8307390213012695E-3</v>
      </c>
      <c r="R178" s="4">
        <v>3.98403145372868E-2</v>
      </c>
      <c r="S178" s="4">
        <v>6.1575531959533698E-2</v>
      </c>
      <c r="T178" s="4">
        <v>7.7334947884082794E-2</v>
      </c>
      <c r="U178" s="4">
        <v>9.2419014312326894E-2</v>
      </c>
      <c r="V178" s="4">
        <v>0.100968603044748</v>
      </c>
      <c r="W178" s="4">
        <v>0.10704065673053299</v>
      </c>
      <c r="X178" s="4">
        <v>0.111028283834457</v>
      </c>
      <c r="Y178" s="4">
        <v>0.115733677521348</v>
      </c>
      <c r="Z178" s="4">
        <v>0.12212145328521699</v>
      </c>
      <c r="AA178" s="14">
        <v>0.12493739277124399</v>
      </c>
    </row>
    <row r="179" spans="1:27" x14ac:dyDescent="0.35">
      <c r="A179" s="67"/>
      <c r="B179" s="2">
        <v>0.3</v>
      </c>
      <c r="C179" s="4">
        <v>4.0948870591819304E-3</v>
      </c>
      <c r="D179" s="4">
        <v>4.1707709431648303E-2</v>
      </c>
      <c r="E179" s="4">
        <v>7.0646889507770497E-2</v>
      </c>
      <c r="F179" s="4">
        <v>8.8195167481899303E-2</v>
      </c>
      <c r="G179" s="4">
        <v>0.109774746000767</v>
      </c>
      <c r="H179" s="4">
        <v>0.119515798985958</v>
      </c>
      <c r="I179" s="4">
        <v>0.12416300177574199</v>
      </c>
      <c r="J179" s="4">
        <v>0.12905795872211501</v>
      </c>
      <c r="K179" s="4">
        <v>0.13335791230201699</v>
      </c>
      <c r="L179" s="4">
        <v>0.13717757165432001</v>
      </c>
      <c r="M179" s="14">
        <v>0.13751171529293099</v>
      </c>
      <c r="O179" s="67"/>
      <c r="P179" s="2">
        <v>0.3</v>
      </c>
      <c r="Q179" s="4">
        <v>4.0948870591819304E-3</v>
      </c>
      <c r="R179" s="4">
        <v>4.1707709431648303E-2</v>
      </c>
      <c r="S179" s="4">
        <v>7.0646889507770497E-2</v>
      </c>
      <c r="T179" s="4">
        <v>8.8195167481899303E-2</v>
      </c>
      <c r="U179" s="4">
        <v>0.109774746000767</v>
      </c>
      <c r="V179" s="4">
        <v>0.119515798985958</v>
      </c>
      <c r="W179" s="4">
        <v>0.12416300177574199</v>
      </c>
      <c r="X179" s="4">
        <v>0.12905795872211501</v>
      </c>
      <c r="Y179" s="4">
        <v>0.13335791230201699</v>
      </c>
      <c r="Z179" s="4">
        <v>0.13717757165432001</v>
      </c>
      <c r="AA179" s="14">
        <v>0.13751171529293099</v>
      </c>
    </row>
    <row r="180" spans="1:27" x14ac:dyDescent="0.35">
      <c r="A180" s="67"/>
      <c r="B180" s="2">
        <v>0.35</v>
      </c>
      <c r="C180" s="4">
        <v>3.2426358666271002E-3</v>
      </c>
      <c r="D180" s="4">
        <v>5.2303701639175401E-2</v>
      </c>
      <c r="E180" s="4">
        <v>7.9718247056007399E-2</v>
      </c>
      <c r="F180" s="4">
        <v>9.9055387079715701E-2</v>
      </c>
      <c r="G180" s="4">
        <v>0.120839916169643</v>
      </c>
      <c r="H180" s="4">
        <v>0.129647001624107</v>
      </c>
      <c r="I180" s="4">
        <v>0.13673384487628901</v>
      </c>
      <c r="J180" s="4">
        <v>0.142675146460533</v>
      </c>
      <c r="K180" s="4">
        <v>0.14586056768894201</v>
      </c>
      <c r="L180" s="4">
        <v>0.151692599058151</v>
      </c>
      <c r="M180" s="14">
        <v>0.15278787910938299</v>
      </c>
      <c r="O180" s="67"/>
      <c r="P180" s="2">
        <v>0.35</v>
      </c>
      <c r="Q180" s="4">
        <v>3.2426358666271002E-3</v>
      </c>
      <c r="R180" s="4">
        <v>5.2303701639175401E-2</v>
      </c>
      <c r="S180" s="4">
        <v>7.9718247056007399E-2</v>
      </c>
      <c r="T180" s="4">
        <v>9.9055387079715701E-2</v>
      </c>
      <c r="U180" s="4">
        <v>0.120839916169643</v>
      </c>
      <c r="V180" s="4">
        <v>0.129647001624107</v>
      </c>
      <c r="W180" s="4">
        <v>0.13673384487628901</v>
      </c>
      <c r="X180" s="4">
        <v>0.142675146460533</v>
      </c>
      <c r="Y180" s="4">
        <v>0.14586056768894201</v>
      </c>
      <c r="Z180" s="4">
        <v>0.151692599058151</v>
      </c>
      <c r="AA180" s="14">
        <v>0.15278787910938299</v>
      </c>
    </row>
    <row r="181" spans="1:27" x14ac:dyDescent="0.35">
      <c r="A181" s="67"/>
      <c r="B181" s="2">
        <v>0.4</v>
      </c>
      <c r="C181" s="4">
        <v>2.2728210315108299E-3</v>
      </c>
      <c r="D181" s="4">
        <v>5.14612309634686E-2</v>
      </c>
      <c r="E181" s="4">
        <v>8.8789604604244204E-2</v>
      </c>
      <c r="F181" s="4">
        <v>0.109915606677532</v>
      </c>
      <c r="G181" s="4">
        <v>0.12917517125606501</v>
      </c>
      <c r="H181" s="4">
        <v>0.14025628566741899</v>
      </c>
      <c r="I181" s="4">
        <v>0.147922903299332</v>
      </c>
      <c r="J181" s="4">
        <v>0.15533602237701399</v>
      </c>
      <c r="K181" s="4">
        <v>0.15983510017395</v>
      </c>
      <c r="L181" s="4">
        <v>0.16235925257205999</v>
      </c>
      <c r="M181" s="14">
        <v>0.16750942170620001</v>
      </c>
      <c r="O181" s="67"/>
      <c r="P181" s="2">
        <v>0.4</v>
      </c>
      <c r="Q181" s="4">
        <v>2.2728210315108299E-3</v>
      </c>
      <c r="R181" s="4">
        <v>5.14612309634686E-2</v>
      </c>
      <c r="S181" s="4">
        <v>8.8789604604244204E-2</v>
      </c>
      <c r="T181" s="4">
        <v>0.109915606677532</v>
      </c>
      <c r="U181" s="4">
        <v>0.12917517125606501</v>
      </c>
      <c r="V181" s="4">
        <v>0.14025628566741899</v>
      </c>
      <c r="W181" s="4">
        <v>0.147922903299332</v>
      </c>
      <c r="X181" s="4">
        <v>0.15533602237701399</v>
      </c>
      <c r="Y181" s="4">
        <v>0.15983510017395</v>
      </c>
      <c r="Z181" s="4">
        <v>0.16235925257205999</v>
      </c>
      <c r="AA181" s="14">
        <v>0.16750942170620001</v>
      </c>
    </row>
    <row r="182" spans="1:27" x14ac:dyDescent="0.35">
      <c r="A182" s="67"/>
      <c r="B182" s="2">
        <v>0.45</v>
      </c>
      <c r="C182" s="4">
        <v>1.2519838055595799E-3</v>
      </c>
      <c r="D182" s="4">
        <v>5.6596559161941201E-2</v>
      </c>
      <c r="E182" s="4">
        <v>9.7860962152481107E-2</v>
      </c>
      <c r="F182" s="4">
        <v>0.120775826275349</v>
      </c>
      <c r="G182" s="4">
        <v>0.13842618465423601</v>
      </c>
      <c r="H182" s="4">
        <v>0.15167692303657501</v>
      </c>
      <c r="I182" s="4">
        <v>0.15911541879177099</v>
      </c>
      <c r="J182" s="4">
        <v>0.16672900319099401</v>
      </c>
      <c r="K182" s="4">
        <v>0.17176146805286399</v>
      </c>
      <c r="L182" s="4">
        <v>0.175481572747231</v>
      </c>
      <c r="M182" s="14">
        <v>0.17857870459556599</v>
      </c>
      <c r="O182" s="67"/>
      <c r="P182" s="2">
        <v>0.45</v>
      </c>
      <c r="Q182" s="4">
        <v>1.2519838055595799E-3</v>
      </c>
      <c r="R182" s="4">
        <v>5.6596559161941201E-2</v>
      </c>
      <c r="S182" s="4">
        <v>9.7860962152481107E-2</v>
      </c>
      <c r="T182" s="4">
        <v>0.120775826275349</v>
      </c>
      <c r="U182" s="4">
        <v>0.13842618465423601</v>
      </c>
      <c r="V182" s="4">
        <v>0.15167692303657501</v>
      </c>
      <c r="W182" s="4">
        <v>0.15911541879177099</v>
      </c>
      <c r="X182" s="4">
        <v>0.16672900319099401</v>
      </c>
      <c r="Y182" s="4">
        <v>0.17176146805286399</v>
      </c>
      <c r="Z182" s="4">
        <v>0.175481572747231</v>
      </c>
      <c r="AA182" s="14">
        <v>0.17857870459556599</v>
      </c>
    </row>
    <row r="183" spans="1:27" x14ac:dyDescent="0.35">
      <c r="A183" s="67"/>
      <c r="B183" s="2">
        <v>0.5</v>
      </c>
      <c r="C183" s="4">
        <v>8.2397396909072995E-5</v>
      </c>
      <c r="D183" s="4">
        <v>6.1731887360413899E-2</v>
      </c>
      <c r="E183" s="4">
        <v>0.106932319700718</v>
      </c>
      <c r="F183" s="4">
        <v>0.132795080542564</v>
      </c>
      <c r="G183" s="4">
        <v>0.15054643154144301</v>
      </c>
      <c r="H183" s="4">
        <v>0.15902671217918399</v>
      </c>
      <c r="I183" s="4">
        <v>0.16935770213604001</v>
      </c>
      <c r="J183" s="4">
        <v>0.175514921545982</v>
      </c>
      <c r="K183" s="4">
        <v>0.18333999812603</v>
      </c>
      <c r="L183" s="4">
        <v>0.18805448710918399</v>
      </c>
      <c r="M183" s="14">
        <v>0.19043402373790699</v>
      </c>
      <c r="O183" s="67"/>
      <c r="P183" s="2">
        <v>0.5</v>
      </c>
      <c r="Q183" s="4">
        <v>8.2397396909072995E-5</v>
      </c>
      <c r="R183" s="4">
        <v>6.1731887360413899E-2</v>
      </c>
      <c r="S183" s="4">
        <v>0.106932319700718</v>
      </c>
      <c r="T183" s="4">
        <v>0.132795080542564</v>
      </c>
      <c r="U183" s="4">
        <v>0.15054643154144301</v>
      </c>
      <c r="V183" s="4">
        <v>0.15902671217918399</v>
      </c>
      <c r="W183" s="4">
        <v>0.16935770213604001</v>
      </c>
      <c r="X183" s="4">
        <v>0.175514921545982</v>
      </c>
      <c r="Y183" s="4">
        <v>0.18333999812603</v>
      </c>
      <c r="Z183" s="4">
        <v>0.18805448710918399</v>
      </c>
      <c r="AA183" s="14">
        <v>0.19043402373790699</v>
      </c>
    </row>
    <row r="184" spans="1:27" x14ac:dyDescent="0.35">
      <c r="A184" s="67"/>
      <c r="B184" s="2">
        <v>0.55000000000000004</v>
      </c>
      <c r="C184" s="4">
        <v>5.8712949976325003E-4</v>
      </c>
      <c r="D184" s="4">
        <v>6.68672155588865E-2</v>
      </c>
      <c r="E184" s="4">
        <v>0.109420530498028</v>
      </c>
      <c r="F184" s="4">
        <v>0.13860984146595001</v>
      </c>
      <c r="G184" s="4">
        <v>0.15425208210945099</v>
      </c>
      <c r="H184" s="4">
        <v>0.16767868399620101</v>
      </c>
      <c r="I184" s="4">
        <v>0.17918866872787501</v>
      </c>
      <c r="J184" s="4">
        <v>0.185781240463257</v>
      </c>
      <c r="K184" s="4">
        <v>0.19266833364963501</v>
      </c>
      <c r="L184" s="4">
        <v>0.19932174682617201</v>
      </c>
      <c r="M184" s="14">
        <v>0.20272883772850001</v>
      </c>
      <c r="O184" s="67"/>
      <c r="P184" s="2">
        <v>0.55000000000000004</v>
      </c>
      <c r="Q184" s="4">
        <v>5.8712949976325003E-4</v>
      </c>
      <c r="R184" s="4">
        <v>6.68672155588865E-2</v>
      </c>
      <c r="S184" s="4">
        <v>0.109420530498028</v>
      </c>
      <c r="T184" s="4">
        <v>0.13860984146595001</v>
      </c>
      <c r="U184" s="4">
        <v>0.15425208210945099</v>
      </c>
      <c r="V184" s="4">
        <v>0.16767868399620101</v>
      </c>
      <c r="W184" s="4">
        <v>0.17918866872787501</v>
      </c>
      <c r="X184" s="4">
        <v>0.185781240463257</v>
      </c>
      <c r="Y184" s="4">
        <v>0.19266833364963501</v>
      </c>
      <c r="Z184" s="4">
        <v>0.19932174682617201</v>
      </c>
      <c r="AA184" s="14">
        <v>0.20272883772850001</v>
      </c>
    </row>
    <row r="185" spans="1:27" x14ac:dyDescent="0.35">
      <c r="A185" s="67"/>
      <c r="B185" s="2">
        <v>0.6</v>
      </c>
      <c r="C185" s="4">
        <v>-1.33957876823843E-3</v>
      </c>
      <c r="D185" s="4">
        <v>7.2002543757359205E-2</v>
      </c>
      <c r="E185" s="4">
        <v>0.11844178289175</v>
      </c>
      <c r="F185" s="4">
        <v>0.14342065155506101</v>
      </c>
      <c r="G185" s="4">
        <v>0.16243658959865601</v>
      </c>
      <c r="H185" s="4">
        <v>0.176330640912056</v>
      </c>
      <c r="I185" s="4">
        <v>0.18796764314174699</v>
      </c>
      <c r="J185" s="4">
        <v>0.19815528392791701</v>
      </c>
      <c r="K185" s="4">
        <v>0.20270621776580799</v>
      </c>
      <c r="L185" s="4">
        <v>0.20852118730545</v>
      </c>
      <c r="M185" s="14">
        <v>0.21256087720394101</v>
      </c>
      <c r="O185" s="67"/>
      <c r="P185" s="2">
        <v>0.6</v>
      </c>
      <c r="Q185" s="4">
        <v>-1.33957876823843E-3</v>
      </c>
      <c r="R185" s="4">
        <v>7.2002543757359205E-2</v>
      </c>
      <c r="S185" s="4">
        <v>0.11844178289175</v>
      </c>
      <c r="T185" s="4">
        <v>0.14342065155506101</v>
      </c>
      <c r="U185" s="4">
        <v>0.16243658959865601</v>
      </c>
      <c r="V185" s="4">
        <v>0.176330640912056</v>
      </c>
      <c r="W185" s="4">
        <v>0.18796764314174699</v>
      </c>
      <c r="X185" s="4">
        <v>0.19815528392791701</v>
      </c>
      <c r="Y185" s="4">
        <v>0.20270621776580799</v>
      </c>
      <c r="Z185" s="4">
        <v>0.20852118730545</v>
      </c>
      <c r="AA185" s="14">
        <v>0.21256087720394101</v>
      </c>
    </row>
    <row r="186" spans="1:27" x14ac:dyDescent="0.35">
      <c r="A186" s="67"/>
      <c r="B186" s="2">
        <v>0.65</v>
      </c>
      <c r="C186" s="4">
        <v>-8.1036105984821905E-4</v>
      </c>
      <c r="D186" s="4">
        <v>7.7137871955831799E-2</v>
      </c>
      <c r="E186" s="4">
        <v>0.12154406309127801</v>
      </c>
      <c r="F186" s="4">
        <v>0.14846204221248599</v>
      </c>
      <c r="G186" s="4">
        <v>0.16958393156528501</v>
      </c>
      <c r="H186" s="4">
        <v>0.18689185380935699</v>
      </c>
      <c r="I186" s="4">
        <v>0.19750744104385401</v>
      </c>
      <c r="J186" s="4">
        <v>0.206642717123032</v>
      </c>
      <c r="K186" s="4">
        <v>0.21356011927127799</v>
      </c>
      <c r="L186" s="4">
        <v>0.21921274065971399</v>
      </c>
      <c r="M186" s="14">
        <v>0.223496779799461</v>
      </c>
      <c r="O186" s="67"/>
      <c r="P186" s="2">
        <v>0.65</v>
      </c>
      <c r="Q186" s="4">
        <v>-8.1036105984821905E-4</v>
      </c>
      <c r="R186" s="4">
        <v>7.7137871955831799E-2</v>
      </c>
      <c r="S186" s="4">
        <v>0.12154406309127801</v>
      </c>
      <c r="T186" s="4">
        <v>0.14846204221248599</v>
      </c>
      <c r="U186" s="4">
        <v>0.16958393156528501</v>
      </c>
      <c r="V186" s="4">
        <v>0.18689185380935699</v>
      </c>
      <c r="W186" s="4">
        <v>0.19750744104385401</v>
      </c>
      <c r="X186" s="4">
        <v>0.206642717123032</v>
      </c>
      <c r="Y186" s="4">
        <v>0.21356011927127799</v>
      </c>
      <c r="Z186" s="4">
        <v>0.21921274065971399</v>
      </c>
      <c r="AA186" s="14">
        <v>0.223496779799461</v>
      </c>
    </row>
    <row r="187" spans="1:27" x14ac:dyDescent="0.35">
      <c r="A187" s="67"/>
      <c r="B187" s="2">
        <v>0.7</v>
      </c>
      <c r="C187" s="4">
        <v>-1.3952255249023401E-3</v>
      </c>
      <c r="D187" s="4">
        <v>8.2273200154304504E-2</v>
      </c>
      <c r="E187" s="4">
        <v>0.130617275834084</v>
      </c>
      <c r="F187" s="4">
        <v>0.15711614489555401</v>
      </c>
      <c r="G187" s="4">
        <v>0.177599906921387</v>
      </c>
      <c r="H187" s="4">
        <v>0.19554597139358501</v>
      </c>
      <c r="I187" s="4">
        <v>0.206656128168106</v>
      </c>
      <c r="J187" s="4">
        <v>0.21785375475883501</v>
      </c>
      <c r="K187" s="4">
        <v>0.22333753108978299</v>
      </c>
      <c r="L187" s="4">
        <v>0.229740381240845</v>
      </c>
      <c r="M187" s="14">
        <v>0.23090623319149001</v>
      </c>
      <c r="O187" s="67"/>
      <c r="P187" s="2">
        <v>0.7</v>
      </c>
      <c r="Q187" s="4">
        <v>-1.3952255249023401E-3</v>
      </c>
      <c r="R187" s="4">
        <v>8.2273200154304504E-2</v>
      </c>
      <c r="S187" s="4">
        <v>0.130617275834084</v>
      </c>
      <c r="T187" s="4">
        <v>0.15711614489555401</v>
      </c>
      <c r="U187" s="4">
        <v>0.177599906921387</v>
      </c>
      <c r="V187" s="4">
        <v>0.19554597139358501</v>
      </c>
      <c r="W187" s="4">
        <v>0.206656128168106</v>
      </c>
      <c r="X187" s="4">
        <v>0.21785375475883501</v>
      </c>
      <c r="Y187" s="4">
        <v>0.22333753108978299</v>
      </c>
      <c r="Z187" s="4">
        <v>0.229740381240845</v>
      </c>
      <c r="AA187" s="14">
        <v>0.23090623319149001</v>
      </c>
    </row>
    <row r="188" spans="1:27" x14ac:dyDescent="0.35">
      <c r="A188" s="67"/>
      <c r="B188" s="2">
        <v>0.75</v>
      </c>
      <c r="C188" s="4">
        <v>-3.9209127426147504E-3</v>
      </c>
      <c r="D188" s="4">
        <v>8.4543675184249906E-2</v>
      </c>
      <c r="E188" s="4">
        <v>0.13561548292636899</v>
      </c>
      <c r="F188" s="4">
        <v>0.16364440321922299</v>
      </c>
      <c r="G188" s="4">
        <v>0.18574820458888999</v>
      </c>
      <c r="H188" s="4">
        <v>0.20224735140800501</v>
      </c>
      <c r="I188" s="4">
        <v>0.21560794115066501</v>
      </c>
      <c r="J188" s="4">
        <v>0.226652666926384</v>
      </c>
      <c r="K188" s="4">
        <v>0.233323648571968</v>
      </c>
      <c r="L188" s="4">
        <v>0.23834042251110099</v>
      </c>
      <c r="M188" s="14">
        <v>0.242095202207565</v>
      </c>
      <c r="O188" s="67"/>
      <c r="P188" s="2">
        <v>0.75</v>
      </c>
      <c r="Q188" s="4">
        <v>-3.9209127426147504E-3</v>
      </c>
      <c r="R188" s="4">
        <v>8.4543675184249906E-2</v>
      </c>
      <c r="S188" s="4">
        <v>0.13561548292636899</v>
      </c>
      <c r="T188" s="4">
        <v>0.16364440321922299</v>
      </c>
      <c r="U188" s="4">
        <v>0.18574820458888999</v>
      </c>
      <c r="V188" s="4">
        <v>0.20224735140800501</v>
      </c>
      <c r="W188" s="4">
        <v>0.21560794115066501</v>
      </c>
      <c r="X188" s="4">
        <v>0.226652666926384</v>
      </c>
      <c r="Y188" s="4">
        <v>0.233323648571968</v>
      </c>
      <c r="Z188" s="4">
        <v>0.23834042251110099</v>
      </c>
      <c r="AA188" s="14">
        <v>0.242095202207565</v>
      </c>
    </row>
    <row r="189" spans="1:27" x14ac:dyDescent="0.35">
      <c r="A189" s="67"/>
      <c r="B189" s="2">
        <v>0.8</v>
      </c>
      <c r="C189" s="4">
        <v>-2.52335122786462E-3</v>
      </c>
      <c r="D189" s="4">
        <v>8.0393284559249906E-2</v>
      </c>
      <c r="E189" s="4">
        <v>0.14244657754898099</v>
      </c>
      <c r="F189" s="4">
        <v>0.17025576531887099</v>
      </c>
      <c r="G189" s="4">
        <v>0.19338120520114899</v>
      </c>
      <c r="H189" s="4">
        <v>0.211018607020378</v>
      </c>
      <c r="I189" s="4">
        <v>0.22428995370864899</v>
      </c>
      <c r="J189" s="4">
        <v>0.23406176269054399</v>
      </c>
      <c r="K189" s="4">
        <v>0.23962114751339</v>
      </c>
      <c r="L189" s="4">
        <v>0.24702228605747201</v>
      </c>
      <c r="M189" s="14">
        <v>0.25203064084053001</v>
      </c>
      <c r="O189" s="67"/>
      <c r="P189" s="2">
        <v>0.8</v>
      </c>
      <c r="Q189" s="4">
        <v>-2.52335122786462E-3</v>
      </c>
      <c r="R189" s="4">
        <v>8.0393284559249906E-2</v>
      </c>
      <c r="S189" s="4">
        <v>0.14244657754898099</v>
      </c>
      <c r="T189" s="4">
        <v>0.17025576531887099</v>
      </c>
      <c r="U189" s="4">
        <v>0.19338120520114899</v>
      </c>
      <c r="V189" s="4">
        <v>0.211018607020378</v>
      </c>
      <c r="W189" s="4">
        <v>0.22428995370864899</v>
      </c>
      <c r="X189" s="4">
        <v>0.23406176269054399</v>
      </c>
      <c r="Y189" s="4">
        <v>0.23962114751339</v>
      </c>
      <c r="Z189" s="4">
        <v>0.24702228605747201</v>
      </c>
      <c r="AA189" s="14">
        <v>0.25203064084053001</v>
      </c>
    </row>
    <row r="190" spans="1:27" x14ac:dyDescent="0.35">
      <c r="A190" s="67"/>
      <c r="B190" s="2">
        <v>0.85</v>
      </c>
      <c r="C190" s="4">
        <v>-3.2108312007039798E-3</v>
      </c>
      <c r="D190" s="4">
        <v>8.6124040186405196E-2</v>
      </c>
      <c r="E190" s="4">
        <v>0.14706727862358099</v>
      </c>
      <c r="F190" s="4">
        <v>0.17491215467453</v>
      </c>
      <c r="G190" s="4">
        <v>0.20100514590740201</v>
      </c>
      <c r="H190" s="4">
        <v>0.218749910593033</v>
      </c>
      <c r="I190" s="4">
        <v>0.23266012966632801</v>
      </c>
      <c r="J190" s="4">
        <v>0.24328660964965801</v>
      </c>
      <c r="K190" s="4">
        <v>0.24998250603675801</v>
      </c>
      <c r="L190" s="4">
        <v>0.255487620830536</v>
      </c>
      <c r="M190" s="14">
        <v>0.25960928201675398</v>
      </c>
      <c r="O190" s="67"/>
      <c r="P190" s="2">
        <v>0.85</v>
      </c>
      <c r="Q190" s="4">
        <v>-3.2108312007039798E-3</v>
      </c>
      <c r="R190" s="4">
        <v>8.6124040186405196E-2</v>
      </c>
      <c r="S190" s="4">
        <v>0.14706727862358099</v>
      </c>
      <c r="T190" s="4">
        <v>0.17491215467453</v>
      </c>
      <c r="U190" s="4">
        <v>0.20100514590740201</v>
      </c>
      <c r="V190" s="4">
        <v>0.218749910593033</v>
      </c>
      <c r="W190" s="4">
        <v>0.23266012966632801</v>
      </c>
      <c r="X190" s="4">
        <v>0.24328660964965801</v>
      </c>
      <c r="Y190" s="4">
        <v>0.24998250603675801</v>
      </c>
      <c r="Z190" s="4">
        <v>0.255487620830536</v>
      </c>
      <c r="AA190" s="14">
        <v>0.25960928201675398</v>
      </c>
    </row>
    <row r="191" spans="1:27" x14ac:dyDescent="0.35">
      <c r="A191" s="67"/>
      <c r="B191" s="2">
        <v>0.9</v>
      </c>
      <c r="C191" s="4">
        <v>-3.7315853405743798E-3</v>
      </c>
      <c r="D191" s="4">
        <v>9.2084761708974797E-2</v>
      </c>
      <c r="E191" s="4">
        <v>0.149456277489662</v>
      </c>
      <c r="F191" s="4">
        <v>0.18150915205478699</v>
      </c>
      <c r="G191" s="4">
        <v>0.20674793422222101</v>
      </c>
      <c r="H191" s="4">
        <v>0.22566460072994199</v>
      </c>
      <c r="I191" s="4">
        <v>0.24131079018116</v>
      </c>
      <c r="J191" s="4">
        <v>0.24883987009525299</v>
      </c>
      <c r="K191" s="4">
        <v>0.25808596611022999</v>
      </c>
      <c r="L191" s="4">
        <v>0.26326653361320501</v>
      </c>
      <c r="M191" s="14">
        <v>0.26920419931411699</v>
      </c>
      <c r="O191" s="67"/>
      <c r="P191" s="2">
        <v>0.9</v>
      </c>
      <c r="Q191" s="4">
        <v>-3.7315853405743798E-3</v>
      </c>
      <c r="R191" s="4">
        <v>9.2084761708974797E-2</v>
      </c>
      <c r="S191" s="4">
        <v>0.149456277489662</v>
      </c>
      <c r="T191" s="4">
        <v>0.18150915205478699</v>
      </c>
      <c r="U191" s="4">
        <v>0.20674793422222101</v>
      </c>
      <c r="V191" s="4">
        <v>0.22566460072994199</v>
      </c>
      <c r="W191" s="4">
        <v>0.24131079018116</v>
      </c>
      <c r="X191" s="4">
        <v>0.24883987009525299</v>
      </c>
      <c r="Y191" s="4">
        <v>0.25808596611022999</v>
      </c>
      <c r="Z191" s="4">
        <v>0.26326653361320501</v>
      </c>
      <c r="AA191" s="14">
        <v>0.26920419931411699</v>
      </c>
    </row>
    <row r="192" spans="1:27" x14ac:dyDescent="0.35">
      <c r="A192" s="67"/>
      <c r="B192" s="2">
        <v>0.95</v>
      </c>
      <c r="C192" s="4">
        <v>-3.7416934501379698E-3</v>
      </c>
      <c r="D192" s="4">
        <v>9.8045483231544495E-2</v>
      </c>
      <c r="E192" s="4">
        <v>0.152217477560043</v>
      </c>
      <c r="F192" s="4">
        <v>0.18841935694217701</v>
      </c>
      <c r="G192" s="4">
        <v>0.21406781673431399</v>
      </c>
      <c r="H192" s="4">
        <v>0.23300769925117501</v>
      </c>
      <c r="I192" s="4">
        <v>0.24666754901409199</v>
      </c>
      <c r="J192" s="4">
        <v>0.25743892788887002</v>
      </c>
      <c r="K192" s="4">
        <v>0.26724362373352101</v>
      </c>
      <c r="L192" s="4">
        <v>0.27306392788887002</v>
      </c>
      <c r="M192" s="14">
        <v>0.27781072258949302</v>
      </c>
      <c r="O192" s="67"/>
      <c r="P192" s="2">
        <v>0.95</v>
      </c>
      <c r="Q192" s="4">
        <v>-3.7416934501379698E-3</v>
      </c>
      <c r="R192" s="4">
        <v>9.8045483231544495E-2</v>
      </c>
      <c r="S192" s="4">
        <v>0.152217477560043</v>
      </c>
      <c r="T192" s="4">
        <v>0.18841935694217701</v>
      </c>
      <c r="U192" s="4">
        <v>0.21406781673431399</v>
      </c>
      <c r="V192" s="4">
        <v>0.23300769925117501</v>
      </c>
      <c r="W192" s="4">
        <v>0.24666754901409199</v>
      </c>
      <c r="X192" s="4">
        <v>0.25743892788887002</v>
      </c>
      <c r="Y192" s="4">
        <v>0.26724362373352101</v>
      </c>
      <c r="Z192" s="4">
        <v>0.27306392788887002</v>
      </c>
      <c r="AA192" s="14">
        <v>0.27781072258949302</v>
      </c>
    </row>
    <row r="193" spans="1:27" x14ac:dyDescent="0.35">
      <c r="A193" s="67"/>
      <c r="B193" s="2">
        <v>1</v>
      </c>
      <c r="C193" s="4">
        <v>-2.3712399415671799E-3</v>
      </c>
      <c r="D193" s="4">
        <v>0.10257908701896699</v>
      </c>
      <c r="E193" s="4">
        <v>0.15662853419780701</v>
      </c>
      <c r="F193" s="4">
        <v>0.193924024701118</v>
      </c>
      <c r="G193" s="4">
        <v>0.21982526779174799</v>
      </c>
      <c r="H193" s="4">
        <v>0.24094983935356101</v>
      </c>
      <c r="I193" s="4">
        <v>0.254515290260315</v>
      </c>
      <c r="J193" s="4">
        <v>0.26412063837051403</v>
      </c>
      <c r="K193" s="4">
        <v>0.27581426501274098</v>
      </c>
      <c r="L193" s="4">
        <v>0.28090575337410001</v>
      </c>
      <c r="M193" s="14">
        <v>0.28383243083953902</v>
      </c>
      <c r="O193" s="67"/>
      <c r="P193" s="2">
        <v>1</v>
      </c>
      <c r="Q193" s="4">
        <v>-2.3712399415671799E-3</v>
      </c>
      <c r="R193" s="4">
        <v>0.10257908701896699</v>
      </c>
      <c r="S193" s="4">
        <v>0.15662853419780701</v>
      </c>
      <c r="T193" s="4">
        <v>0.193924024701118</v>
      </c>
      <c r="U193" s="4">
        <v>0.21982526779174799</v>
      </c>
      <c r="V193" s="4">
        <v>0.24094983935356101</v>
      </c>
      <c r="W193" s="4">
        <v>0.254515290260315</v>
      </c>
      <c r="X193" s="4">
        <v>0.26412063837051403</v>
      </c>
      <c r="Y193" s="4">
        <v>0.27581426501274098</v>
      </c>
      <c r="Z193" s="4">
        <v>0.28090575337410001</v>
      </c>
      <c r="AA193" s="14">
        <v>0.28383243083953902</v>
      </c>
    </row>
    <row r="194" spans="1:27" x14ac:dyDescent="0.35">
      <c r="A194" s="8"/>
      <c r="B194" s="9"/>
      <c r="C194" s="9"/>
      <c r="D194" s="9"/>
      <c r="E194" s="9"/>
      <c r="F194" s="9"/>
      <c r="G194" s="9"/>
      <c r="H194" s="9"/>
      <c r="I194" s="9"/>
      <c r="J194" s="9"/>
      <c r="K194" s="9"/>
      <c r="L194" s="9"/>
      <c r="M194" s="10"/>
      <c r="O194" s="8"/>
      <c r="P194" s="9"/>
      <c r="Q194" s="9"/>
      <c r="R194" s="9"/>
      <c r="S194" s="9"/>
      <c r="T194" s="9"/>
      <c r="U194" s="9"/>
      <c r="V194" s="9"/>
      <c r="W194" s="9"/>
      <c r="X194" s="9"/>
      <c r="Y194" s="9"/>
      <c r="Z194" s="9"/>
      <c r="AA194" s="10"/>
    </row>
    <row r="195" spans="1:27" x14ac:dyDescent="0.35">
      <c r="A195" s="8"/>
      <c r="B195" s="9"/>
      <c r="C195" s="9"/>
      <c r="D195" s="9"/>
      <c r="E195" s="9"/>
      <c r="F195" s="9"/>
      <c r="G195" s="9"/>
      <c r="H195" s="9"/>
      <c r="I195" s="9"/>
      <c r="J195" s="9"/>
      <c r="K195" s="9"/>
      <c r="L195" s="9"/>
      <c r="M195" s="10"/>
      <c r="O195" s="8"/>
      <c r="P195" s="9"/>
      <c r="Q195" s="9"/>
      <c r="R195" s="9"/>
      <c r="S195" s="9"/>
      <c r="T195" s="9"/>
      <c r="U195" s="9"/>
      <c r="V195" s="9"/>
      <c r="W195" s="9"/>
      <c r="X195" s="9"/>
      <c r="Y195" s="9"/>
      <c r="Z195" s="9"/>
      <c r="AA195" s="10"/>
    </row>
    <row r="196" spans="1:27" x14ac:dyDescent="0.35">
      <c r="A196" s="8"/>
      <c r="B196" s="9"/>
      <c r="C196" s="9"/>
      <c r="D196" s="9"/>
      <c r="E196" s="9"/>
      <c r="F196" s="9"/>
      <c r="G196" s="9"/>
      <c r="H196" s="9"/>
      <c r="I196" s="9"/>
      <c r="J196" s="9"/>
      <c r="K196" s="9"/>
      <c r="L196" s="9"/>
      <c r="M196" s="10"/>
      <c r="O196" s="8"/>
      <c r="P196" s="9"/>
      <c r="Q196" s="9"/>
      <c r="R196" s="9"/>
      <c r="S196" s="9"/>
      <c r="T196" s="9"/>
      <c r="U196" s="9"/>
      <c r="V196" s="9"/>
      <c r="W196" s="9"/>
      <c r="X196" s="9"/>
      <c r="Y196" s="9"/>
      <c r="Z196" s="9"/>
      <c r="AA196" s="10"/>
    </row>
    <row r="197" spans="1:27" x14ac:dyDescent="0.35">
      <c r="A197" s="8"/>
      <c r="B197" s="9"/>
      <c r="C197" s="9"/>
      <c r="D197" s="9"/>
      <c r="E197" s="9"/>
      <c r="F197" s="9"/>
      <c r="G197" s="9"/>
      <c r="H197" s="9"/>
      <c r="I197" s="9"/>
      <c r="J197" s="9"/>
      <c r="K197" s="9"/>
      <c r="L197" s="9"/>
      <c r="M197" s="10"/>
      <c r="O197" s="8"/>
      <c r="P197" s="9"/>
      <c r="Q197" s="9"/>
      <c r="R197" s="9"/>
      <c r="S197" s="9"/>
      <c r="T197" s="9"/>
      <c r="U197" s="9"/>
      <c r="V197" s="9"/>
      <c r="W197" s="9"/>
      <c r="X197" s="9"/>
      <c r="Y197" s="9"/>
      <c r="Z197" s="9"/>
      <c r="AA197" s="10"/>
    </row>
    <row r="198" spans="1:27" x14ac:dyDescent="0.35">
      <c r="A198" s="8"/>
      <c r="B198" s="9"/>
      <c r="C198" s="9"/>
      <c r="D198" s="9"/>
      <c r="E198" s="9"/>
      <c r="F198" s="9"/>
      <c r="G198" s="9"/>
      <c r="H198" s="9"/>
      <c r="I198" s="9"/>
      <c r="J198" s="9"/>
      <c r="K198" s="9"/>
      <c r="L198" s="9"/>
      <c r="M198" s="10"/>
      <c r="O198" s="8"/>
      <c r="P198" s="9"/>
      <c r="Q198" s="9"/>
      <c r="R198" s="9"/>
      <c r="S198" s="9"/>
      <c r="T198" s="9"/>
      <c r="U198" s="9"/>
      <c r="V198" s="9"/>
      <c r="W198" s="9"/>
      <c r="X198" s="9"/>
      <c r="Y198" s="9"/>
      <c r="Z198" s="9"/>
      <c r="AA198" s="10"/>
    </row>
    <row r="199" spans="1:27" x14ac:dyDescent="0.35">
      <c r="A199" s="8"/>
      <c r="B199" s="9"/>
      <c r="C199" s="9"/>
      <c r="D199" s="9"/>
      <c r="E199" s="9"/>
      <c r="F199" s="9"/>
      <c r="G199" s="9"/>
      <c r="H199" s="9"/>
      <c r="I199" s="9"/>
      <c r="J199" s="9"/>
      <c r="K199" s="9"/>
      <c r="L199" s="9"/>
      <c r="M199" s="10"/>
      <c r="O199" s="8"/>
      <c r="P199" s="9"/>
      <c r="Q199" s="9"/>
      <c r="R199" s="9"/>
      <c r="S199" s="9"/>
      <c r="T199" s="9"/>
      <c r="U199" s="9"/>
      <c r="V199" s="9"/>
      <c r="W199" s="9"/>
      <c r="X199" s="9"/>
      <c r="Y199" s="9"/>
      <c r="Z199" s="9"/>
      <c r="AA199" s="10"/>
    </row>
    <row r="200" spans="1:27" x14ac:dyDescent="0.35">
      <c r="A200" s="8"/>
      <c r="B200" s="9"/>
      <c r="C200" s="9"/>
      <c r="D200" s="9"/>
      <c r="E200" s="9"/>
      <c r="F200" s="9"/>
      <c r="G200" s="9"/>
      <c r="H200" s="9"/>
      <c r="I200" s="9"/>
      <c r="J200" s="9"/>
      <c r="K200" s="9"/>
      <c r="L200" s="9"/>
      <c r="M200" s="10"/>
      <c r="O200" s="8"/>
      <c r="P200" s="9"/>
      <c r="Q200" s="9"/>
      <c r="R200" s="9"/>
      <c r="S200" s="9"/>
      <c r="T200" s="9"/>
      <c r="U200" s="9"/>
      <c r="V200" s="9"/>
      <c r="W200" s="9"/>
      <c r="X200" s="9"/>
      <c r="Y200" s="9"/>
      <c r="Z200" s="9"/>
      <c r="AA200" s="10"/>
    </row>
    <row r="201" spans="1:27" x14ac:dyDescent="0.35">
      <c r="A201" s="8"/>
      <c r="B201" s="9"/>
      <c r="C201" s="9"/>
      <c r="D201" s="9"/>
      <c r="E201" s="9"/>
      <c r="F201" s="9"/>
      <c r="G201" s="9"/>
      <c r="H201" s="9"/>
      <c r="I201" s="9"/>
      <c r="J201" s="9"/>
      <c r="K201" s="9"/>
      <c r="L201" s="9"/>
      <c r="M201" s="10"/>
      <c r="O201" s="8"/>
      <c r="P201" s="9"/>
      <c r="Q201" s="9"/>
      <c r="R201" s="9"/>
      <c r="S201" s="9"/>
      <c r="T201" s="9"/>
      <c r="U201" s="9"/>
      <c r="V201" s="9"/>
      <c r="W201" s="9"/>
      <c r="X201" s="9"/>
      <c r="Y201" s="9"/>
      <c r="Z201" s="9"/>
      <c r="AA201" s="10"/>
    </row>
    <row r="202" spans="1:27" x14ac:dyDescent="0.35">
      <c r="A202" s="8"/>
      <c r="B202" s="9"/>
      <c r="C202" s="9"/>
      <c r="D202" s="9"/>
      <c r="E202" s="9"/>
      <c r="F202" s="9"/>
      <c r="G202" s="9"/>
      <c r="H202" s="9"/>
      <c r="I202" s="9"/>
      <c r="J202" s="9"/>
      <c r="K202" s="9"/>
      <c r="L202" s="9"/>
      <c r="M202" s="10"/>
      <c r="O202" s="8"/>
      <c r="P202" s="9"/>
      <c r="Q202" s="9"/>
      <c r="R202" s="9"/>
      <c r="S202" s="9"/>
      <c r="T202" s="9"/>
      <c r="U202" s="9"/>
      <c r="V202" s="9"/>
      <c r="W202" s="9"/>
      <c r="X202" s="9"/>
      <c r="Y202" s="9"/>
      <c r="Z202" s="9"/>
      <c r="AA202" s="10"/>
    </row>
    <row r="203" spans="1:27" x14ac:dyDescent="0.35">
      <c r="A203" s="8"/>
      <c r="B203" s="9"/>
      <c r="C203" s="9"/>
      <c r="D203" s="9"/>
      <c r="E203" s="9"/>
      <c r="F203" s="9"/>
      <c r="G203" s="9"/>
      <c r="H203" s="9"/>
      <c r="I203" s="9"/>
      <c r="J203" s="9"/>
      <c r="K203" s="9"/>
      <c r="L203" s="9"/>
      <c r="M203" s="10"/>
      <c r="O203" s="8"/>
      <c r="P203" s="9"/>
      <c r="Q203" s="9"/>
      <c r="R203" s="9"/>
      <c r="S203" s="9"/>
      <c r="T203" s="9"/>
      <c r="U203" s="9"/>
      <c r="V203" s="9"/>
      <c r="W203" s="9"/>
      <c r="X203" s="9"/>
      <c r="Y203" s="9"/>
      <c r="Z203" s="9"/>
      <c r="AA203" s="10"/>
    </row>
    <row r="204" spans="1:27" x14ac:dyDescent="0.35">
      <c r="A204" s="64" t="s">
        <v>1</v>
      </c>
      <c r="B204" s="65"/>
      <c r="C204" s="65"/>
      <c r="D204" s="65"/>
      <c r="E204" s="65"/>
      <c r="F204" s="65"/>
      <c r="G204" s="65"/>
      <c r="H204" s="65"/>
      <c r="I204" s="65"/>
      <c r="J204" s="65"/>
      <c r="K204" s="65"/>
      <c r="L204" s="65"/>
      <c r="M204" s="66"/>
      <c r="O204" s="64" t="s">
        <v>1</v>
      </c>
      <c r="P204" s="65"/>
      <c r="Q204" s="65"/>
      <c r="R204" s="65"/>
      <c r="S204" s="65"/>
      <c r="T204" s="65"/>
      <c r="U204" s="65"/>
      <c r="V204" s="65"/>
      <c r="W204" s="65"/>
      <c r="X204" s="65"/>
      <c r="Y204" s="65"/>
      <c r="Z204" s="65"/>
      <c r="AA204" s="66"/>
    </row>
    <row r="205" spans="1:27" x14ac:dyDescent="0.35">
      <c r="A205" s="67" t="s">
        <v>0</v>
      </c>
      <c r="B205" s="1"/>
      <c r="C205" s="1">
        <v>0</v>
      </c>
      <c r="D205" s="1">
        <v>0.1</v>
      </c>
      <c r="E205" s="1">
        <v>0.2</v>
      </c>
      <c r="F205" s="1">
        <v>0.3</v>
      </c>
      <c r="G205" s="1">
        <v>0.4</v>
      </c>
      <c r="H205" s="1">
        <v>0.5</v>
      </c>
      <c r="I205" s="1">
        <v>0.6</v>
      </c>
      <c r="J205" s="1">
        <v>0.7</v>
      </c>
      <c r="K205" s="1">
        <v>0.8</v>
      </c>
      <c r="L205" s="1">
        <v>0.9</v>
      </c>
      <c r="M205" s="11">
        <v>1</v>
      </c>
      <c r="O205" s="67" t="s">
        <v>0</v>
      </c>
      <c r="P205" s="1"/>
      <c r="Q205" s="1">
        <v>0</v>
      </c>
      <c r="R205" s="1">
        <v>0.1</v>
      </c>
      <c r="S205" s="1">
        <v>0.2</v>
      </c>
      <c r="T205" s="1">
        <v>0.3</v>
      </c>
      <c r="U205" s="1">
        <v>0.4</v>
      </c>
      <c r="V205" s="1">
        <v>0.5</v>
      </c>
      <c r="W205" s="1">
        <v>0.6</v>
      </c>
      <c r="X205" s="1">
        <v>0.7</v>
      </c>
      <c r="Y205" s="1">
        <v>0.8</v>
      </c>
      <c r="Z205" s="1">
        <v>0.9</v>
      </c>
      <c r="AA205" s="11">
        <v>1</v>
      </c>
    </row>
    <row r="206" spans="1:27" x14ac:dyDescent="0.35">
      <c r="A206" s="67"/>
      <c r="B206" s="2">
        <v>0</v>
      </c>
      <c r="C206" s="4">
        <v>0</v>
      </c>
      <c r="D206" s="4">
        <v>0</v>
      </c>
      <c r="E206" s="4">
        <v>0</v>
      </c>
      <c r="F206" s="4">
        <v>0</v>
      </c>
      <c r="G206" s="4">
        <v>0</v>
      </c>
      <c r="H206" s="4">
        <v>0</v>
      </c>
      <c r="I206" s="4">
        <v>0</v>
      </c>
      <c r="J206" s="4">
        <v>0</v>
      </c>
      <c r="K206" s="4">
        <v>0</v>
      </c>
      <c r="L206" s="4">
        <v>0</v>
      </c>
      <c r="M206" s="14">
        <v>0</v>
      </c>
      <c r="O206" s="67"/>
      <c r="P206" s="2">
        <v>0</v>
      </c>
      <c r="Q206" s="4">
        <v>0</v>
      </c>
      <c r="R206" s="4">
        <v>0</v>
      </c>
      <c r="S206" s="4">
        <v>0</v>
      </c>
      <c r="T206" s="4">
        <v>0</v>
      </c>
      <c r="U206" s="4">
        <v>0</v>
      </c>
      <c r="V206" s="4">
        <v>0</v>
      </c>
      <c r="W206" s="4">
        <v>0</v>
      </c>
      <c r="X206" s="4">
        <v>0</v>
      </c>
      <c r="Y206" s="4">
        <v>0</v>
      </c>
      <c r="Z206" s="4">
        <v>0</v>
      </c>
      <c r="AA206" s="14">
        <v>0</v>
      </c>
    </row>
    <row r="207" spans="1:27" x14ac:dyDescent="0.35">
      <c r="A207" s="67"/>
      <c r="B207" s="2">
        <v>0.05</v>
      </c>
      <c r="C207" s="4">
        <v>1.6020833572838499E-4</v>
      </c>
      <c r="D207" s="4">
        <v>-6.2161181122064599E-3</v>
      </c>
      <c r="E207" s="4">
        <v>-1.04337967932224E-2</v>
      </c>
      <c r="F207" s="4">
        <v>-1.3385036028921601E-2</v>
      </c>
      <c r="G207" s="4">
        <v>-1.5590076334774499E-2</v>
      </c>
      <c r="H207" s="4">
        <v>-1.7083406448364299E-2</v>
      </c>
      <c r="I207" s="4">
        <v>-1.8061434850096699E-2</v>
      </c>
      <c r="J207" s="4">
        <v>-1.9044652581214901E-2</v>
      </c>
      <c r="K207" s="4">
        <v>-1.96759570389986E-2</v>
      </c>
      <c r="L207" s="4">
        <v>-2.00521741062403E-2</v>
      </c>
      <c r="M207" s="14">
        <v>-2.0373050123453099E-2</v>
      </c>
      <c r="O207" s="67"/>
      <c r="P207" s="2">
        <v>0.05</v>
      </c>
      <c r="Q207" s="4">
        <v>1.6020833572838499E-4</v>
      </c>
      <c r="R207" s="4">
        <v>-6.2161181122064599E-3</v>
      </c>
      <c r="S207" s="4">
        <v>-1.04337967932224E-2</v>
      </c>
      <c r="T207" s="4">
        <v>-1.3385036028921601E-2</v>
      </c>
      <c r="U207" s="4">
        <v>-1.5590076334774499E-2</v>
      </c>
      <c r="V207" s="4">
        <v>-1.7083406448364299E-2</v>
      </c>
      <c r="W207" s="4">
        <v>-1.8061434850096699E-2</v>
      </c>
      <c r="X207" s="4">
        <v>-1.9044652581214901E-2</v>
      </c>
      <c r="Y207" s="4">
        <v>-1.96759570389986E-2</v>
      </c>
      <c r="Z207" s="4">
        <v>-2.00521741062403E-2</v>
      </c>
      <c r="AA207" s="14">
        <v>-2.0373050123453099E-2</v>
      </c>
    </row>
    <row r="208" spans="1:27" x14ac:dyDescent="0.35">
      <c r="A208" s="67"/>
      <c r="B208" s="2">
        <v>0.1</v>
      </c>
      <c r="C208" s="4">
        <v>1.0089845163747701E-3</v>
      </c>
      <c r="D208" s="4">
        <v>-9.5620267093181593E-3</v>
      </c>
      <c r="E208" s="4">
        <v>-1.6450906172394801E-2</v>
      </c>
      <c r="F208" s="4">
        <v>-2.0873678848147399E-2</v>
      </c>
      <c r="G208" s="4">
        <v>-2.3980366066098199E-2</v>
      </c>
      <c r="H208" s="4">
        <v>-2.64854785054922E-2</v>
      </c>
      <c r="I208" s="4">
        <v>-2.6684813201427501E-2</v>
      </c>
      <c r="J208" s="4">
        <v>-2.8077242895960801E-2</v>
      </c>
      <c r="K208" s="4">
        <v>-2.8838353231549301E-2</v>
      </c>
      <c r="L208" s="4">
        <v>-2.9098249971866601E-2</v>
      </c>
      <c r="M208" s="14">
        <v>-2.9806993901729601E-2</v>
      </c>
      <c r="O208" s="67"/>
      <c r="P208" s="2">
        <v>0.1</v>
      </c>
      <c r="Q208" s="4">
        <v>1.0089845163747701E-3</v>
      </c>
      <c r="R208" s="4">
        <v>-9.5620267093181593E-3</v>
      </c>
      <c r="S208" s="4">
        <v>-1.6450906172394801E-2</v>
      </c>
      <c r="T208" s="4">
        <v>-2.0873678848147399E-2</v>
      </c>
      <c r="U208" s="4">
        <v>-2.3980366066098199E-2</v>
      </c>
      <c r="V208" s="4">
        <v>-2.64854785054922E-2</v>
      </c>
      <c r="W208" s="4">
        <v>-2.6684813201427501E-2</v>
      </c>
      <c r="X208" s="4">
        <v>-2.8077242895960801E-2</v>
      </c>
      <c r="Y208" s="4">
        <v>-2.8838353231549301E-2</v>
      </c>
      <c r="Z208" s="4">
        <v>-2.9098249971866601E-2</v>
      </c>
      <c r="AA208" s="14">
        <v>-2.9806993901729601E-2</v>
      </c>
    </row>
    <row r="209" spans="1:27" x14ac:dyDescent="0.35">
      <c r="A209" s="67"/>
      <c r="B209" s="2">
        <v>0.15</v>
      </c>
      <c r="C209" s="4">
        <v>9.1994984541088299E-4</v>
      </c>
      <c r="D209" s="4">
        <v>-1.29053089767694E-2</v>
      </c>
      <c r="E209" s="4">
        <v>-2.1477717906236701E-2</v>
      </c>
      <c r="F209" s="4">
        <v>-2.6231648400425901E-2</v>
      </c>
      <c r="G209" s="4">
        <v>-2.78857238590717E-2</v>
      </c>
      <c r="H209" s="4">
        <v>-3.1198980286717401E-2</v>
      </c>
      <c r="I209" s="4">
        <v>-3.2880514860153198E-2</v>
      </c>
      <c r="J209" s="4">
        <v>-3.4191690385341603E-2</v>
      </c>
      <c r="K209" s="4">
        <v>-3.4599870443344102E-2</v>
      </c>
      <c r="L209" s="4">
        <v>-3.5557795315980897E-2</v>
      </c>
      <c r="M209" s="14">
        <v>-3.6154046654701198E-2</v>
      </c>
      <c r="O209" s="67"/>
      <c r="P209" s="2">
        <v>0.15</v>
      </c>
      <c r="Q209" s="4">
        <v>9.1994984541088299E-4</v>
      </c>
      <c r="R209" s="4">
        <v>-1.29053089767694E-2</v>
      </c>
      <c r="S209" s="4">
        <v>-2.1477717906236701E-2</v>
      </c>
      <c r="T209" s="4">
        <v>-2.6231648400425901E-2</v>
      </c>
      <c r="U209" s="4">
        <v>-2.78857238590717E-2</v>
      </c>
      <c r="V209" s="4">
        <v>-3.1198980286717401E-2</v>
      </c>
      <c r="W209" s="4">
        <v>-3.2880514860153198E-2</v>
      </c>
      <c r="X209" s="4">
        <v>-3.4191690385341603E-2</v>
      </c>
      <c r="Y209" s="4">
        <v>-3.4599870443344102E-2</v>
      </c>
      <c r="Z209" s="4">
        <v>-3.5557795315980897E-2</v>
      </c>
      <c r="AA209" s="14">
        <v>-3.6154046654701198E-2</v>
      </c>
    </row>
    <row r="210" spans="1:27" x14ac:dyDescent="0.35">
      <c r="A210" s="67"/>
      <c r="B210" s="2">
        <v>0.2</v>
      </c>
      <c r="C210" s="4">
        <v>6.2680541304871397E-4</v>
      </c>
      <c r="D210" s="4">
        <v>-1.5957012772560099E-2</v>
      </c>
      <c r="E210" s="4">
        <v>-2.5008363649249101E-2</v>
      </c>
      <c r="F210" s="4">
        <v>-2.96194683760405E-2</v>
      </c>
      <c r="G210" s="4">
        <v>-3.2099545001983601E-2</v>
      </c>
      <c r="H210" s="4">
        <v>-3.6273614503443199E-2</v>
      </c>
      <c r="I210" s="4">
        <v>-3.7548501044511802E-2</v>
      </c>
      <c r="J210" s="4">
        <v>-3.9124790579080602E-2</v>
      </c>
      <c r="K210" s="4">
        <v>-3.9597848430275903E-2</v>
      </c>
      <c r="L210" s="4">
        <v>-4.0996935218572603E-2</v>
      </c>
      <c r="M210" s="14">
        <v>-4.1407715529203401E-2</v>
      </c>
      <c r="O210" s="67"/>
      <c r="P210" s="2">
        <v>0.2</v>
      </c>
      <c r="Q210" s="4">
        <v>6.2680541304871397E-4</v>
      </c>
      <c r="R210" s="4">
        <v>-1.5957012772560099E-2</v>
      </c>
      <c r="S210" s="4">
        <v>-2.5008363649249101E-2</v>
      </c>
      <c r="T210" s="4">
        <v>-2.96194683760405E-2</v>
      </c>
      <c r="U210" s="4">
        <v>-3.2099545001983601E-2</v>
      </c>
      <c r="V210" s="4">
        <v>-3.6273614503443199E-2</v>
      </c>
      <c r="W210" s="4">
        <v>-3.7548501044511802E-2</v>
      </c>
      <c r="X210" s="4">
        <v>-3.9124790579080602E-2</v>
      </c>
      <c r="Y210" s="4">
        <v>-3.9597848430275903E-2</v>
      </c>
      <c r="Z210" s="4">
        <v>-4.0996935218572603E-2</v>
      </c>
      <c r="AA210" s="14">
        <v>-4.1407715529203401E-2</v>
      </c>
    </row>
    <row r="211" spans="1:27" x14ac:dyDescent="0.35">
      <c r="A211" s="67"/>
      <c r="B211" s="2">
        <v>0.25</v>
      </c>
      <c r="C211" s="4">
        <v>4.3436881969682899E-4</v>
      </c>
      <c r="D211" s="4">
        <v>-1.83997862040997E-2</v>
      </c>
      <c r="E211" s="4">
        <v>-2.56238169968128E-2</v>
      </c>
      <c r="F211" s="4">
        <v>-3.1887102872133297E-2</v>
      </c>
      <c r="G211" s="4">
        <v>-3.53444926440716E-2</v>
      </c>
      <c r="H211" s="4">
        <v>-4.1348248720169102E-2</v>
      </c>
      <c r="I211" s="4">
        <v>-4.1758179664611803E-2</v>
      </c>
      <c r="J211" s="4">
        <v>-4.3533690273761798E-2</v>
      </c>
      <c r="K211" s="4">
        <v>-4.4595826417207697E-2</v>
      </c>
      <c r="L211" s="4">
        <v>-4.5802667737007099E-2</v>
      </c>
      <c r="M211" s="14">
        <v>-4.7180190682411201E-2</v>
      </c>
      <c r="O211" s="67"/>
      <c r="P211" s="2">
        <v>0.25</v>
      </c>
      <c r="Q211" s="4">
        <v>4.3436881969682899E-4</v>
      </c>
      <c r="R211" s="4">
        <v>-1.83997862040997E-2</v>
      </c>
      <c r="S211" s="4">
        <v>-2.56238169968128E-2</v>
      </c>
      <c r="T211" s="4">
        <v>-3.1887102872133297E-2</v>
      </c>
      <c r="U211" s="4">
        <v>-3.53444926440716E-2</v>
      </c>
      <c r="V211" s="4">
        <v>-4.1348248720169102E-2</v>
      </c>
      <c r="W211" s="4">
        <v>-4.1758179664611803E-2</v>
      </c>
      <c r="X211" s="4">
        <v>-4.3533690273761798E-2</v>
      </c>
      <c r="Y211" s="4">
        <v>-4.4595826417207697E-2</v>
      </c>
      <c r="Z211" s="4">
        <v>-4.5802667737007099E-2</v>
      </c>
      <c r="AA211" s="14">
        <v>-4.7180190682411201E-2</v>
      </c>
    </row>
    <row r="212" spans="1:27" x14ac:dyDescent="0.35">
      <c r="A212" s="67"/>
      <c r="B212" s="2">
        <v>0.3</v>
      </c>
      <c r="C212" s="4">
        <v>1.30668326164596E-4</v>
      </c>
      <c r="D212" s="4">
        <v>-2.0537201315164601E-2</v>
      </c>
      <c r="E212" s="4">
        <v>-2.91180945932865E-2</v>
      </c>
      <c r="F212" s="4">
        <v>-3.4441955387592302E-2</v>
      </c>
      <c r="G212" s="4">
        <v>-3.9265491068363197E-2</v>
      </c>
      <c r="H212" s="4">
        <v>-4.38904501497746E-2</v>
      </c>
      <c r="I212" s="4">
        <v>-4.6377282589674003E-2</v>
      </c>
      <c r="J212" s="4">
        <v>-4.8817507922649397E-2</v>
      </c>
      <c r="K212" s="4">
        <v>-4.94588725268841E-2</v>
      </c>
      <c r="L212" s="4">
        <v>-5.0215963274240501E-2</v>
      </c>
      <c r="M212" s="14">
        <v>-5.12581467628479E-2</v>
      </c>
      <c r="O212" s="67"/>
      <c r="P212" s="2">
        <v>0.3</v>
      </c>
      <c r="Q212" s="4">
        <v>1.30668326164596E-4</v>
      </c>
      <c r="R212" s="4">
        <v>-2.0537201315164601E-2</v>
      </c>
      <c r="S212" s="4">
        <v>-2.91180945932865E-2</v>
      </c>
      <c r="T212" s="4">
        <v>-3.4441955387592302E-2</v>
      </c>
      <c r="U212" s="4">
        <v>-3.9265491068363197E-2</v>
      </c>
      <c r="V212" s="4">
        <v>-4.38904501497746E-2</v>
      </c>
      <c r="W212" s="4">
        <v>-4.6377282589674003E-2</v>
      </c>
      <c r="X212" s="4">
        <v>-4.8817507922649397E-2</v>
      </c>
      <c r="Y212" s="4">
        <v>-4.94588725268841E-2</v>
      </c>
      <c r="Z212" s="4">
        <v>-5.0215963274240501E-2</v>
      </c>
      <c r="AA212" s="14">
        <v>-5.12581467628479E-2</v>
      </c>
    </row>
    <row r="213" spans="1:27" x14ac:dyDescent="0.35">
      <c r="A213" s="67"/>
      <c r="B213" s="2">
        <v>0.35</v>
      </c>
      <c r="C213" s="4">
        <v>2.0022390526719399E-4</v>
      </c>
      <c r="D213" s="4">
        <v>-2.2316999733448001E-2</v>
      </c>
      <c r="E213" s="4">
        <v>-3.0939590185880699E-2</v>
      </c>
      <c r="F213" s="4">
        <v>-3.7402227520942702E-2</v>
      </c>
      <c r="G213" s="4">
        <v>-4.3196655809879303E-2</v>
      </c>
      <c r="H213" s="4">
        <v>-4.68253307044506E-2</v>
      </c>
      <c r="I213" s="4">
        <v>-4.9256611615419402E-2</v>
      </c>
      <c r="J213" s="4">
        <v>-5.1643922924995402E-2</v>
      </c>
      <c r="K213" s="4">
        <v>-5.32618761062622E-2</v>
      </c>
      <c r="L213" s="4">
        <v>-5.46101704239845E-2</v>
      </c>
      <c r="M213" s="14">
        <v>-5.53461015224457E-2</v>
      </c>
      <c r="O213" s="67"/>
      <c r="P213" s="2">
        <v>0.35</v>
      </c>
      <c r="Q213" s="4">
        <v>2.0022390526719399E-4</v>
      </c>
      <c r="R213" s="4">
        <v>-2.2316999733448001E-2</v>
      </c>
      <c r="S213" s="4">
        <v>-3.0939590185880699E-2</v>
      </c>
      <c r="T213" s="4">
        <v>-3.7402227520942702E-2</v>
      </c>
      <c r="U213" s="4">
        <v>-4.3196655809879303E-2</v>
      </c>
      <c r="V213" s="4">
        <v>-4.68253307044506E-2</v>
      </c>
      <c r="W213" s="4">
        <v>-4.9256611615419402E-2</v>
      </c>
      <c r="X213" s="4">
        <v>-5.1643922924995402E-2</v>
      </c>
      <c r="Y213" s="4">
        <v>-5.32618761062622E-2</v>
      </c>
      <c r="Z213" s="4">
        <v>-5.46101704239845E-2</v>
      </c>
      <c r="AA213" s="14">
        <v>-5.53461015224457E-2</v>
      </c>
    </row>
    <row r="214" spans="1:27" x14ac:dyDescent="0.35">
      <c r="A214" s="67"/>
      <c r="B214" s="2">
        <v>0.4</v>
      </c>
      <c r="C214" s="4">
        <v>-1.12992529466283E-4</v>
      </c>
      <c r="D214" s="4">
        <v>-2.4539027363061901E-2</v>
      </c>
      <c r="E214" s="4">
        <v>-3.2652925699949299E-2</v>
      </c>
      <c r="F214" s="4">
        <v>-4.0660783648490899E-2</v>
      </c>
      <c r="G214" s="4">
        <v>-4.5883115381002398E-2</v>
      </c>
      <c r="H214" s="4">
        <v>-4.9945916980504997E-2</v>
      </c>
      <c r="I214" s="4">
        <v>-5.3168095648288699E-2</v>
      </c>
      <c r="J214" s="4">
        <v>-5.5030811578035403E-2</v>
      </c>
      <c r="K214" s="4">
        <v>-5.68959750235081E-2</v>
      </c>
      <c r="L214" s="4">
        <v>-5.86305484175682E-2</v>
      </c>
      <c r="M214" s="14">
        <v>-5.9675138443708399E-2</v>
      </c>
      <c r="O214" s="67"/>
      <c r="P214" s="2">
        <v>0.4</v>
      </c>
      <c r="Q214" s="4">
        <v>-1.12992529466283E-4</v>
      </c>
      <c r="R214" s="4">
        <v>-2.4539027363061901E-2</v>
      </c>
      <c r="S214" s="4">
        <v>-3.2652925699949299E-2</v>
      </c>
      <c r="T214" s="4">
        <v>-4.0660783648490899E-2</v>
      </c>
      <c r="U214" s="4">
        <v>-4.5883115381002398E-2</v>
      </c>
      <c r="V214" s="4">
        <v>-4.9945916980504997E-2</v>
      </c>
      <c r="W214" s="4">
        <v>-5.3168095648288699E-2</v>
      </c>
      <c r="X214" s="4">
        <v>-5.5030811578035403E-2</v>
      </c>
      <c r="Y214" s="4">
        <v>-5.68959750235081E-2</v>
      </c>
      <c r="Z214" s="4">
        <v>-5.86305484175682E-2</v>
      </c>
      <c r="AA214" s="14">
        <v>-5.9675138443708399E-2</v>
      </c>
    </row>
    <row r="215" spans="1:27" x14ac:dyDescent="0.35">
      <c r="A215" s="67"/>
      <c r="B215" s="2">
        <v>0.45</v>
      </c>
      <c r="C215" s="4">
        <v>-3.5398008185438801E-4</v>
      </c>
      <c r="D215" s="4">
        <v>-2.5327906012535099E-2</v>
      </c>
      <c r="E215" s="4">
        <v>-3.4660242497920997E-2</v>
      </c>
      <c r="F215" s="4">
        <v>-4.2951531708240502E-2</v>
      </c>
      <c r="G215" s="4">
        <v>-4.84195947647095E-2</v>
      </c>
      <c r="H215" s="4">
        <v>-5.2884437143802601E-2</v>
      </c>
      <c r="I215" s="4">
        <v>-5.60576245188713E-2</v>
      </c>
      <c r="J215" s="4">
        <v>-5.85022307932377E-2</v>
      </c>
      <c r="K215" s="4">
        <v>-6.0652740299701698E-2</v>
      </c>
      <c r="L215" s="4">
        <v>-6.1849180608987801E-2</v>
      </c>
      <c r="M215" s="14">
        <v>-6.3231900334358201E-2</v>
      </c>
      <c r="O215" s="67"/>
      <c r="P215" s="2">
        <v>0.45</v>
      </c>
      <c r="Q215" s="4">
        <v>-3.5398008185438801E-4</v>
      </c>
      <c r="R215" s="4">
        <v>-2.5327906012535099E-2</v>
      </c>
      <c r="S215" s="4">
        <v>-3.4660242497920997E-2</v>
      </c>
      <c r="T215" s="4">
        <v>-4.2951531708240502E-2</v>
      </c>
      <c r="U215" s="4">
        <v>-4.84195947647095E-2</v>
      </c>
      <c r="V215" s="4">
        <v>-5.2884437143802601E-2</v>
      </c>
      <c r="W215" s="4">
        <v>-5.60576245188713E-2</v>
      </c>
      <c r="X215" s="4">
        <v>-5.85022307932377E-2</v>
      </c>
      <c r="Y215" s="4">
        <v>-6.0652740299701698E-2</v>
      </c>
      <c r="Z215" s="4">
        <v>-6.1849180608987801E-2</v>
      </c>
      <c r="AA215" s="14">
        <v>-6.3231900334358201E-2</v>
      </c>
    </row>
    <row r="216" spans="1:27" x14ac:dyDescent="0.35">
      <c r="A216" s="67"/>
      <c r="B216" s="2">
        <v>0.5</v>
      </c>
      <c r="C216" s="4">
        <v>-1.5390219050459599E-4</v>
      </c>
      <c r="D216" s="4">
        <v>-2.6116784662008299E-2</v>
      </c>
      <c r="E216" s="4">
        <v>-3.6667559295892702E-2</v>
      </c>
      <c r="F216" s="4">
        <v>-4.49719950556755E-2</v>
      </c>
      <c r="G216" s="4">
        <v>-5.0991460680961602E-2</v>
      </c>
      <c r="H216" s="4">
        <v>-5.55244870483875E-2</v>
      </c>
      <c r="I216" s="4">
        <v>-5.9461086988449097E-2</v>
      </c>
      <c r="J216" s="4">
        <v>-6.1787445098161697E-2</v>
      </c>
      <c r="K216" s="4">
        <v>-6.3864350318908705E-2</v>
      </c>
      <c r="L216" s="4">
        <v>-6.5511442720890101E-2</v>
      </c>
      <c r="M216" s="14">
        <v>-6.6788971424102797E-2</v>
      </c>
      <c r="O216" s="67"/>
      <c r="P216" s="2">
        <v>0.5</v>
      </c>
      <c r="Q216" s="4">
        <v>-1.5390219050459599E-4</v>
      </c>
      <c r="R216" s="4">
        <v>-2.6116784662008299E-2</v>
      </c>
      <c r="S216" s="4">
        <v>-3.6667559295892702E-2</v>
      </c>
      <c r="T216" s="4">
        <v>-4.49719950556755E-2</v>
      </c>
      <c r="U216" s="4">
        <v>-5.0991460680961602E-2</v>
      </c>
      <c r="V216" s="4">
        <v>-5.55244870483875E-2</v>
      </c>
      <c r="W216" s="4">
        <v>-5.9461086988449097E-2</v>
      </c>
      <c r="X216" s="4">
        <v>-6.1787445098161697E-2</v>
      </c>
      <c r="Y216" s="4">
        <v>-6.3864350318908705E-2</v>
      </c>
      <c r="Z216" s="4">
        <v>-6.5511442720890101E-2</v>
      </c>
      <c r="AA216" s="14">
        <v>-6.6788971424102797E-2</v>
      </c>
    </row>
    <row r="217" spans="1:27" x14ac:dyDescent="0.35">
      <c r="A217" s="67"/>
      <c r="B217" s="2">
        <v>0.55000000000000004</v>
      </c>
      <c r="C217" s="4">
        <v>-3.7583112134598201E-4</v>
      </c>
      <c r="D217" s="4">
        <v>-2.6675319299101798E-2</v>
      </c>
      <c r="E217" s="4">
        <v>-3.8342237472534201E-2</v>
      </c>
      <c r="F217" s="4">
        <v>-4.7104705125093502E-2</v>
      </c>
      <c r="G217" s="4">
        <v>-5.3770679980516399E-2</v>
      </c>
      <c r="H217" s="4">
        <v>-5.8527141809463501E-2</v>
      </c>
      <c r="I217" s="4">
        <v>-6.2275197356939302E-2</v>
      </c>
      <c r="J217" s="4">
        <v>-6.4861014485359206E-2</v>
      </c>
      <c r="K217" s="4">
        <v>-6.7189946770668002E-2</v>
      </c>
      <c r="L217" s="4">
        <v>-6.8863987922668499E-2</v>
      </c>
      <c r="M217" s="14">
        <v>-6.9882646203041104E-2</v>
      </c>
      <c r="O217" s="67"/>
      <c r="P217" s="2">
        <v>0.55000000000000004</v>
      </c>
      <c r="Q217" s="4">
        <v>-3.7583112134598201E-4</v>
      </c>
      <c r="R217" s="4">
        <v>-2.6675319299101798E-2</v>
      </c>
      <c r="S217" s="4">
        <v>-3.8342237472534201E-2</v>
      </c>
      <c r="T217" s="4">
        <v>-4.7104705125093502E-2</v>
      </c>
      <c r="U217" s="4">
        <v>-5.3770679980516399E-2</v>
      </c>
      <c r="V217" s="4">
        <v>-5.8527141809463501E-2</v>
      </c>
      <c r="W217" s="4">
        <v>-6.2275197356939302E-2</v>
      </c>
      <c r="X217" s="4">
        <v>-6.4861014485359206E-2</v>
      </c>
      <c r="Y217" s="4">
        <v>-6.7189946770668002E-2</v>
      </c>
      <c r="Z217" s="4">
        <v>-6.8863987922668499E-2</v>
      </c>
      <c r="AA217" s="14">
        <v>-6.9882646203041104E-2</v>
      </c>
    </row>
    <row r="218" spans="1:27" x14ac:dyDescent="0.35">
      <c r="A218" s="67"/>
      <c r="B218" s="2">
        <v>0.6</v>
      </c>
      <c r="C218" s="4">
        <v>-4.6806636964902298E-4</v>
      </c>
      <c r="D218" s="4">
        <v>-2.88970395922661E-2</v>
      </c>
      <c r="E218" s="4">
        <v>-4.0039058774709702E-2</v>
      </c>
      <c r="F218" s="4">
        <v>-4.9585253000259399E-2</v>
      </c>
      <c r="G218" s="4">
        <v>-5.5793538689613301E-2</v>
      </c>
      <c r="H218" s="4">
        <v>-6.11001513898373E-2</v>
      </c>
      <c r="I218" s="4">
        <v>-6.5033040940761594E-2</v>
      </c>
      <c r="J218" s="4">
        <v>-6.7949153482913999E-2</v>
      </c>
      <c r="K218" s="4">
        <v>-6.9942735135555295E-2</v>
      </c>
      <c r="L218" s="4">
        <v>-7.1846932172775296E-2</v>
      </c>
      <c r="M218" s="14">
        <v>-7.3121614754199996E-2</v>
      </c>
      <c r="O218" s="67"/>
      <c r="P218" s="2">
        <v>0.6</v>
      </c>
      <c r="Q218" s="4">
        <v>-4.6806636964902298E-4</v>
      </c>
      <c r="R218" s="4">
        <v>-2.88970395922661E-2</v>
      </c>
      <c r="S218" s="4">
        <v>-4.0039058774709702E-2</v>
      </c>
      <c r="T218" s="4">
        <v>-4.9585253000259399E-2</v>
      </c>
      <c r="U218" s="4">
        <v>-5.5793538689613301E-2</v>
      </c>
      <c r="V218" s="4">
        <v>-6.11001513898373E-2</v>
      </c>
      <c r="W218" s="4">
        <v>-6.5033040940761594E-2</v>
      </c>
      <c r="X218" s="4">
        <v>-6.7949153482913999E-2</v>
      </c>
      <c r="Y218" s="4">
        <v>-6.9942735135555295E-2</v>
      </c>
      <c r="Z218" s="4">
        <v>-7.1846932172775296E-2</v>
      </c>
      <c r="AA218" s="14">
        <v>-7.3121614754199996E-2</v>
      </c>
    </row>
    <row r="219" spans="1:27" x14ac:dyDescent="0.35">
      <c r="A219" s="67"/>
      <c r="B219" s="2">
        <v>0.65</v>
      </c>
      <c r="C219" s="4">
        <v>-4.0653051109984501E-4</v>
      </c>
      <c r="D219" s="4">
        <v>-3.01121473312378E-2</v>
      </c>
      <c r="E219" s="4">
        <v>-4.1544608771801002E-2</v>
      </c>
      <c r="F219" s="4">
        <v>-5.1322784274816499E-2</v>
      </c>
      <c r="G219" s="4">
        <v>-5.8205351233482402E-2</v>
      </c>
      <c r="H219" s="4">
        <v>-6.3693135976791396E-2</v>
      </c>
      <c r="I219" s="4">
        <v>-6.77475035190582E-2</v>
      </c>
      <c r="J219" s="4">
        <v>-7.08199813961983E-2</v>
      </c>
      <c r="K219" s="4">
        <v>-7.3017708957195296E-2</v>
      </c>
      <c r="L219" s="4">
        <v>-7.4839964509010301E-2</v>
      </c>
      <c r="M219" s="14">
        <v>-7.6291993260383606E-2</v>
      </c>
      <c r="O219" s="67"/>
      <c r="P219" s="2">
        <v>0.65</v>
      </c>
      <c r="Q219" s="4">
        <v>-4.0653051109984501E-4</v>
      </c>
      <c r="R219" s="4">
        <v>-3.01121473312378E-2</v>
      </c>
      <c r="S219" s="4">
        <v>-4.1544608771801002E-2</v>
      </c>
      <c r="T219" s="4">
        <v>-5.1322784274816499E-2</v>
      </c>
      <c r="U219" s="4">
        <v>-5.8205351233482402E-2</v>
      </c>
      <c r="V219" s="4">
        <v>-6.3693135976791396E-2</v>
      </c>
      <c r="W219" s="4">
        <v>-6.77475035190582E-2</v>
      </c>
      <c r="X219" s="4">
        <v>-7.08199813961983E-2</v>
      </c>
      <c r="Y219" s="4">
        <v>-7.3017708957195296E-2</v>
      </c>
      <c r="Z219" s="4">
        <v>-7.4839964509010301E-2</v>
      </c>
      <c r="AA219" s="14">
        <v>-7.6291993260383606E-2</v>
      </c>
    </row>
    <row r="220" spans="1:27" x14ac:dyDescent="0.35">
      <c r="A220" s="67"/>
      <c r="B220" s="2">
        <v>0.7</v>
      </c>
      <c r="C220" s="4">
        <v>-4.64409618871287E-4</v>
      </c>
      <c r="D220" s="4">
        <v>-2.95463353395462E-2</v>
      </c>
      <c r="E220" s="4">
        <v>-4.35773059725761E-2</v>
      </c>
      <c r="F220" s="4">
        <v>-5.30703105032444E-2</v>
      </c>
      <c r="G220" s="4">
        <v>-6.0758553445339203E-2</v>
      </c>
      <c r="H220" s="4">
        <v>-6.5976619720458998E-2</v>
      </c>
      <c r="I220" s="4">
        <v>-7.0352032780647306E-2</v>
      </c>
      <c r="J220" s="4">
        <v>-7.3409944772720295E-2</v>
      </c>
      <c r="K220" s="4">
        <v>-7.5980469584464999E-2</v>
      </c>
      <c r="L220" s="4">
        <v>-7.7719010412692996E-2</v>
      </c>
      <c r="M220" s="14">
        <v>-7.9233862459659604E-2</v>
      </c>
      <c r="O220" s="67"/>
      <c r="P220" s="2">
        <v>0.7</v>
      </c>
      <c r="Q220" s="4">
        <v>-4.64409618871287E-4</v>
      </c>
      <c r="R220" s="4">
        <v>-2.95463353395462E-2</v>
      </c>
      <c r="S220" s="4">
        <v>-4.35773059725761E-2</v>
      </c>
      <c r="T220" s="4">
        <v>-5.30703105032444E-2</v>
      </c>
      <c r="U220" s="4">
        <v>-6.0758553445339203E-2</v>
      </c>
      <c r="V220" s="4">
        <v>-6.5976619720458998E-2</v>
      </c>
      <c r="W220" s="4">
        <v>-7.0352032780647306E-2</v>
      </c>
      <c r="X220" s="4">
        <v>-7.3409944772720295E-2</v>
      </c>
      <c r="Y220" s="4">
        <v>-7.5980469584464999E-2</v>
      </c>
      <c r="Z220" s="4">
        <v>-7.7719010412692996E-2</v>
      </c>
      <c r="AA220" s="14">
        <v>-7.9233862459659604E-2</v>
      </c>
    </row>
    <row r="221" spans="1:27" x14ac:dyDescent="0.35">
      <c r="A221" s="67"/>
      <c r="B221" s="2">
        <v>0.75</v>
      </c>
      <c r="C221" s="4">
        <v>-6.0898665105923999E-4</v>
      </c>
      <c r="D221" s="4">
        <v>-3.0807540751993701E-2</v>
      </c>
      <c r="E221" s="4">
        <v>-4.4749610126018503E-2</v>
      </c>
      <c r="F221" s="4">
        <v>-5.5078461766243002E-2</v>
      </c>
      <c r="G221" s="4">
        <v>-6.2844581902027102E-2</v>
      </c>
      <c r="H221" s="4">
        <v>-6.8385310471057906E-2</v>
      </c>
      <c r="I221" s="4">
        <v>-7.28797093033791E-2</v>
      </c>
      <c r="J221" s="4">
        <v>-7.6219715178012903E-2</v>
      </c>
      <c r="K221" s="4">
        <v>-7.8552491962909698E-2</v>
      </c>
      <c r="L221" s="4">
        <v>-8.0422639846801799E-2</v>
      </c>
      <c r="M221" s="14">
        <v>-8.1826157867908506E-2</v>
      </c>
      <c r="O221" s="67"/>
      <c r="P221" s="2">
        <v>0.75</v>
      </c>
      <c r="Q221" s="4">
        <v>-6.0898665105923999E-4</v>
      </c>
      <c r="R221" s="4">
        <v>-3.0807540751993701E-2</v>
      </c>
      <c r="S221" s="4">
        <v>-4.4749610126018503E-2</v>
      </c>
      <c r="T221" s="4">
        <v>-5.5078461766243002E-2</v>
      </c>
      <c r="U221" s="4">
        <v>-6.2844581902027102E-2</v>
      </c>
      <c r="V221" s="4">
        <v>-6.8385310471057906E-2</v>
      </c>
      <c r="W221" s="4">
        <v>-7.28797093033791E-2</v>
      </c>
      <c r="X221" s="4">
        <v>-7.6219715178012903E-2</v>
      </c>
      <c r="Y221" s="4">
        <v>-7.8552491962909698E-2</v>
      </c>
      <c r="Z221" s="4">
        <v>-8.0422639846801799E-2</v>
      </c>
      <c r="AA221" s="14">
        <v>-8.1826157867908506E-2</v>
      </c>
    </row>
    <row r="222" spans="1:27" x14ac:dyDescent="0.35">
      <c r="A222" s="67"/>
      <c r="B222" s="2">
        <v>0.8</v>
      </c>
      <c r="C222" s="4">
        <v>-8.2589691737666704E-4</v>
      </c>
      <c r="D222" s="4">
        <v>-3.2068746164441102E-2</v>
      </c>
      <c r="E222" s="4">
        <v>-4.6035345643758802E-2</v>
      </c>
      <c r="F222" s="4">
        <v>-5.6871324777603198E-2</v>
      </c>
      <c r="G222" s="4">
        <v>-6.4927436411380796E-2</v>
      </c>
      <c r="H222" s="4">
        <v>-7.0806495845317799E-2</v>
      </c>
      <c r="I222" s="4">
        <v>-7.53041282296181E-2</v>
      </c>
      <c r="J222" s="4">
        <v>-7.85419717431068E-2</v>
      </c>
      <c r="K222" s="4">
        <v>-8.1437252461910303E-2</v>
      </c>
      <c r="L222" s="4">
        <v>-8.3468846976757105E-2</v>
      </c>
      <c r="M222" s="14">
        <v>-8.4738180041313199E-2</v>
      </c>
      <c r="O222" s="67"/>
      <c r="P222" s="2">
        <v>0.8</v>
      </c>
      <c r="Q222" s="4">
        <v>-8.2589691737666704E-4</v>
      </c>
      <c r="R222" s="4">
        <v>-3.2068746164441102E-2</v>
      </c>
      <c r="S222" s="4">
        <v>-4.6035345643758802E-2</v>
      </c>
      <c r="T222" s="4">
        <v>-5.6871324777603198E-2</v>
      </c>
      <c r="U222" s="4">
        <v>-6.4927436411380796E-2</v>
      </c>
      <c r="V222" s="4">
        <v>-7.0806495845317799E-2</v>
      </c>
      <c r="W222" s="4">
        <v>-7.53041282296181E-2</v>
      </c>
      <c r="X222" s="4">
        <v>-7.85419717431068E-2</v>
      </c>
      <c r="Y222" s="4">
        <v>-8.1437252461910303E-2</v>
      </c>
      <c r="Z222" s="4">
        <v>-8.3468846976757105E-2</v>
      </c>
      <c r="AA222" s="14">
        <v>-8.4738180041313199E-2</v>
      </c>
    </row>
    <row r="223" spans="1:27" x14ac:dyDescent="0.35">
      <c r="A223" s="67"/>
      <c r="B223" s="2">
        <v>0.85</v>
      </c>
      <c r="C223" s="4">
        <v>-6.1211595311760902E-4</v>
      </c>
      <c r="D223" s="4">
        <v>-3.3329951576888603E-2</v>
      </c>
      <c r="E223" s="4">
        <v>-4.7991879284381901E-2</v>
      </c>
      <c r="F223" s="4">
        <v>-5.8740522712469101E-2</v>
      </c>
      <c r="G223" s="4">
        <v>-6.7044310271740001E-2</v>
      </c>
      <c r="H223" s="4">
        <v>-7.2797633707523401E-2</v>
      </c>
      <c r="I223" s="4">
        <v>-7.76254013180733E-2</v>
      </c>
      <c r="J223" s="4">
        <v>-8.0985657870769501E-2</v>
      </c>
      <c r="K223" s="4">
        <v>-8.3823896944522899E-2</v>
      </c>
      <c r="L223" s="4">
        <v>-8.5920274257659898E-2</v>
      </c>
      <c r="M223" s="14">
        <v>-8.7581746280193301E-2</v>
      </c>
      <c r="O223" s="67"/>
      <c r="P223" s="2">
        <v>0.85</v>
      </c>
      <c r="Q223" s="4">
        <v>-6.1211595311760902E-4</v>
      </c>
      <c r="R223" s="4">
        <v>-3.3329951576888603E-2</v>
      </c>
      <c r="S223" s="4">
        <v>-4.7991879284381901E-2</v>
      </c>
      <c r="T223" s="4">
        <v>-5.8740522712469101E-2</v>
      </c>
      <c r="U223" s="4">
        <v>-6.7044310271740001E-2</v>
      </c>
      <c r="V223" s="4">
        <v>-7.2797633707523401E-2</v>
      </c>
      <c r="W223" s="4">
        <v>-7.76254013180733E-2</v>
      </c>
      <c r="X223" s="4">
        <v>-8.0985657870769501E-2</v>
      </c>
      <c r="Y223" s="4">
        <v>-8.3823896944522899E-2</v>
      </c>
      <c r="Z223" s="4">
        <v>-8.5920274257659898E-2</v>
      </c>
      <c r="AA223" s="14">
        <v>-8.7581746280193301E-2</v>
      </c>
    </row>
    <row r="224" spans="1:27" x14ac:dyDescent="0.35">
      <c r="A224" s="67"/>
      <c r="B224" s="2">
        <v>0.9</v>
      </c>
      <c r="C224" s="4">
        <v>-7.7798665734007998E-4</v>
      </c>
      <c r="D224" s="4">
        <v>-3.4591156989336E-2</v>
      </c>
      <c r="E224" s="4">
        <v>-4.9143727868795402E-2</v>
      </c>
      <c r="F224" s="4">
        <v>-6.04450255632401E-2</v>
      </c>
      <c r="G224" s="4">
        <v>-6.8971440196037306E-2</v>
      </c>
      <c r="H224" s="4">
        <v>-7.4942007660865798E-2</v>
      </c>
      <c r="I224" s="4">
        <v>-7.97700434923172E-2</v>
      </c>
      <c r="J224" s="4">
        <v>-8.3494260907173198E-2</v>
      </c>
      <c r="K224" s="4">
        <v>-8.6351513862609905E-2</v>
      </c>
      <c r="L224" s="4">
        <v>-8.8390685617923695E-2</v>
      </c>
      <c r="M224" s="14">
        <v>-9.0220071375369998E-2</v>
      </c>
      <c r="O224" s="67"/>
      <c r="P224" s="2">
        <v>0.9</v>
      </c>
      <c r="Q224" s="4">
        <v>-7.7798665734007998E-4</v>
      </c>
      <c r="R224" s="4">
        <v>-3.4591156989336E-2</v>
      </c>
      <c r="S224" s="4">
        <v>-4.9143727868795402E-2</v>
      </c>
      <c r="T224" s="4">
        <v>-6.04450255632401E-2</v>
      </c>
      <c r="U224" s="4">
        <v>-6.8971440196037306E-2</v>
      </c>
      <c r="V224" s="4">
        <v>-7.4942007660865798E-2</v>
      </c>
      <c r="W224" s="4">
        <v>-7.97700434923172E-2</v>
      </c>
      <c r="X224" s="4">
        <v>-8.3494260907173198E-2</v>
      </c>
      <c r="Y224" s="4">
        <v>-8.6351513862609905E-2</v>
      </c>
      <c r="Z224" s="4">
        <v>-8.8390685617923695E-2</v>
      </c>
      <c r="AA224" s="14">
        <v>-9.0220071375369998E-2</v>
      </c>
    </row>
    <row r="225" spans="1:27" x14ac:dyDescent="0.35">
      <c r="A225" s="67"/>
      <c r="B225" s="2">
        <v>0.95</v>
      </c>
      <c r="C225" s="4">
        <v>-7.4800552101805795E-4</v>
      </c>
      <c r="D225" s="4">
        <v>-3.4880924969911603E-2</v>
      </c>
      <c r="E225" s="4">
        <v>-5.0420947372913402E-2</v>
      </c>
      <c r="F225" s="4">
        <v>-6.2124412506818799E-2</v>
      </c>
      <c r="G225" s="4">
        <v>-7.0778794586658506E-2</v>
      </c>
      <c r="H225" s="4">
        <v>-7.6865598559379605E-2</v>
      </c>
      <c r="I225" s="4">
        <v>-8.1898272037506104E-2</v>
      </c>
      <c r="J225" s="4">
        <v>-8.5822597146034199E-2</v>
      </c>
      <c r="K225" s="4">
        <v>-8.8661283254623399E-2</v>
      </c>
      <c r="L225" s="4">
        <v>-9.1149955987930298E-2</v>
      </c>
      <c r="M225" s="14">
        <v>-9.2681929469108595E-2</v>
      </c>
      <c r="O225" s="67"/>
      <c r="P225" s="2">
        <v>0.95</v>
      </c>
      <c r="Q225" s="4">
        <v>-7.4800552101805795E-4</v>
      </c>
      <c r="R225" s="4">
        <v>-3.4880924969911603E-2</v>
      </c>
      <c r="S225" s="4">
        <v>-5.0420947372913402E-2</v>
      </c>
      <c r="T225" s="4">
        <v>-6.2124412506818799E-2</v>
      </c>
      <c r="U225" s="4">
        <v>-7.0778794586658506E-2</v>
      </c>
      <c r="V225" s="4">
        <v>-7.6865598559379605E-2</v>
      </c>
      <c r="W225" s="4">
        <v>-8.1898272037506104E-2</v>
      </c>
      <c r="X225" s="4">
        <v>-8.5822597146034199E-2</v>
      </c>
      <c r="Y225" s="4">
        <v>-8.8661283254623399E-2</v>
      </c>
      <c r="Z225" s="4">
        <v>-9.1149955987930298E-2</v>
      </c>
      <c r="AA225" s="14">
        <v>-9.2681929469108595E-2</v>
      </c>
    </row>
    <row r="226" spans="1:27" ht="15" thickBot="1" x14ac:dyDescent="0.4">
      <c r="A226" s="68"/>
      <c r="B226" s="15">
        <v>1</v>
      </c>
      <c r="C226" s="16">
        <v>-7.4397923890501304E-4</v>
      </c>
      <c r="D226" s="16">
        <v>-3.5170692950487102E-2</v>
      </c>
      <c r="E226" s="16">
        <v>-5.2010823041200603E-2</v>
      </c>
      <c r="F226" s="16">
        <v>-6.4002469182014493E-2</v>
      </c>
      <c r="G226" s="16">
        <v>-7.2761707007884993E-2</v>
      </c>
      <c r="H226" s="16">
        <v>-7.9168044030666407E-2</v>
      </c>
      <c r="I226" s="16">
        <v>-8.4109716117382105E-2</v>
      </c>
      <c r="J226" s="16">
        <v>-8.8026762008667006E-2</v>
      </c>
      <c r="K226" s="16">
        <v>-9.1210819780826596E-2</v>
      </c>
      <c r="L226" s="16">
        <v>-9.3000881373882294E-2</v>
      </c>
      <c r="M226" s="17">
        <v>-9.4959408044815105E-2</v>
      </c>
      <c r="O226" s="68"/>
      <c r="P226" s="15">
        <v>1</v>
      </c>
      <c r="Q226" s="16">
        <v>-7.4397923890501304E-4</v>
      </c>
      <c r="R226" s="16">
        <v>-3.5170692950487102E-2</v>
      </c>
      <c r="S226" s="16">
        <v>-5.2010823041200603E-2</v>
      </c>
      <c r="T226" s="16">
        <v>-6.4002469182014493E-2</v>
      </c>
      <c r="U226" s="16">
        <v>-7.2761707007884993E-2</v>
      </c>
      <c r="V226" s="16">
        <v>-7.9168044030666407E-2</v>
      </c>
      <c r="W226" s="16">
        <v>-8.4109716117382105E-2</v>
      </c>
      <c r="X226" s="16">
        <v>-8.8026762008667006E-2</v>
      </c>
      <c r="Y226" s="16">
        <v>-9.1210819780826596E-2</v>
      </c>
      <c r="Z226" s="16">
        <v>-9.3000881373882294E-2</v>
      </c>
      <c r="AA226" s="17">
        <v>-9.4959408044815105E-2</v>
      </c>
    </row>
  </sheetData>
  <mergeCells count="27">
    <mergeCell ref="O6:AA6"/>
    <mergeCell ref="O7:O28"/>
    <mergeCell ref="O39:AA39"/>
    <mergeCell ref="O40:O61"/>
    <mergeCell ref="O72:AA72"/>
    <mergeCell ref="O171:AA171"/>
    <mergeCell ref="O172:O193"/>
    <mergeCell ref="O204:AA204"/>
    <mergeCell ref="O205:O226"/>
    <mergeCell ref="O73:O94"/>
    <mergeCell ref="O105:AA105"/>
    <mergeCell ref="O106:O127"/>
    <mergeCell ref="O138:AA138"/>
    <mergeCell ref="O139:O160"/>
    <mergeCell ref="A204:M204"/>
    <mergeCell ref="A205:A226"/>
    <mergeCell ref="A7:A28"/>
    <mergeCell ref="A106:A127"/>
    <mergeCell ref="A138:M138"/>
    <mergeCell ref="A139:A160"/>
    <mergeCell ref="A171:M171"/>
    <mergeCell ref="A172:A193"/>
    <mergeCell ref="A39:M39"/>
    <mergeCell ref="A40:A61"/>
    <mergeCell ref="A72:M72"/>
    <mergeCell ref="A73:A94"/>
    <mergeCell ref="A105:M105"/>
  </mergeCells>
  <pageMargins left="0.7" right="0.7" top="0.75" bottom="0.75" header="0.3" footer="0.3"/>
  <pageSetup paperSize="9" orientation="landscape" r:id="rId1"/>
  <headerFooter>
    <oddHeader>&amp;C&amp;"-,Italic"TRV parameters for load current switching 
CLASS 3: Transformer rating: 101 -200 MVA ,  Generator rating: 101 – 400 MVA</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1AB4F-91C5-44A5-8A90-5D56145B53A9}">
  <dimension ref="A1:M226"/>
  <sheetViews>
    <sheetView zoomScale="70" zoomScaleNormal="70" zoomScalePageLayoutView="55" workbookViewId="0">
      <selection sqref="A1:N1048576"/>
    </sheetView>
  </sheetViews>
  <sheetFormatPr defaultColWidth="8.90625" defaultRowHeight="14.5" x14ac:dyDescent="0.35"/>
  <cols>
    <col min="1" max="2" width="8.90625" style="6"/>
    <col min="3" max="3" width="9" style="6" bestFit="1" customWidth="1"/>
    <col min="4" max="16384" width="8.90625" style="6"/>
  </cols>
  <sheetData>
    <row r="1" spans="1:13" x14ac:dyDescent="0.35">
      <c r="A1" s="18" t="s">
        <v>3</v>
      </c>
      <c r="B1" s="19"/>
      <c r="C1" s="19"/>
      <c r="D1" s="19"/>
      <c r="E1" s="19"/>
      <c r="F1" s="19"/>
      <c r="G1" s="19"/>
      <c r="H1" s="19"/>
      <c r="I1" s="19"/>
      <c r="J1" s="19"/>
      <c r="K1" s="19"/>
      <c r="L1" s="19"/>
      <c r="M1" s="20"/>
    </row>
    <row r="2" spans="1:13" x14ac:dyDescent="0.35">
      <c r="A2" s="8"/>
      <c r="B2" s="9"/>
      <c r="C2" s="9"/>
      <c r="D2" s="9"/>
      <c r="E2" s="9"/>
      <c r="F2" s="9"/>
      <c r="G2" s="9"/>
      <c r="H2" s="9"/>
      <c r="I2" s="9"/>
      <c r="J2" s="9"/>
      <c r="K2" s="9"/>
      <c r="L2" s="9"/>
      <c r="M2" s="10"/>
    </row>
    <row r="3" spans="1:13" x14ac:dyDescent="0.35">
      <c r="A3" s="8"/>
      <c r="B3" s="9"/>
      <c r="C3" s="9"/>
      <c r="D3" s="9"/>
      <c r="E3" s="9"/>
      <c r="F3" s="9"/>
      <c r="G3" s="9"/>
      <c r="H3" s="9"/>
      <c r="I3" s="9"/>
      <c r="J3" s="9"/>
      <c r="K3" s="9"/>
      <c r="L3" s="9"/>
      <c r="M3" s="10"/>
    </row>
    <row r="4" spans="1:13" x14ac:dyDescent="0.35">
      <c r="A4" s="8"/>
      <c r="B4" s="9"/>
      <c r="C4" s="9"/>
      <c r="D4" s="9"/>
      <c r="E4" s="9"/>
      <c r="F4" s="9"/>
      <c r="G4" s="9"/>
      <c r="H4" s="9"/>
      <c r="I4" s="9"/>
      <c r="J4" s="9"/>
      <c r="K4" s="9"/>
      <c r="L4" s="9"/>
      <c r="M4" s="10"/>
    </row>
    <row r="5" spans="1:13" x14ac:dyDescent="0.35">
      <c r="A5" s="8"/>
      <c r="B5" s="9"/>
      <c r="C5" s="9"/>
      <c r="D5" s="9"/>
      <c r="E5" s="9"/>
      <c r="F5" s="9"/>
      <c r="G5" s="9"/>
      <c r="H5" s="9"/>
      <c r="I5" s="9"/>
      <c r="J5" s="9"/>
      <c r="K5" s="9"/>
      <c r="L5" s="9"/>
      <c r="M5" s="10"/>
    </row>
    <row r="6" spans="1:13" x14ac:dyDescent="0.35">
      <c r="A6" s="64" t="s">
        <v>1</v>
      </c>
      <c r="B6" s="65"/>
      <c r="C6" s="65"/>
      <c r="D6" s="65"/>
      <c r="E6" s="65"/>
      <c r="F6" s="65"/>
      <c r="G6" s="65"/>
      <c r="H6" s="65"/>
      <c r="I6" s="65"/>
      <c r="J6" s="65"/>
      <c r="K6" s="65"/>
      <c r="L6" s="65"/>
      <c r="M6" s="66"/>
    </row>
    <row r="7" spans="1:13" x14ac:dyDescent="0.35">
      <c r="A7" s="67" t="s">
        <v>0</v>
      </c>
      <c r="B7" s="1"/>
      <c r="C7" s="1">
        <v>0</v>
      </c>
      <c r="D7" s="1">
        <v>0.1</v>
      </c>
      <c r="E7" s="1">
        <v>0.2</v>
      </c>
      <c r="F7" s="1">
        <v>0.3</v>
      </c>
      <c r="G7" s="1">
        <v>0.4</v>
      </c>
      <c r="H7" s="1">
        <v>0.5</v>
      </c>
      <c r="I7" s="1">
        <v>0.6</v>
      </c>
      <c r="J7" s="1">
        <v>0.7</v>
      </c>
      <c r="K7" s="1">
        <v>0.8</v>
      </c>
      <c r="L7" s="1">
        <v>0.9</v>
      </c>
      <c r="M7" s="11">
        <v>1</v>
      </c>
    </row>
    <row r="8" spans="1:13" x14ac:dyDescent="0.35">
      <c r="A8" s="67"/>
      <c r="B8" s="2">
        <v>0</v>
      </c>
      <c r="C8" s="3">
        <v>0.92</v>
      </c>
      <c r="D8" s="3">
        <v>0.92</v>
      </c>
      <c r="E8" s="3">
        <v>0.92</v>
      </c>
      <c r="F8" s="3">
        <v>0.92</v>
      </c>
      <c r="G8" s="3">
        <v>0.92</v>
      </c>
      <c r="H8" s="3">
        <v>0.92</v>
      </c>
      <c r="I8" s="3">
        <v>0.92</v>
      </c>
      <c r="J8" s="3">
        <v>0.92</v>
      </c>
      <c r="K8" s="3">
        <v>0.92</v>
      </c>
      <c r="L8" s="3">
        <v>0.92</v>
      </c>
      <c r="M8" s="12">
        <v>0.92</v>
      </c>
    </row>
    <row r="9" spans="1:13" x14ac:dyDescent="0.35">
      <c r="A9" s="67"/>
      <c r="B9" s="2">
        <v>0.05</v>
      </c>
      <c r="C9" s="3">
        <v>1.0200029373168955</v>
      </c>
      <c r="D9" s="3">
        <v>1.0516919759603642</v>
      </c>
      <c r="E9" s="3">
        <v>1.0833343615898712</v>
      </c>
      <c r="F9" s="3">
        <v>1.1040979898892922</v>
      </c>
      <c r="G9" s="3">
        <v>1.1151978639455946</v>
      </c>
      <c r="H9" s="3">
        <v>1.1194333333235511</v>
      </c>
      <c r="I9" s="3">
        <v>1.1188600833599391</v>
      </c>
      <c r="J9" s="3">
        <v>1.1149154149569009</v>
      </c>
      <c r="K9" s="3">
        <v>1.1086036755488453</v>
      </c>
      <c r="L9" s="3">
        <v>1.1006315781519949</v>
      </c>
      <c r="M9" s="12">
        <v>1.0915039539337161</v>
      </c>
    </row>
    <row r="10" spans="1:13" x14ac:dyDescent="0.35">
      <c r="A10" s="67"/>
      <c r="B10" s="2">
        <v>0.1</v>
      </c>
      <c r="C10" s="3">
        <v>1.0122202359713042</v>
      </c>
      <c r="D10" s="3">
        <v>1.0596411264859726</v>
      </c>
      <c r="E10" s="3">
        <v>1.1044569565699667</v>
      </c>
      <c r="F10" s="3">
        <v>1.1327596444350012</v>
      </c>
      <c r="G10" s="3">
        <v>1.1476746045626112</v>
      </c>
      <c r="H10" s="3">
        <v>1.1523272514343279</v>
      </c>
      <c r="I10" s="3">
        <v>1.1505230536827675</v>
      </c>
      <c r="J10" s="3">
        <v>1.1446758196904108</v>
      </c>
      <c r="K10" s="3">
        <v>1.1371743018810572</v>
      </c>
      <c r="L10" s="3">
        <v>1.1278714546790489</v>
      </c>
      <c r="M10" s="12">
        <v>1.11736575273367</v>
      </c>
    </row>
    <row r="11" spans="1:13" x14ac:dyDescent="0.35">
      <c r="A11" s="67"/>
      <c r="B11" s="2">
        <v>0.15</v>
      </c>
      <c r="C11" s="3">
        <v>0.98432055253248951</v>
      </c>
      <c r="D11" s="3">
        <v>1.0576121843778159</v>
      </c>
      <c r="E11" s="3">
        <v>1.1125762682694662</v>
      </c>
      <c r="F11" s="3">
        <v>1.1442552676567668</v>
      </c>
      <c r="G11" s="3">
        <v>1.1587323812338011</v>
      </c>
      <c r="H11" s="3">
        <v>1.1644100445967458</v>
      </c>
      <c r="I11" s="3">
        <v>1.1637135395636937</v>
      </c>
      <c r="J11" s="3">
        <v>1.1585314273834217</v>
      </c>
      <c r="K11" s="3">
        <v>1.1503864691807657</v>
      </c>
      <c r="L11" s="3">
        <v>1.1402708640465364</v>
      </c>
      <c r="M11" s="12">
        <v>1.1288514210627616</v>
      </c>
    </row>
    <row r="12" spans="1:13" x14ac:dyDescent="0.35">
      <c r="A12" s="67"/>
      <c r="B12" s="2">
        <v>0.2</v>
      </c>
      <c r="C12" s="3">
        <v>0.95186034716092693</v>
      </c>
      <c r="D12" s="3">
        <v>1.0506006497603186</v>
      </c>
      <c r="E12" s="3">
        <v>1.1134600602663496</v>
      </c>
      <c r="F12" s="3">
        <v>1.1490520073817341</v>
      </c>
      <c r="G12" s="3">
        <v>1.1652255021608777</v>
      </c>
      <c r="H12" s="3">
        <v>1.1725349242870617</v>
      </c>
      <c r="I12" s="3">
        <v>1.1724454146165131</v>
      </c>
      <c r="J12" s="3">
        <v>1.1673362768613391</v>
      </c>
      <c r="K12" s="3">
        <v>1.1589312259967526</v>
      </c>
      <c r="L12" s="3">
        <v>1.1483554179851811</v>
      </c>
      <c r="M12" s="12">
        <v>1.1363623032203101</v>
      </c>
    </row>
    <row r="13" spans="1:13" x14ac:dyDescent="0.35">
      <c r="A13" s="67"/>
      <c r="B13" s="2">
        <v>0.25</v>
      </c>
      <c r="C13" s="3">
        <v>0.92132945060729987</v>
      </c>
      <c r="D13" s="3">
        <v>1.0429408660301807</v>
      </c>
      <c r="E13" s="3">
        <v>1.1124494699331438</v>
      </c>
      <c r="F13" s="3">
        <v>1.1507805310762853</v>
      </c>
      <c r="G13" s="3">
        <v>1.1697985942547127</v>
      </c>
      <c r="H13" s="3">
        <v>1.1786098553584186</v>
      </c>
      <c r="I13" s="3">
        <v>1.1788729851062465</v>
      </c>
      <c r="J13" s="3">
        <v>1.1736775434934164</v>
      </c>
      <c r="K13" s="3">
        <v>1.1649598415081304</v>
      </c>
      <c r="L13" s="3">
        <v>1.1539620472834675</v>
      </c>
      <c r="M13" s="12">
        <v>1.1414991965660681</v>
      </c>
    </row>
    <row r="14" spans="1:13" x14ac:dyDescent="0.35">
      <c r="A14" s="67"/>
      <c r="B14" s="2">
        <v>0.3</v>
      </c>
      <c r="C14" s="3">
        <v>0.89447283744811934</v>
      </c>
      <c r="D14" s="3">
        <v>1.0359571713667648</v>
      </c>
      <c r="E14" s="3">
        <v>1.1115590132199797</v>
      </c>
      <c r="F14" s="3">
        <v>1.1516533558185276</v>
      </c>
      <c r="G14" s="3">
        <v>1.1738437395829409</v>
      </c>
      <c r="H14" s="3">
        <v>1.183318013411303</v>
      </c>
      <c r="I14" s="3">
        <v>1.1836605292100177</v>
      </c>
      <c r="J14" s="3">
        <v>1.178284802803627</v>
      </c>
      <c r="K14" s="3">
        <v>1.1692780714768642</v>
      </c>
      <c r="L14" s="3">
        <v>1.1579512596130364</v>
      </c>
      <c r="M14" s="12">
        <v>1.1451504487257751</v>
      </c>
    </row>
    <row r="15" spans="1:13" x14ac:dyDescent="0.35">
      <c r="A15" s="67"/>
      <c r="B15" s="2">
        <v>0.35</v>
      </c>
      <c r="C15" s="3">
        <v>0.87138423552880051</v>
      </c>
      <c r="D15" s="3">
        <v>1.0298754912156332</v>
      </c>
      <c r="E15" s="3">
        <v>1.1100347335521978</v>
      </c>
      <c r="F15" s="3">
        <v>1.1525468496175924</v>
      </c>
      <c r="G15" s="3">
        <v>1.1771263232597955</v>
      </c>
      <c r="H15" s="3">
        <v>1.1869264089144198</v>
      </c>
      <c r="I15" s="3">
        <v>1.1872452185704148</v>
      </c>
      <c r="J15" s="3">
        <v>1.1817153600546015</v>
      </c>
      <c r="K15" s="3">
        <v>1.1725070843329801</v>
      </c>
      <c r="L15" s="3">
        <v>1.16096058992239</v>
      </c>
      <c r="M15" s="12">
        <v>1.1479335161355837</v>
      </c>
    </row>
    <row r="16" spans="1:13" x14ac:dyDescent="0.35">
      <c r="A16" s="67"/>
      <c r="B16" s="2">
        <v>0.4</v>
      </c>
      <c r="C16" s="3">
        <v>0.85164950444148013</v>
      </c>
      <c r="D16" s="3">
        <v>1.0246188860673175</v>
      </c>
      <c r="E16" s="3">
        <v>1.1083195392902079</v>
      </c>
      <c r="F16" s="3">
        <v>1.153661544506368</v>
      </c>
      <c r="G16" s="3">
        <v>1.1797285996950584</v>
      </c>
      <c r="H16" s="3">
        <v>1.1897077890542846</v>
      </c>
      <c r="I16" s="3">
        <v>1.1900151252746598</v>
      </c>
      <c r="J16" s="3">
        <v>1.1844013250791112</v>
      </c>
      <c r="K16" s="3">
        <v>1.1750708066500164</v>
      </c>
      <c r="L16" s="3">
        <v>1.1633771823002748</v>
      </c>
      <c r="M16" s="12">
        <v>1.1501867807828461</v>
      </c>
    </row>
    <row r="17" spans="1:13" x14ac:dyDescent="0.35">
      <c r="A17" s="67"/>
      <c r="B17" s="2">
        <v>0.45</v>
      </c>
      <c r="C17" s="3">
        <v>0.83475073667673017</v>
      </c>
      <c r="D17" s="3">
        <v>1.0200499277848476</v>
      </c>
      <c r="E17" s="3">
        <v>1.1066707391005299</v>
      </c>
      <c r="F17" s="3">
        <v>1.1550086608299843</v>
      </c>
      <c r="G17" s="3">
        <v>1.1817842850318321</v>
      </c>
      <c r="H17" s="3">
        <v>1.1919168472290032</v>
      </c>
      <c r="I17" s="3">
        <v>1.1922608815706699</v>
      </c>
      <c r="J17" s="3">
        <v>1.1866155294271619</v>
      </c>
      <c r="K17" s="3">
        <v>1.1772041907677295</v>
      </c>
      <c r="L17" s="3">
        <v>1.1653960007887625</v>
      </c>
      <c r="M17" s="12">
        <v>1.1520687616788428</v>
      </c>
    </row>
    <row r="18" spans="1:13" x14ac:dyDescent="0.35">
      <c r="A18" s="67"/>
      <c r="B18" s="2">
        <v>0.5</v>
      </c>
      <c r="C18" s="3">
        <v>0.82020486684946037</v>
      </c>
      <c r="D18" s="3">
        <v>1.0160386965824992</v>
      </c>
      <c r="E18" s="3">
        <v>1.1052367283747744</v>
      </c>
      <c r="F18" s="3">
        <v>1.1562865147223835</v>
      </c>
      <c r="G18" s="3">
        <v>1.183440593572763</v>
      </c>
      <c r="H18" s="3">
        <v>1.1937491380251375</v>
      </c>
      <c r="I18" s="3">
        <v>1.1941622660710265</v>
      </c>
      <c r="J18" s="3">
        <v>1.1885044281299286</v>
      </c>
      <c r="K18" s="3">
        <v>1.1790236583122842</v>
      </c>
      <c r="L18" s="3">
        <v>1.1671111106872547</v>
      </c>
      <c r="M18" s="12">
        <v>1.1536601103269133</v>
      </c>
    </row>
    <row r="19" spans="1:13" x14ac:dyDescent="0.35">
      <c r="A19" s="67"/>
      <c r="B19" s="2">
        <v>0.55000000000000004</v>
      </c>
      <c r="C19" s="3">
        <v>0.80760441926809601</v>
      </c>
      <c r="D19" s="3">
        <v>1.0124806660872254</v>
      </c>
      <c r="E19" s="3">
        <v>1.1040886255411009</v>
      </c>
      <c r="F19" s="3">
        <v>1.1573224141047553</v>
      </c>
      <c r="G19" s="3">
        <v>1.1848239018366891</v>
      </c>
      <c r="H19" s="3">
        <v>1.1953290976010826</v>
      </c>
      <c r="I19" s="3">
        <v>1.1958158749800465</v>
      </c>
      <c r="J19" s="3">
        <v>1.1901418392474852</v>
      </c>
      <c r="K19" s="3">
        <v>1.1805907102731554</v>
      </c>
      <c r="L19" s="3">
        <v>1.1685791199023907</v>
      </c>
      <c r="M19" s="12">
        <v>1.1550165909987249</v>
      </c>
    </row>
    <row r="20" spans="1:13" x14ac:dyDescent="0.35">
      <c r="A20" s="67"/>
      <c r="B20" s="2">
        <v>0.6</v>
      </c>
      <c r="C20" s="3">
        <v>0.79661337412320787</v>
      </c>
      <c r="D20" s="3">
        <v>1.0092956909766548</v>
      </c>
      <c r="E20" s="3">
        <v>1.1032414473020113</v>
      </c>
      <c r="F20" s="3">
        <v>1.1581733043377223</v>
      </c>
      <c r="G20" s="3">
        <v>1.1860255754910973</v>
      </c>
      <c r="H20" s="3">
        <v>1.1967263258420493</v>
      </c>
      <c r="I20" s="3">
        <v>1.1972713983975927</v>
      </c>
      <c r="J20" s="3">
        <v>1.1915700288919318</v>
      </c>
      <c r="K20" s="3">
        <v>1.1819475283989533</v>
      </c>
      <c r="L20" s="3">
        <v>1.1698452472686782</v>
      </c>
      <c r="M20" s="12">
        <v>1.1561851941622221</v>
      </c>
    </row>
    <row r="21" spans="1:13" x14ac:dyDescent="0.35">
      <c r="A21" s="67"/>
      <c r="B21" s="2">
        <v>0.65</v>
      </c>
      <c r="C21" s="3">
        <v>0.78696016531724233</v>
      </c>
      <c r="D21" s="3">
        <v>1.0064258135282085</v>
      </c>
      <c r="E21" s="3">
        <v>1.1027969360351551</v>
      </c>
      <c r="F21" s="3">
        <v>1.1588941060579736</v>
      </c>
      <c r="G21" s="3">
        <v>1.1871009569901687</v>
      </c>
      <c r="H21" s="3">
        <v>1.1979761710533718</v>
      </c>
      <c r="I21" s="3">
        <v>1.1985577730032118</v>
      </c>
      <c r="J21" s="3">
        <v>1.1928205490112311</v>
      </c>
      <c r="K21" s="3">
        <v>1.183130895174467</v>
      </c>
      <c r="L21" s="3">
        <v>1.1709493967203002</v>
      </c>
      <c r="M21" s="12">
        <v>1.1572056550246008</v>
      </c>
    </row>
    <row r="22" spans="1:13" x14ac:dyDescent="0.35">
      <c r="A22" s="67"/>
      <c r="B22" s="2">
        <v>0.7</v>
      </c>
      <c r="C22" s="3">
        <v>0.77842780993535143</v>
      </c>
      <c r="D22" s="3">
        <v>1.0038273334503172</v>
      </c>
      <c r="E22" s="3">
        <v>1.1028379366948065</v>
      </c>
      <c r="F22" s="3">
        <v>1.1595296162825353</v>
      </c>
      <c r="G22" s="3">
        <v>1.1880805859198948</v>
      </c>
      <c r="H22" s="3">
        <v>1.1990982899299025</v>
      </c>
      <c r="I22" s="3">
        <v>1.1996970176696791</v>
      </c>
      <c r="J22" s="3">
        <v>1.1939224206484267</v>
      </c>
      <c r="K22" s="3">
        <v>1.1841737123636087</v>
      </c>
      <c r="L22" s="3">
        <v>1.171924385657676</v>
      </c>
      <c r="M22" s="12">
        <v>1.1581088506258437</v>
      </c>
    </row>
    <row r="23" spans="1:13" x14ac:dyDescent="0.35">
      <c r="A23" s="67"/>
      <c r="B23" s="2">
        <v>0.75</v>
      </c>
      <c r="C23" s="3">
        <v>0.7708394820873562</v>
      </c>
      <c r="D23" s="3">
        <v>1.0014688675220207</v>
      </c>
      <c r="E23" s="3">
        <v>1.1029073678530188</v>
      </c>
      <c r="F23" s="3">
        <v>1.1601103745974033</v>
      </c>
      <c r="G23" s="3">
        <v>1.1889786353478053</v>
      </c>
      <c r="H23" s="3">
        <v>1.2001059275407053</v>
      </c>
      <c r="I23" s="3">
        <v>1.2007103919982893</v>
      </c>
      <c r="J23" s="3">
        <v>1.1949015433971713</v>
      </c>
      <c r="K23" s="3">
        <v>1.1851028075585002</v>
      </c>
      <c r="L23" s="3">
        <v>1.1727952700394852</v>
      </c>
      <c r="M23" s="12">
        <v>1.1589169685657217</v>
      </c>
    </row>
    <row r="24" spans="1:13" x14ac:dyDescent="0.35">
      <c r="A24" s="67"/>
      <c r="B24" s="2">
        <v>0.8</v>
      </c>
      <c r="C24" s="3">
        <v>0.76405243873596285</v>
      </c>
      <c r="D24" s="3">
        <v>0.99932746887206958</v>
      </c>
      <c r="E24" s="3">
        <v>1.1029697968409602</v>
      </c>
      <c r="F24" s="3">
        <v>1.1606546035179715</v>
      </c>
      <c r="G24" s="3">
        <v>1.1898021918076727</v>
      </c>
      <c r="H24" s="3">
        <v>1.2010119071373559</v>
      </c>
      <c r="I24" s="3">
        <v>1.2016176370473999</v>
      </c>
      <c r="J24" s="3">
        <v>1.1957808641286989</v>
      </c>
      <c r="K24" s="3">
        <v>1.1859395247239339</v>
      </c>
      <c r="L24" s="3">
        <v>1.1735806098351125</v>
      </c>
      <c r="M24" s="12">
        <v>1.1596452786372253</v>
      </c>
    </row>
    <row r="25" spans="1:13" x14ac:dyDescent="0.35">
      <c r="A25" s="67"/>
      <c r="B25" s="2">
        <v>0.85</v>
      </c>
      <c r="C25" s="3">
        <v>0.75794907716604543</v>
      </c>
      <c r="D25" s="3">
        <v>0.99738609607403206</v>
      </c>
      <c r="E25" s="3">
        <v>1.1030070011432367</v>
      </c>
      <c r="F25" s="3">
        <v>1.1611714143019458</v>
      </c>
      <c r="G25" s="3">
        <v>1.1905561483823326</v>
      </c>
      <c r="H25" s="3">
        <v>1.2018287988809424</v>
      </c>
      <c r="I25" s="3">
        <v>1.2024370596959053</v>
      </c>
      <c r="J25" s="3">
        <v>1.196577677359949</v>
      </c>
      <c r="K25" s="3">
        <v>1.1866989649259125</v>
      </c>
      <c r="L25" s="3">
        <v>1.1742931439326367</v>
      </c>
      <c r="M25" s="12">
        <v>1.1603051699124836</v>
      </c>
    </row>
    <row r="26" spans="1:13" x14ac:dyDescent="0.35">
      <c r="A26" s="67"/>
      <c r="B26" s="2">
        <v>0.9</v>
      </c>
      <c r="C26" s="3">
        <v>0.75243516335120697</v>
      </c>
      <c r="D26" s="3">
        <v>0.99563057606036742</v>
      </c>
      <c r="E26" s="3">
        <v>1.1030113880450909</v>
      </c>
      <c r="F26" s="3">
        <v>1.1616634222177362</v>
      </c>
      <c r="G26" s="3">
        <v>1.1912451450641355</v>
      </c>
      <c r="H26" s="3">
        <v>1.2025700165675235</v>
      </c>
      <c r="I26" s="3">
        <v>1.2031833391923177</v>
      </c>
      <c r="J26" s="3">
        <v>1.1973054812504709</v>
      </c>
      <c r="K26" s="3">
        <v>1.1873927703270539</v>
      </c>
      <c r="L26" s="3">
        <v>1.1749426584977369</v>
      </c>
      <c r="M26" s="12">
        <v>1.1609054161952086</v>
      </c>
    </row>
    <row r="27" spans="1:13" x14ac:dyDescent="0.35">
      <c r="A27" s="67"/>
      <c r="B27" s="2">
        <v>0.95</v>
      </c>
      <c r="C27" s="3">
        <v>0.74743080505957948</v>
      </c>
      <c r="D27" s="3">
        <v>0.99404892921447885</v>
      </c>
      <c r="E27" s="3">
        <v>1.1029821982750523</v>
      </c>
      <c r="F27" s="3">
        <v>1.162130795992337</v>
      </c>
      <c r="G27" s="3">
        <v>1.1918750872978807</v>
      </c>
      <c r="H27" s="3">
        <v>1.2032472867232111</v>
      </c>
      <c r="I27" s="3">
        <v>1.2038684551532444</v>
      </c>
      <c r="J27" s="3">
        <v>1.197974146329438</v>
      </c>
      <c r="K27" s="3">
        <v>1.1880286180056057</v>
      </c>
      <c r="L27" s="3">
        <v>1.1755367462451627</v>
      </c>
      <c r="M27" s="12">
        <v>1.1614531040191653</v>
      </c>
    </row>
    <row r="28" spans="1:13" x14ac:dyDescent="0.35">
      <c r="A28" s="67"/>
      <c r="B28" s="2">
        <v>1</v>
      </c>
      <c r="C28" s="3">
        <v>0.74286901767437197</v>
      </c>
      <c r="D28" s="3">
        <v>0.99263018828172112</v>
      </c>
      <c r="E28" s="3">
        <v>1.1029239874619701</v>
      </c>
      <c r="F28" s="3">
        <v>1.1625721014462975</v>
      </c>
      <c r="G28" s="3">
        <v>1.1924526397998529</v>
      </c>
      <c r="H28" s="3">
        <v>1.2038708173311683</v>
      </c>
      <c r="I28" s="3">
        <v>1.2045010970189038</v>
      </c>
      <c r="J28" s="3">
        <v>1.1985905904036305</v>
      </c>
      <c r="K28" s="3">
        <v>1.1886131726778488</v>
      </c>
      <c r="L28" s="3">
        <v>1.1760816500737112</v>
      </c>
      <c r="M28" s="12">
        <v>1.1619551511911237</v>
      </c>
    </row>
    <row r="29" spans="1:13" x14ac:dyDescent="0.35">
      <c r="A29" s="8"/>
      <c r="B29" s="9"/>
      <c r="C29" s="9"/>
      <c r="D29" s="9"/>
      <c r="E29" s="9"/>
      <c r="F29" s="9"/>
      <c r="G29" s="9"/>
      <c r="H29" s="9"/>
      <c r="I29" s="9"/>
      <c r="J29" s="9"/>
      <c r="K29" s="9"/>
      <c r="L29" s="9"/>
      <c r="M29" s="10"/>
    </row>
    <row r="30" spans="1:13" x14ac:dyDescent="0.35">
      <c r="A30" s="8"/>
      <c r="B30" s="9"/>
      <c r="C30" s="7"/>
      <c r="D30" s="9"/>
      <c r="E30" s="9"/>
      <c r="F30" s="9"/>
      <c r="G30" s="9"/>
      <c r="H30" s="9"/>
      <c r="I30" s="9"/>
      <c r="J30" s="9"/>
      <c r="K30" s="9"/>
      <c r="L30" s="9"/>
      <c r="M30" s="10"/>
    </row>
    <row r="31" spans="1:13" x14ac:dyDescent="0.35">
      <c r="A31" s="8"/>
      <c r="B31" s="9"/>
      <c r="C31" s="9"/>
      <c r="D31" s="9"/>
      <c r="E31" s="9"/>
      <c r="F31" s="9"/>
      <c r="G31" s="9"/>
      <c r="H31" s="9"/>
      <c r="I31" s="9"/>
      <c r="J31" s="9"/>
      <c r="K31" s="9"/>
      <c r="L31" s="9"/>
      <c r="M31" s="10"/>
    </row>
    <row r="32" spans="1:13" x14ac:dyDescent="0.35">
      <c r="A32" s="8"/>
      <c r="B32" s="9"/>
      <c r="C32" s="9"/>
      <c r="D32" s="9"/>
      <c r="E32" s="9"/>
      <c r="F32" s="9"/>
      <c r="G32" s="9"/>
      <c r="H32" s="9"/>
      <c r="I32" s="9"/>
      <c r="J32" s="9"/>
      <c r="K32" s="9"/>
      <c r="L32" s="9"/>
      <c r="M32" s="10"/>
    </row>
    <row r="33" spans="1:13" x14ac:dyDescent="0.35">
      <c r="A33" s="8"/>
      <c r="B33" s="9"/>
      <c r="C33" s="9"/>
      <c r="D33" s="9"/>
      <c r="E33" s="9"/>
      <c r="F33" s="9"/>
      <c r="G33" s="9"/>
      <c r="H33" s="9"/>
      <c r="I33" s="9"/>
      <c r="J33" s="9"/>
      <c r="K33" s="9"/>
      <c r="L33" s="9"/>
      <c r="M33" s="10"/>
    </row>
    <row r="34" spans="1:13" x14ac:dyDescent="0.35">
      <c r="A34" s="8"/>
      <c r="B34" s="9"/>
      <c r="C34" s="9"/>
      <c r="D34" s="9"/>
      <c r="E34" s="9"/>
      <c r="F34" s="9"/>
      <c r="G34" s="9"/>
      <c r="H34" s="9"/>
      <c r="I34" s="9"/>
      <c r="J34" s="9"/>
      <c r="K34" s="9"/>
      <c r="L34" s="9"/>
      <c r="M34" s="10"/>
    </row>
    <row r="35" spans="1:13" x14ac:dyDescent="0.35">
      <c r="A35" s="8"/>
      <c r="B35" s="9"/>
      <c r="C35" s="9"/>
      <c r="D35" s="9"/>
      <c r="E35" s="9"/>
      <c r="F35" s="9"/>
      <c r="G35" s="9"/>
      <c r="H35" s="9"/>
      <c r="I35" s="9"/>
      <c r="J35" s="9"/>
      <c r="K35" s="9"/>
      <c r="L35" s="9"/>
      <c r="M35" s="10"/>
    </row>
    <row r="36" spans="1:13" x14ac:dyDescent="0.35">
      <c r="A36" s="8"/>
      <c r="B36" s="9"/>
      <c r="C36" s="9"/>
      <c r="D36" s="9"/>
      <c r="E36" s="9"/>
      <c r="F36" s="9"/>
      <c r="G36" s="9"/>
      <c r="H36" s="9"/>
      <c r="I36" s="9"/>
      <c r="J36" s="9"/>
      <c r="K36" s="9"/>
      <c r="L36" s="9"/>
      <c r="M36" s="10"/>
    </row>
    <row r="37" spans="1:13" x14ac:dyDescent="0.35">
      <c r="A37" s="8"/>
      <c r="B37" s="9"/>
      <c r="C37" s="9"/>
      <c r="D37" s="9"/>
      <c r="E37" s="9"/>
      <c r="F37" s="9"/>
      <c r="G37" s="9"/>
      <c r="H37" s="9"/>
      <c r="I37" s="9"/>
      <c r="J37" s="9"/>
      <c r="K37" s="9"/>
      <c r="L37" s="9"/>
      <c r="M37" s="10"/>
    </row>
    <row r="38" spans="1:13" x14ac:dyDescent="0.35">
      <c r="A38" s="8"/>
      <c r="B38" s="9"/>
      <c r="C38" s="9"/>
      <c r="D38" s="9"/>
      <c r="E38" s="9"/>
      <c r="F38" s="9"/>
      <c r="G38" s="9"/>
      <c r="H38" s="9"/>
      <c r="I38" s="9"/>
      <c r="J38" s="9"/>
      <c r="K38" s="9"/>
      <c r="L38" s="9"/>
      <c r="M38" s="10"/>
    </row>
    <row r="39" spans="1:13" x14ac:dyDescent="0.35">
      <c r="A39" s="64" t="s">
        <v>1</v>
      </c>
      <c r="B39" s="65"/>
      <c r="C39" s="65"/>
      <c r="D39" s="65"/>
      <c r="E39" s="65"/>
      <c r="F39" s="65"/>
      <c r="G39" s="65"/>
      <c r="H39" s="65"/>
      <c r="I39" s="65"/>
      <c r="J39" s="65"/>
      <c r="K39" s="65"/>
      <c r="L39" s="65"/>
      <c r="M39" s="66"/>
    </row>
    <row r="40" spans="1:13" x14ac:dyDescent="0.35">
      <c r="A40" s="67" t="s">
        <v>0</v>
      </c>
      <c r="B40" s="1"/>
      <c r="C40" s="1">
        <v>0</v>
      </c>
      <c r="D40" s="1">
        <v>0.1</v>
      </c>
      <c r="E40" s="1">
        <v>0.2</v>
      </c>
      <c r="F40" s="1">
        <v>0.3</v>
      </c>
      <c r="G40" s="1">
        <v>0.4</v>
      </c>
      <c r="H40" s="1">
        <v>0.5</v>
      </c>
      <c r="I40" s="1">
        <v>0.6</v>
      </c>
      <c r="J40" s="1">
        <v>0.7</v>
      </c>
      <c r="K40" s="1">
        <v>0.8</v>
      </c>
      <c r="L40" s="1">
        <v>0.9</v>
      </c>
      <c r="M40" s="11">
        <v>1</v>
      </c>
    </row>
    <row r="41" spans="1:13" x14ac:dyDescent="0.35">
      <c r="A41" s="67"/>
      <c r="B41" s="2">
        <v>0</v>
      </c>
      <c r="C41" s="5">
        <v>1.2</v>
      </c>
      <c r="D41" s="5">
        <v>1.2</v>
      </c>
      <c r="E41" s="5">
        <v>1.2</v>
      </c>
      <c r="F41" s="5">
        <v>1.2</v>
      </c>
      <c r="G41" s="5">
        <v>1.2</v>
      </c>
      <c r="H41" s="5">
        <v>1.2</v>
      </c>
      <c r="I41" s="5">
        <v>1.2</v>
      </c>
      <c r="J41" s="5">
        <v>1.2</v>
      </c>
      <c r="K41" s="5">
        <v>1.2</v>
      </c>
      <c r="L41" s="5">
        <v>1.2</v>
      </c>
      <c r="M41" s="13">
        <v>1.2</v>
      </c>
    </row>
    <row r="42" spans="1:13" x14ac:dyDescent="0.35">
      <c r="A42" s="67"/>
      <c r="B42" s="2">
        <v>0.05</v>
      </c>
      <c r="C42" s="5">
        <v>1.0783549360712403</v>
      </c>
      <c r="D42" s="5">
        <v>1.0449802797283123</v>
      </c>
      <c r="E42" s="5">
        <v>1.0131322665321465</v>
      </c>
      <c r="F42" s="5">
        <v>0.9831237103923921</v>
      </c>
      <c r="G42" s="5">
        <v>0.95495562283340685</v>
      </c>
      <c r="H42" s="5">
        <v>0.92849549416348176</v>
      </c>
      <c r="I42" s="5">
        <v>0.90430691204089686</v>
      </c>
      <c r="J42" s="5">
        <v>0.88103055630748273</v>
      </c>
      <c r="K42" s="5">
        <v>0.85932745813528277</v>
      </c>
      <c r="L42" s="5">
        <v>0.83895721190038974</v>
      </c>
      <c r="M42" s="13">
        <v>0.81982726312347898</v>
      </c>
    </row>
    <row r="43" spans="1:13" x14ac:dyDescent="0.35">
      <c r="A43" s="67"/>
      <c r="B43" s="2">
        <v>0.1</v>
      </c>
      <c r="C43" s="5">
        <v>0.9546480351329748</v>
      </c>
      <c r="D43" s="5">
        <v>0.89725026519471685</v>
      </c>
      <c r="E43" s="5">
        <v>0.85388250677615862</v>
      </c>
      <c r="F43" s="5">
        <v>0.81738198726657285</v>
      </c>
      <c r="G43" s="5">
        <v>0.78491483686578245</v>
      </c>
      <c r="H43" s="5">
        <v>0.75557970307153433</v>
      </c>
      <c r="I43" s="5">
        <v>0.72901100411984276</v>
      </c>
      <c r="J43" s="5">
        <v>0.70458652608614081</v>
      </c>
      <c r="K43" s="5">
        <v>0.6823900147584242</v>
      </c>
      <c r="L43" s="5">
        <v>0.66201382581789359</v>
      </c>
      <c r="M43" s="13">
        <v>0.64322438143010197</v>
      </c>
    </row>
    <row r="44" spans="1:13" x14ac:dyDescent="0.35">
      <c r="A44" s="67"/>
      <c r="B44" s="2">
        <v>0.15</v>
      </c>
      <c r="C44" s="5">
        <v>0.89422698745733231</v>
      </c>
      <c r="D44" s="5">
        <v>0.81194824696915613</v>
      </c>
      <c r="E44" s="5">
        <v>0.76211103159787119</v>
      </c>
      <c r="F44" s="5">
        <v>0.72247419650319633</v>
      </c>
      <c r="G44" s="5">
        <v>0.68775678371355931</v>
      </c>
      <c r="H44" s="5">
        <v>0.65721827310062597</v>
      </c>
      <c r="I44" s="5">
        <v>0.63039740955429457</v>
      </c>
      <c r="J44" s="5">
        <v>0.60625308162264668</v>
      </c>
      <c r="K44" s="5">
        <v>0.58471300746048593</v>
      </c>
      <c r="L44" s="5">
        <v>0.56517798532253771</v>
      </c>
      <c r="M44" s="13">
        <v>0.54755664084122202</v>
      </c>
    </row>
    <row r="45" spans="1:13" x14ac:dyDescent="0.35">
      <c r="A45" s="67"/>
      <c r="B45" s="2">
        <v>0.2</v>
      </c>
      <c r="C45" s="5">
        <v>0.85995755352051906</v>
      </c>
      <c r="D45" s="5">
        <v>0.75304440154620911</v>
      </c>
      <c r="E45" s="5">
        <v>0.69879272526189284</v>
      </c>
      <c r="F45" s="5">
        <v>0.65630343360684829</v>
      </c>
      <c r="G45" s="5">
        <v>0.6201578748554224</v>
      </c>
      <c r="H45" s="5">
        <v>0.58934397673432048</v>
      </c>
      <c r="I45" s="5">
        <v>0.56296481216038263</v>
      </c>
      <c r="J45" s="5">
        <v>0.53984216598348711</v>
      </c>
      <c r="K45" s="5">
        <v>0.51922405413250095</v>
      </c>
      <c r="L45" s="5">
        <v>0.50097105483255511</v>
      </c>
      <c r="M45" s="13">
        <v>0.48474670979198498</v>
      </c>
    </row>
    <row r="46" spans="1:13" x14ac:dyDescent="0.35">
      <c r="A46" s="67"/>
      <c r="B46" s="2">
        <v>0.25</v>
      </c>
      <c r="C46" s="5">
        <v>0.83795032368946387</v>
      </c>
      <c r="D46" s="5">
        <v>0.70937681044734591</v>
      </c>
      <c r="E46" s="5">
        <v>0.65059852048611233</v>
      </c>
      <c r="F46" s="5">
        <v>0.60558164017902094</v>
      </c>
      <c r="G46" s="5">
        <v>0.56892441868667143</v>
      </c>
      <c r="H46" s="5">
        <v>0.53868679442525635</v>
      </c>
      <c r="I46" s="5">
        <v>0.51314319112304885</v>
      </c>
      <c r="J46" s="5">
        <v>0.49109503670208743</v>
      </c>
      <c r="K46" s="5">
        <v>0.47163465663285048</v>
      </c>
      <c r="L46" s="5">
        <v>0.45477069101927642</v>
      </c>
      <c r="M46" s="13">
        <v>0.43949625165044631</v>
      </c>
    </row>
    <row r="47" spans="1:13" x14ac:dyDescent="0.35">
      <c r="A47" s="67"/>
      <c r="B47" s="2">
        <v>0.3</v>
      </c>
      <c r="C47" s="5">
        <v>0.82198728910966312</v>
      </c>
      <c r="D47" s="5">
        <v>0.67457860214911303</v>
      </c>
      <c r="E47" s="5">
        <v>0.61146744757356486</v>
      </c>
      <c r="F47" s="5">
        <v>0.56480852604848841</v>
      </c>
      <c r="G47" s="5">
        <v>0.52840022384344554</v>
      </c>
      <c r="H47" s="5">
        <v>0.49889224582345348</v>
      </c>
      <c r="I47" s="5">
        <v>0.47441369338311334</v>
      </c>
      <c r="J47" s="5">
        <v>0.45337676829847662</v>
      </c>
      <c r="K47" s="5">
        <v>0.43529884700724369</v>
      </c>
      <c r="L47" s="5">
        <v>0.4192531624575091</v>
      </c>
      <c r="M47" s="13">
        <v>0.40483552637205428</v>
      </c>
    </row>
    <row r="48" spans="1:13" x14ac:dyDescent="0.35">
      <c r="A48" s="67"/>
      <c r="B48" s="2">
        <v>0.35</v>
      </c>
      <c r="C48" s="5">
        <v>0.81087999294679691</v>
      </c>
      <c r="D48" s="5">
        <v>0.64552037314957844</v>
      </c>
      <c r="E48" s="5">
        <v>0.57868339501882182</v>
      </c>
      <c r="F48" s="5">
        <v>0.53107094319303383</v>
      </c>
      <c r="G48" s="5">
        <v>0.49528898530370979</v>
      </c>
      <c r="H48" s="5">
        <v>0.46674857248498325</v>
      </c>
      <c r="I48" s="5">
        <v>0.4432964222464289</v>
      </c>
      <c r="J48" s="5">
        <v>0.42334882460840489</v>
      </c>
      <c r="K48" s="5">
        <v>0.40597644156124435</v>
      </c>
      <c r="L48" s="5">
        <v>0.39083720928243404</v>
      </c>
      <c r="M48" s="13">
        <v>0.3774838654155776</v>
      </c>
    </row>
    <row r="49" spans="1:13" x14ac:dyDescent="0.35">
      <c r="A49" s="67"/>
      <c r="B49" s="2">
        <v>0.4</v>
      </c>
      <c r="C49" s="5">
        <v>0.80174921539169997</v>
      </c>
      <c r="D49" s="5">
        <v>0.62061344014097508</v>
      </c>
      <c r="E49" s="5">
        <v>0.55025989755786309</v>
      </c>
      <c r="F49" s="5">
        <v>0.50265064889256339</v>
      </c>
      <c r="G49" s="5">
        <v>0.4676734429287055</v>
      </c>
      <c r="H49" s="5">
        <v>0.4401405083767827</v>
      </c>
      <c r="I49" s="5">
        <v>0.41760294475091403</v>
      </c>
      <c r="J49" s="5">
        <v>0.39849162488104445</v>
      </c>
      <c r="K49" s="5">
        <v>0.38202948732117425</v>
      </c>
      <c r="L49" s="5">
        <v>0.36770583870789925</v>
      </c>
      <c r="M49" s="13">
        <v>0.35483996529091832</v>
      </c>
    </row>
    <row r="50" spans="1:13" x14ac:dyDescent="0.35">
      <c r="A50" s="67"/>
      <c r="B50" s="2">
        <v>0.45</v>
      </c>
      <c r="C50" s="5">
        <v>0.79512145487596741</v>
      </c>
      <c r="D50" s="5">
        <v>0.59887767816117976</v>
      </c>
      <c r="E50" s="5">
        <v>0.52569119300855782</v>
      </c>
      <c r="F50" s="5">
        <v>0.47833958802820747</v>
      </c>
      <c r="G50" s="5">
        <v>0.4440630734208425</v>
      </c>
      <c r="H50" s="5">
        <v>0.41752590031183573</v>
      </c>
      <c r="I50" s="5">
        <v>0.39585470730395844</v>
      </c>
      <c r="J50" s="5">
        <v>0.37754207021337127</v>
      </c>
      <c r="K50" s="5">
        <v>0.36193719955221165</v>
      </c>
      <c r="L50" s="5">
        <v>0.34818868683371601</v>
      </c>
      <c r="M50" s="13">
        <v>0.33605585247946074</v>
      </c>
    </row>
    <row r="51" spans="1:13" x14ac:dyDescent="0.35">
      <c r="A51" s="67"/>
      <c r="B51" s="2">
        <v>0.5</v>
      </c>
      <c r="C51" s="5">
        <v>0.78989119956316067</v>
      </c>
      <c r="D51" s="5">
        <v>0.57907493924148912</v>
      </c>
      <c r="E51" s="5">
        <v>0.50417809282944681</v>
      </c>
      <c r="F51" s="5">
        <v>0.45698382203458643</v>
      </c>
      <c r="G51" s="5">
        <v>0.42367225952387655</v>
      </c>
      <c r="H51" s="5">
        <v>0.398135779039066</v>
      </c>
      <c r="I51" s="5">
        <v>0.37739405048140184</v>
      </c>
      <c r="J51" s="5">
        <v>0.3597392835492183</v>
      </c>
      <c r="K51" s="5">
        <v>0.3446565701942606</v>
      </c>
      <c r="L51" s="5">
        <v>0.33155279889085998</v>
      </c>
      <c r="M51" s="13">
        <v>0.31998928416628952</v>
      </c>
    </row>
    <row r="52" spans="1:13" x14ac:dyDescent="0.35">
      <c r="A52" s="67"/>
      <c r="B52" s="2">
        <v>0.55000000000000004</v>
      </c>
      <c r="C52" s="5">
        <v>0.78490430015365398</v>
      </c>
      <c r="D52" s="5">
        <v>0.56136023949072356</v>
      </c>
      <c r="E52" s="5">
        <v>0.48491496001123813</v>
      </c>
      <c r="F52" s="5">
        <v>0.43836726401938386</v>
      </c>
      <c r="G52" s="5">
        <v>0.40602267665406172</v>
      </c>
      <c r="H52" s="5">
        <v>0.38123923391159398</v>
      </c>
      <c r="I52" s="5">
        <v>0.36106227312397565</v>
      </c>
      <c r="J52" s="5">
        <v>0.34435361864716429</v>
      </c>
      <c r="K52" s="5">
        <v>0.3297515690260498</v>
      </c>
      <c r="L52" s="5">
        <v>0.31721998333803297</v>
      </c>
      <c r="M52" s="13">
        <v>0.30599473921961112</v>
      </c>
    </row>
    <row r="53" spans="1:13" x14ac:dyDescent="0.35">
      <c r="A53" s="67"/>
      <c r="B53" s="2">
        <v>0.6</v>
      </c>
      <c r="C53" s="5">
        <v>0.78128515027202539</v>
      </c>
      <c r="D53" s="5">
        <v>0.54530414466940647</v>
      </c>
      <c r="E53" s="5">
        <v>0.46759041363714077</v>
      </c>
      <c r="F53" s="5">
        <v>0.42185889136669624</v>
      </c>
      <c r="G53" s="5">
        <v>0.39032225908732848</v>
      </c>
      <c r="H53" s="5">
        <v>0.36633054489414085</v>
      </c>
      <c r="I53" s="5">
        <v>0.34703428465300257</v>
      </c>
      <c r="J53" s="5">
        <v>0.33059735090854209</v>
      </c>
      <c r="K53" s="5">
        <v>0.31668707858546125</v>
      </c>
      <c r="L53" s="5">
        <v>0.3043151662330279</v>
      </c>
      <c r="M53" s="13">
        <v>0.29365268790934779</v>
      </c>
    </row>
    <row r="54" spans="1:13" x14ac:dyDescent="0.35">
      <c r="A54" s="67"/>
      <c r="B54" s="2">
        <v>0.65</v>
      </c>
      <c r="C54" s="5">
        <v>0.77761525558478584</v>
      </c>
      <c r="D54" s="5">
        <v>0.53024634010191851</v>
      </c>
      <c r="E54" s="5">
        <v>0.45205407375166001</v>
      </c>
      <c r="F54" s="5">
        <v>0.40703639265444741</v>
      </c>
      <c r="G54" s="5">
        <v>0.37642239703582941</v>
      </c>
      <c r="H54" s="5">
        <v>0.35318797741668434</v>
      </c>
      <c r="I54" s="5">
        <v>0.33428317710451683</v>
      </c>
      <c r="J54" s="5">
        <v>0.31846495909619604</v>
      </c>
      <c r="K54" s="5">
        <v>0.3049737107410106</v>
      </c>
      <c r="L54" s="5">
        <v>0.29308966923351504</v>
      </c>
      <c r="M54" s="13">
        <v>0.2827916347089085</v>
      </c>
    </row>
    <row r="55" spans="1:13" x14ac:dyDescent="0.35">
      <c r="A55" s="67"/>
      <c r="B55" s="2">
        <v>0.7</v>
      </c>
      <c r="C55" s="5">
        <v>0.7750855174434641</v>
      </c>
      <c r="D55" s="5">
        <v>0.51660365812003339</v>
      </c>
      <c r="E55" s="5">
        <v>0.43795953540688742</v>
      </c>
      <c r="F55" s="5">
        <v>0.39374829210908413</v>
      </c>
      <c r="G55" s="5">
        <v>0.3637592499601861</v>
      </c>
      <c r="H55" s="5">
        <v>0.341260967197132</v>
      </c>
      <c r="I55" s="5">
        <v>0.32293267255232055</v>
      </c>
      <c r="J55" s="5">
        <v>0.30768815744593037</v>
      </c>
      <c r="K55" s="5">
        <v>0.29454795019199198</v>
      </c>
      <c r="L55" s="5">
        <v>0.28317373803750845</v>
      </c>
      <c r="M55" s="13">
        <v>0.2730088875541965</v>
      </c>
    </row>
    <row r="56" spans="1:13" x14ac:dyDescent="0.35">
      <c r="A56" s="67"/>
      <c r="B56" s="2">
        <v>0.75</v>
      </c>
      <c r="C56" s="5">
        <v>0.77291554480103264</v>
      </c>
      <c r="D56" s="5">
        <v>0.50395509385397674</v>
      </c>
      <c r="E56" s="5">
        <v>0.42508746640317679</v>
      </c>
      <c r="F56" s="5">
        <v>0.38160098031236495</v>
      </c>
      <c r="G56" s="5">
        <v>0.3524589212311427</v>
      </c>
      <c r="H56" s="5">
        <v>0.33055315993787837</v>
      </c>
      <c r="I56" s="5">
        <v>0.31279833638733057</v>
      </c>
      <c r="J56" s="5">
        <v>0.29784427628745314</v>
      </c>
      <c r="K56" s="5">
        <v>0.28510425336012579</v>
      </c>
      <c r="L56" s="5">
        <v>0.27391382253857394</v>
      </c>
      <c r="M56" s="13">
        <v>0.26419193543311159</v>
      </c>
    </row>
    <row r="57" spans="1:13" x14ac:dyDescent="0.35">
      <c r="A57" s="67"/>
      <c r="B57" s="2">
        <v>0.8</v>
      </c>
      <c r="C57" s="5">
        <v>0.77029704539674815</v>
      </c>
      <c r="D57" s="5">
        <v>0.49198985644282484</v>
      </c>
      <c r="E57" s="5">
        <v>0.41312222899202478</v>
      </c>
      <c r="F57" s="5">
        <v>0.37066496894184908</v>
      </c>
      <c r="G57" s="5">
        <v>0.34227533647366776</v>
      </c>
      <c r="H57" s="5">
        <v>0.32061682966719274</v>
      </c>
      <c r="I57" s="5">
        <v>0.30342317033114324</v>
      </c>
      <c r="J57" s="5">
        <v>0.28879269266070812</v>
      </c>
      <c r="K57" s="5">
        <v>0.2764869930072853</v>
      </c>
      <c r="L57" s="5">
        <v>0.26564802475546578</v>
      </c>
      <c r="M57" s="13">
        <v>0.25615895684117779</v>
      </c>
    </row>
    <row r="58" spans="1:13" x14ac:dyDescent="0.35">
      <c r="A58" s="67"/>
      <c r="B58" s="2">
        <v>0.85</v>
      </c>
      <c r="C58" s="5">
        <v>0.76877217241762308</v>
      </c>
      <c r="D58" s="5">
        <v>0.48092036600307392</v>
      </c>
      <c r="E58" s="5">
        <v>0.40231969669074386</v>
      </c>
      <c r="F58" s="5">
        <v>0.36054854518747437</v>
      </c>
      <c r="G58" s="5">
        <v>0.33273988595259341</v>
      </c>
      <c r="H58" s="5">
        <v>0.31174508664304329</v>
      </c>
      <c r="I58" s="5">
        <v>0.29479925077623803</v>
      </c>
      <c r="J58" s="5">
        <v>0.28069006640160998</v>
      </c>
      <c r="K58" s="5">
        <v>0.26856091989659919</v>
      </c>
      <c r="L58" s="5">
        <v>0.2580404553789768</v>
      </c>
      <c r="M58" s="13">
        <v>0.24882542627370657</v>
      </c>
    </row>
    <row r="59" spans="1:13" x14ac:dyDescent="0.35">
      <c r="A59" s="67"/>
      <c r="B59" s="2">
        <v>0.9</v>
      </c>
      <c r="C59" s="5">
        <v>0.76658491956730435</v>
      </c>
      <c r="D59" s="5">
        <v>0.4705271638945282</v>
      </c>
      <c r="E59" s="5">
        <v>0.39233148364954162</v>
      </c>
      <c r="F59" s="5">
        <v>0.35127330930910711</v>
      </c>
      <c r="G59" s="5">
        <v>0.32412346853672308</v>
      </c>
      <c r="H59" s="5">
        <v>0.30342666851956973</v>
      </c>
      <c r="I59" s="5">
        <v>0.28694229849711</v>
      </c>
      <c r="J59" s="5">
        <v>0.27313136629596935</v>
      </c>
      <c r="K59" s="5">
        <v>0.26143395103368006</v>
      </c>
      <c r="L59" s="5">
        <v>0.25112251381124706</v>
      </c>
      <c r="M59" s="13">
        <v>0.24206987651328921</v>
      </c>
    </row>
    <row r="60" spans="1:13" x14ac:dyDescent="0.35">
      <c r="A60" s="67"/>
      <c r="B60" s="2">
        <v>0.95</v>
      </c>
      <c r="C60" s="5">
        <v>0.76536291384157773</v>
      </c>
      <c r="D60" s="5">
        <v>0.46061709111046623</v>
      </c>
      <c r="E60" s="5">
        <v>0.38288911444340323</v>
      </c>
      <c r="F60" s="5">
        <v>0.34263819976592252</v>
      </c>
      <c r="G60" s="5">
        <v>0.31589223116939402</v>
      </c>
      <c r="H60" s="5">
        <v>0.29582573727172112</v>
      </c>
      <c r="I60" s="5">
        <v>0.27961186572300434</v>
      </c>
      <c r="J60" s="5">
        <v>0.26616442901684556</v>
      </c>
      <c r="K60" s="5">
        <v>0.25470590209191613</v>
      </c>
      <c r="L60" s="5">
        <v>0.2447154131208939</v>
      </c>
      <c r="M60" s="13">
        <v>0.23593380113228524</v>
      </c>
    </row>
    <row r="61" spans="1:13" x14ac:dyDescent="0.35">
      <c r="A61" s="67"/>
      <c r="B61" s="2">
        <v>1</v>
      </c>
      <c r="C61" s="5">
        <v>0.76426861306684324</v>
      </c>
      <c r="D61" s="5">
        <v>0.45145221675492275</v>
      </c>
      <c r="E61" s="5">
        <v>0.37406668323201075</v>
      </c>
      <c r="F61" s="5">
        <v>0.33463440786658216</v>
      </c>
      <c r="G61" s="5">
        <v>0.30844854981333952</v>
      </c>
      <c r="H61" s="5">
        <v>0.28886819873981534</v>
      </c>
      <c r="I61" s="5">
        <v>0.27291955730877765</v>
      </c>
      <c r="J61" s="5">
        <v>0.25985432929834018</v>
      </c>
      <c r="K61" s="5">
        <v>0.2483940322057733</v>
      </c>
      <c r="L61" s="5">
        <v>0.23873690373304762</v>
      </c>
      <c r="M61" s="13">
        <v>0.23019114550870592</v>
      </c>
    </row>
    <row r="62" spans="1:13" x14ac:dyDescent="0.35">
      <c r="A62" s="8"/>
      <c r="B62" s="9"/>
      <c r="C62" s="9"/>
      <c r="D62" s="9"/>
      <c r="E62" s="9"/>
      <c r="F62" s="9"/>
      <c r="G62" s="9"/>
      <c r="H62" s="9"/>
      <c r="I62" s="9"/>
      <c r="J62" s="9"/>
      <c r="K62" s="9"/>
      <c r="L62" s="9"/>
      <c r="M62" s="10"/>
    </row>
    <row r="63" spans="1:13" x14ac:dyDescent="0.35">
      <c r="A63" s="8"/>
      <c r="B63" s="9"/>
      <c r="C63" s="9"/>
      <c r="D63" s="9"/>
      <c r="E63" s="9"/>
      <c r="F63" s="9"/>
      <c r="G63" s="9"/>
      <c r="H63" s="9"/>
      <c r="I63" s="9"/>
      <c r="J63" s="9"/>
      <c r="K63" s="9"/>
      <c r="L63" s="9"/>
      <c r="M63" s="10"/>
    </row>
    <row r="64" spans="1:13" x14ac:dyDescent="0.35">
      <c r="A64" s="8"/>
      <c r="B64" s="9"/>
      <c r="C64" s="9"/>
      <c r="D64" s="9"/>
      <c r="E64" s="9"/>
      <c r="F64" s="9"/>
      <c r="G64" s="9"/>
      <c r="H64" s="9"/>
      <c r="I64" s="9"/>
      <c r="J64" s="9"/>
      <c r="K64" s="9"/>
      <c r="L64" s="9"/>
      <c r="M64" s="10"/>
    </row>
    <row r="65" spans="1:13" x14ac:dyDescent="0.35">
      <c r="A65" s="8"/>
      <c r="B65" s="9"/>
      <c r="C65" s="9"/>
      <c r="D65" s="9"/>
      <c r="E65" s="9"/>
      <c r="F65" s="9"/>
      <c r="G65" s="9"/>
      <c r="H65" s="9"/>
      <c r="I65" s="9"/>
      <c r="J65" s="9"/>
      <c r="K65" s="9"/>
      <c r="L65" s="9"/>
      <c r="M65" s="10"/>
    </row>
    <row r="66" spans="1:13" x14ac:dyDescent="0.35">
      <c r="A66" s="8"/>
      <c r="B66" s="9"/>
      <c r="C66" s="9"/>
      <c r="D66" s="9"/>
      <c r="E66" s="9"/>
      <c r="F66" s="9"/>
      <c r="G66" s="9"/>
      <c r="H66" s="9"/>
      <c r="I66" s="9"/>
      <c r="J66" s="9"/>
      <c r="K66" s="9"/>
      <c r="L66" s="9"/>
      <c r="M66" s="10"/>
    </row>
    <row r="67" spans="1:13" x14ac:dyDescent="0.35">
      <c r="A67" s="8"/>
      <c r="B67" s="9"/>
      <c r="C67" s="9"/>
      <c r="D67" s="9"/>
      <c r="E67" s="9"/>
      <c r="F67" s="9"/>
      <c r="G67" s="9"/>
      <c r="H67" s="9"/>
      <c r="I67" s="9"/>
      <c r="J67" s="9"/>
      <c r="K67" s="9"/>
      <c r="L67" s="9"/>
      <c r="M67" s="10"/>
    </row>
    <row r="68" spans="1:13" x14ac:dyDescent="0.35">
      <c r="A68" s="8"/>
      <c r="B68" s="9"/>
      <c r="C68" s="9"/>
      <c r="D68" s="9"/>
      <c r="E68" s="9"/>
      <c r="F68" s="9"/>
      <c r="G68" s="9"/>
      <c r="H68" s="9"/>
      <c r="I68" s="9"/>
      <c r="J68" s="9"/>
      <c r="K68" s="9"/>
      <c r="L68" s="9"/>
      <c r="M68" s="10"/>
    </row>
    <row r="69" spans="1:13" x14ac:dyDescent="0.35">
      <c r="A69" s="8"/>
      <c r="B69" s="9"/>
      <c r="C69" s="9"/>
      <c r="D69" s="9"/>
      <c r="E69" s="9"/>
      <c r="F69" s="9"/>
      <c r="G69" s="9"/>
      <c r="H69" s="9"/>
      <c r="I69" s="9"/>
      <c r="J69" s="9"/>
      <c r="K69" s="9"/>
      <c r="L69" s="9"/>
      <c r="M69" s="10"/>
    </row>
    <row r="70" spans="1:13" x14ac:dyDescent="0.35">
      <c r="A70" s="8"/>
      <c r="B70" s="9"/>
      <c r="C70" s="9"/>
      <c r="D70" s="9"/>
      <c r="E70" s="9"/>
      <c r="F70" s="9"/>
      <c r="G70" s="9"/>
      <c r="H70" s="9"/>
      <c r="I70" s="9"/>
      <c r="J70" s="9"/>
      <c r="K70" s="9"/>
      <c r="L70" s="9"/>
      <c r="M70" s="10"/>
    </row>
    <row r="71" spans="1:13" x14ac:dyDescent="0.35">
      <c r="A71" s="8"/>
      <c r="B71" s="9"/>
      <c r="C71" s="9"/>
      <c r="D71" s="9"/>
      <c r="E71" s="9"/>
      <c r="F71" s="9"/>
      <c r="G71" s="9"/>
      <c r="H71" s="9"/>
      <c r="I71" s="9"/>
      <c r="J71" s="9"/>
      <c r="K71" s="9"/>
      <c r="L71" s="9"/>
      <c r="M71" s="10"/>
    </row>
    <row r="72" spans="1:13" x14ac:dyDescent="0.35">
      <c r="A72" s="64" t="s">
        <v>1</v>
      </c>
      <c r="B72" s="65"/>
      <c r="C72" s="65"/>
      <c r="D72" s="65"/>
      <c r="E72" s="65"/>
      <c r="F72" s="65"/>
      <c r="G72" s="65"/>
      <c r="H72" s="65"/>
      <c r="I72" s="65"/>
      <c r="J72" s="65"/>
      <c r="K72" s="65"/>
      <c r="L72" s="65"/>
      <c r="M72" s="66"/>
    </row>
    <row r="73" spans="1:13" x14ac:dyDescent="0.35">
      <c r="A73" s="67" t="s">
        <v>0</v>
      </c>
      <c r="B73" s="1"/>
      <c r="C73" s="1">
        <v>0</v>
      </c>
      <c r="D73" s="1">
        <v>0.1</v>
      </c>
      <c r="E73" s="1">
        <v>0.2</v>
      </c>
      <c r="F73" s="1">
        <v>0.3</v>
      </c>
      <c r="G73" s="1">
        <v>0.4</v>
      </c>
      <c r="H73" s="1">
        <v>0.5</v>
      </c>
      <c r="I73" s="1">
        <v>0.6</v>
      </c>
      <c r="J73" s="1">
        <v>0.7</v>
      </c>
      <c r="K73" s="1">
        <v>0.8</v>
      </c>
      <c r="L73" s="1">
        <v>0.9</v>
      </c>
      <c r="M73" s="11">
        <v>1</v>
      </c>
    </row>
    <row r="74" spans="1:13" x14ac:dyDescent="0.35">
      <c r="A74" s="67"/>
      <c r="B74" s="2">
        <v>0</v>
      </c>
      <c r="C74" s="4">
        <v>0</v>
      </c>
      <c r="D74" s="4">
        <v>0</v>
      </c>
      <c r="E74" s="4">
        <v>0</v>
      </c>
      <c r="F74" s="4">
        <v>0</v>
      </c>
      <c r="G74" s="4">
        <v>0</v>
      </c>
      <c r="H74" s="4">
        <v>0</v>
      </c>
      <c r="I74" s="4">
        <v>0</v>
      </c>
      <c r="J74" s="4">
        <v>0</v>
      </c>
      <c r="K74" s="4">
        <v>0</v>
      </c>
      <c r="L74" s="4">
        <v>0</v>
      </c>
      <c r="M74" s="14">
        <v>0</v>
      </c>
    </row>
    <row r="75" spans="1:13" x14ac:dyDescent="0.35">
      <c r="A75" s="67"/>
      <c r="B75" s="2">
        <v>0.05</v>
      </c>
      <c r="C75" s="4">
        <v>1.2754420027361034E-2</v>
      </c>
      <c r="D75" s="4">
        <v>1.3599477510894603E-2</v>
      </c>
      <c r="E75" s="4">
        <v>1.40405574514513E-2</v>
      </c>
      <c r="F75" s="4">
        <v>1.4362328883496724E-2</v>
      </c>
      <c r="G75" s="4">
        <v>1.4605983766005262E-2</v>
      </c>
      <c r="H75" s="4">
        <v>1.4768858944986562E-2</v>
      </c>
      <c r="I75" s="4">
        <v>1.4871177005191869E-2</v>
      </c>
      <c r="J75" s="4">
        <v>1.4857571475656951E-2</v>
      </c>
      <c r="K75" s="4">
        <v>1.4939720951760722E-2</v>
      </c>
      <c r="L75" s="4">
        <v>1.501268900033423E-2</v>
      </c>
      <c r="M75" s="14">
        <v>1.4994401219347564E-2</v>
      </c>
    </row>
    <row r="76" spans="1:13" x14ac:dyDescent="0.35">
      <c r="A76" s="67"/>
      <c r="B76" s="2">
        <v>0.1</v>
      </c>
      <c r="C76" s="4">
        <v>1.1231552974808207E-2</v>
      </c>
      <c r="D76" s="4">
        <v>1.330229613077726E-2</v>
      </c>
      <c r="E76" s="4">
        <v>1.3759758024514512E-2</v>
      </c>
      <c r="F76" s="4">
        <v>1.4019765884245243E-2</v>
      </c>
      <c r="G76" s="4">
        <v>1.4225505725251192E-2</v>
      </c>
      <c r="H76" s="4">
        <v>1.4305771764062135E-2</v>
      </c>
      <c r="I76" s="4">
        <v>1.4266526462653438E-2</v>
      </c>
      <c r="J76" s="4">
        <v>1.4271257446398759E-2</v>
      </c>
      <c r="K76" s="4">
        <v>1.4176640405669835E-2</v>
      </c>
      <c r="L76" s="4">
        <v>1.3992578532777701E-2</v>
      </c>
      <c r="M76" s="14">
        <v>1.383104678459264E-2</v>
      </c>
    </row>
    <row r="77" spans="1:13" x14ac:dyDescent="0.35">
      <c r="A77" s="67"/>
      <c r="B77" s="2">
        <v>0.15</v>
      </c>
      <c r="C77" s="4">
        <v>9.6854228375108861E-3</v>
      </c>
      <c r="D77" s="4">
        <v>1.250889487844983E-2</v>
      </c>
      <c r="E77" s="4">
        <v>1.3172357396818159E-2</v>
      </c>
      <c r="F77" s="4">
        <v>1.3757541363700646E-2</v>
      </c>
      <c r="G77" s="4">
        <v>1.3940816934450243E-2</v>
      </c>
      <c r="H77" s="4">
        <v>1.3886721454386519E-2</v>
      </c>
      <c r="I77" s="4">
        <v>1.366617621575214E-2</v>
      </c>
      <c r="J77" s="4">
        <v>1.3502559515654794E-2</v>
      </c>
      <c r="K77" s="4">
        <v>1.3227127226458088E-2</v>
      </c>
      <c r="L77" s="4">
        <v>1.2963970206890156E-2</v>
      </c>
      <c r="M77" s="14">
        <v>1.2665768082785408E-2</v>
      </c>
    </row>
    <row r="78" spans="1:13" x14ac:dyDescent="0.35">
      <c r="A78" s="67"/>
      <c r="B78" s="2">
        <v>0.2</v>
      </c>
      <c r="C78" s="4">
        <v>8.2681152012316142E-3</v>
      </c>
      <c r="D78" s="4">
        <v>1.2042129067903811E-2</v>
      </c>
      <c r="E78" s="4">
        <v>1.3032835523178934E-2</v>
      </c>
      <c r="F78" s="4">
        <v>1.3484246709976815E-2</v>
      </c>
      <c r="G78" s="4">
        <v>1.3483193038764033E-2</v>
      </c>
      <c r="H78" s="4">
        <v>1.3271295806608482E-2</v>
      </c>
      <c r="I78" s="4">
        <v>1.2908001826245699E-2</v>
      </c>
      <c r="J78" s="4">
        <v>1.2606989034180924E-2</v>
      </c>
      <c r="K78" s="4">
        <v>1.228705625840177E-2</v>
      </c>
      <c r="L78" s="4">
        <v>1.1960202179843723E-2</v>
      </c>
      <c r="M78" s="14">
        <v>1.1679622706772586E-2</v>
      </c>
    </row>
    <row r="79" spans="1:13" x14ac:dyDescent="0.35">
      <c r="A79" s="67"/>
      <c r="B79" s="2">
        <v>0.25</v>
      </c>
      <c r="C79" s="4">
        <v>7.2946441728194249E-3</v>
      </c>
      <c r="D79" s="4">
        <v>1.1604553901218633E-2</v>
      </c>
      <c r="E79" s="4">
        <v>1.2981895788397459E-2</v>
      </c>
      <c r="F79" s="4">
        <v>1.3139877981684476E-2</v>
      </c>
      <c r="G79" s="4">
        <v>1.2965438761142964E-2</v>
      </c>
      <c r="H79" s="4">
        <v>1.2548252132424931E-2</v>
      </c>
      <c r="I79" s="4">
        <v>1.2196250873285035E-2</v>
      </c>
      <c r="J79" s="4">
        <v>1.1818231837723795E-2</v>
      </c>
      <c r="K79" s="4">
        <v>1.1439339572144928E-2</v>
      </c>
      <c r="L79" s="4">
        <v>1.1119958656663482E-2</v>
      </c>
      <c r="M79" s="14">
        <v>1.0789757196371373E-2</v>
      </c>
    </row>
    <row r="80" spans="1:13" x14ac:dyDescent="0.35">
      <c r="A80" s="67"/>
      <c r="B80" s="2">
        <v>0.3</v>
      </c>
      <c r="C80" s="4">
        <v>6.7659501538317214E-3</v>
      </c>
      <c r="D80" s="4">
        <v>1.1462657316083593E-2</v>
      </c>
      <c r="E80" s="4">
        <v>1.2787265593241165E-2</v>
      </c>
      <c r="F80" s="4">
        <v>1.2693309731198282E-2</v>
      </c>
      <c r="G80" s="4">
        <v>1.2403241948856138E-2</v>
      </c>
      <c r="H80" s="4">
        <v>1.1936835703611485E-2</v>
      </c>
      <c r="I80" s="4">
        <v>1.1516048153523802E-2</v>
      </c>
      <c r="J80" s="4">
        <v>1.1084453888060114E-2</v>
      </c>
      <c r="K80" s="4">
        <v>1.0781940273061608E-2</v>
      </c>
      <c r="L80" s="4">
        <v>1.0410301875238179E-2</v>
      </c>
      <c r="M80" s="14">
        <v>1.0123894283271428E-2</v>
      </c>
    </row>
    <row r="81" spans="1:13" x14ac:dyDescent="0.35">
      <c r="A81" s="67"/>
      <c r="B81" s="2">
        <v>0.35</v>
      </c>
      <c r="C81" s="4">
        <v>6.0937151640725572E-3</v>
      </c>
      <c r="D81" s="4">
        <v>1.1472739632500799E-2</v>
      </c>
      <c r="E81" s="4">
        <v>1.2507522471695193E-2</v>
      </c>
      <c r="F81" s="4">
        <v>1.2319544893158568E-2</v>
      </c>
      <c r="G81" s="4">
        <v>1.183204810150125E-2</v>
      </c>
      <c r="H81" s="4">
        <v>1.1368619794521686E-2</v>
      </c>
      <c r="I81" s="4">
        <v>1.0930485523549228E-2</v>
      </c>
      <c r="J81" s="4">
        <v>1.0504826719735983E-2</v>
      </c>
      <c r="K81" s="4">
        <v>1.0117780356059303E-2</v>
      </c>
      <c r="L81" s="4">
        <v>9.8003520250440328E-3</v>
      </c>
      <c r="M81" s="14">
        <v>9.5084758794829628E-3</v>
      </c>
    </row>
    <row r="82" spans="1:13" x14ac:dyDescent="0.35">
      <c r="A82" s="67"/>
      <c r="B82" s="2">
        <v>0.4</v>
      </c>
      <c r="C82" s="4">
        <v>5.680861099672546E-3</v>
      </c>
      <c r="D82" s="4">
        <v>1.1377864442324748E-2</v>
      </c>
      <c r="E82" s="4">
        <v>1.2213795816066705E-2</v>
      </c>
      <c r="F82" s="4">
        <v>1.1928412919354373E-2</v>
      </c>
      <c r="G82" s="4">
        <v>1.1341425857609064E-2</v>
      </c>
      <c r="H82" s="4">
        <v>1.0850787150104154E-2</v>
      </c>
      <c r="I82" s="4">
        <v>1.0390795128367249E-2</v>
      </c>
      <c r="J82" s="4">
        <v>9.9885778748601464E-3</v>
      </c>
      <c r="K82" s="4">
        <v>9.6190329900276289E-3</v>
      </c>
      <c r="L82" s="4">
        <v>9.313692902000863E-3</v>
      </c>
      <c r="M82" s="14">
        <v>8.9973432668896541E-3</v>
      </c>
    </row>
    <row r="83" spans="1:13" x14ac:dyDescent="0.35">
      <c r="A83" s="67"/>
      <c r="B83" s="2">
        <v>0.45</v>
      </c>
      <c r="C83" s="4">
        <v>5.3534067577954815E-3</v>
      </c>
      <c r="D83" s="4">
        <v>1.1390110735995194E-2</v>
      </c>
      <c r="E83" s="4">
        <v>1.1999704313610533E-2</v>
      </c>
      <c r="F83" s="4">
        <v>1.1480293138007368E-2</v>
      </c>
      <c r="G83" s="4">
        <v>1.089736139334223E-2</v>
      </c>
      <c r="H83" s="4">
        <v>1.0413451035075381E-2</v>
      </c>
      <c r="I83" s="4">
        <v>9.952774785594665E-3</v>
      </c>
      <c r="J83" s="4">
        <v>9.5612911490232048E-3</v>
      </c>
      <c r="K83" s="4">
        <v>9.1728434026335254E-3</v>
      </c>
      <c r="L83" s="4">
        <v>8.8843014679163852E-3</v>
      </c>
      <c r="M83" s="14">
        <v>8.5771095527331833E-3</v>
      </c>
    </row>
    <row r="84" spans="1:13" x14ac:dyDescent="0.35">
      <c r="A84" s="67"/>
      <c r="B84" s="2">
        <v>0.5</v>
      </c>
      <c r="C84" s="4">
        <v>5.077188825000729E-3</v>
      </c>
      <c r="D84" s="4">
        <v>1.1357129509946398E-2</v>
      </c>
      <c r="E84" s="4">
        <v>1.1641071511275304E-2</v>
      </c>
      <c r="F84" s="4">
        <v>1.1094532253210271E-2</v>
      </c>
      <c r="G84" s="4">
        <v>1.0512847133298709E-2</v>
      </c>
      <c r="H84" s="4">
        <v>9.9988208761373331E-3</v>
      </c>
      <c r="I84" s="4">
        <v>9.5238239177860163E-3</v>
      </c>
      <c r="J84" s="4">
        <v>9.1614248994096176E-3</v>
      </c>
      <c r="K84" s="4">
        <v>8.7896613781296914E-3</v>
      </c>
      <c r="L84" s="4">
        <v>8.5183331383066954E-3</v>
      </c>
      <c r="M84" s="14">
        <v>8.2408317022659022E-3</v>
      </c>
    </row>
    <row r="85" spans="1:13" x14ac:dyDescent="0.35">
      <c r="A85" s="67"/>
      <c r="B85" s="2">
        <v>0.55000000000000004</v>
      </c>
      <c r="C85" s="4">
        <v>4.7116795009130982E-3</v>
      </c>
      <c r="D85" s="4">
        <v>1.1317474593853709E-2</v>
      </c>
      <c r="E85" s="4">
        <v>1.1418659957505276E-2</v>
      </c>
      <c r="F85" s="4">
        <v>1.0758872117491486E-2</v>
      </c>
      <c r="G85" s="4">
        <v>1.0146039159441367E-2</v>
      </c>
      <c r="H85" s="4">
        <v>9.6073471177334779E-3</v>
      </c>
      <c r="I85" s="4">
        <v>9.1824100787009973E-3</v>
      </c>
      <c r="J85" s="4">
        <v>8.8133591022494222E-3</v>
      </c>
      <c r="K85" s="4">
        <v>8.4678563603143298E-3</v>
      </c>
      <c r="L85" s="4">
        <v>8.1669482768263121E-3</v>
      </c>
      <c r="M85" s="14">
        <v>7.9162943832869412E-3</v>
      </c>
    </row>
    <row r="86" spans="1:13" x14ac:dyDescent="0.35">
      <c r="A86" s="67"/>
      <c r="B86" s="2">
        <v>0.6</v>
      </c>
      <c r="C86" s="4">
        <v>4.6672300515300308E-3</v>
      </c>
      <c r="D86" s="4">
        <v>1.1202567796833839E-2</v>
      </c>
      <c r="E86" s="4">
        <v>1.1108007390932626E-2</v>
      </c>
      <c r="F86" s="4">
        <v>1.0429807305020132E-2</v>
      </c>
      <c r="G86" s="4">
        <v>9.8168446137019381E-3</v>
      </c>
      <c r="H86" s="4">
        <v>9.2979438100924405E-3</v>
      </c>
      <c r="I86" s="4">
        <v>8.8666511580134284E-3</v>
      </c>
      <c r="J86" s="4">
        <v>8.528702580129395E-3</v>
      </c>
      <c r="K86" s="4">
        <v>8.1706427115160653E-3</v>
      </c>
      <c r="L86" s="4">
        <v>7.8863352179852717E-3</v>
      </c>
      <c r="M86" s="14">
        <v>7.6137445483404993E-3</v>
      </c>
    </row>
    <row r="87" spans="1:13" x14ac:dyDescent="0.35">
      <c r="A87" s="67"/>
      <c r="B87" s="2">
        <v>0.65</v>
      </c>
      <c r="C87" s="4">
        <v>4.3509278316234178E-3</v>
      </c>
      <c r="D87" s="4">
        <v>1.1129611602061483E-2</v>
      </c>
      <c r="E87" s="4">
        <v>1.0854896467833965E-2</v>
      </c>
      <c r="F87" s="4">
        <v>1.0136920952183822E-2</v>
      </c>
      <c r="G87" s="4">
        <v>9.5009243496099356E-3</v>
      </c>
      <c r="H87" s="4">
        <v>9.0076982207331711E-3</v>
      </c>
      <c r="I87" s="4">
        <v>8.5576087327627719E-3</v>
      </c>
      <c r="J87" s="4">
        <v>8.1994513995622929E-3</v>
      </c>
      <c r="K87" s="4">
        <v>7.9236088371371031E-3</v>
      </c>
      <c r="L87" s="4">
        <v>7.6261297949021343E-3</v>
      </c>
      <c r="M87" s="14">
        <v>7.3682246677853605E-3</v>
      </c>
    </row>
    <row r="88" spans="1:13" x14ac:dyDescent="0.35">
      <c r="A88" s="67"/>
      <c r="B88" s="2">
        <v>0.7</v>
      </c>
      <c r="C88" s="4">
        <v>4.2071972000336504E-3</v>
      </c>
      <c r="D88" s="4">
        <v>1.1013166445070968E-2</v>
      </c>
      <c r="E88" s="4">
        <v>1.0614579088891881E-2</v>
      </c>
      <c r="F88" s="4">
        <v>9.8579140833977945E-3</v>
      </c>
      <c r="G88" s="4">
        <v>9.2513307127284304E-3</v>
      </c>
      <c r="H88" s="4">
        <v>8.7681980955254969E-3</v>
      </c>
      <c r="I88" s="4">
        <v>8.3029271810126145E-3</v>
      </c>
      <c r="J88" s="4">
        <v>7.9921922963764516E-3</v>
      </c>
      <c r="K88" s="4">
        <v>7.6409872175467334E-3</v>
      </c>
      <c r="L88" s="4">
        <v>7.3837650010847534E-3</v>
      </c>
      <c r="M88" s="14">
        <v>7.1352237183269799E-3</v>
      </c>
    </row>
    <row r="89" spans="1:13" x14ac:dyDescent="0.35">
      <c r="A89" s="67"/>
      <c r="B89" s="2">
        <v>0.75</v>
      </c>
      <c r="C89" s="4">
        <v>4.2456710165512546E-3</v>
      </c>
      <c r="D89" s="4">
        <v>1.0934440083319688E-2</v>
      </c>
      <c r="E89" s="4">
        <v>1.0391983142659645E-2</v>
      </c>
      <c r="F89" s="4">
        <v>9.5953043143159923E-3</v>
      </c>
      <c r="G89" s="4">
        <v>8.9679820600012308E-3</v>
      </c>
      <c r="H89" s="4">
        <v>8.5034164466563904E-3</v>
      </c>
      <c r="I89" s="4">
        <v>8.090355599280858E-3</v>
      </c>
      <c r="J89" s="4">
        <v>7.7631959560711238E-3</v>
      </c>
      <c r="K89" s="4">
        <v>7.4211400360907854E-3</v>
      </c>
      <c r="L89" s="4">
        <v>7.1862431369939363E-3</v>
      </c>
      <c r="M89" s="14">
        <v>6.9049122646392151E-3</v>
      </c>
    </row>
    <row r="90" spans="1:13" x14ac:dyDescent="0.35">
      <c r="A90" s="67"/>
      <c r="B90" s="2">
        <v>0.8</v>
      </c>
      <c r="C90" s="4">
        <v>3.9967260460101149E-3</v>
      </c>
      <c r="D90" s="4">
        <v>1.0803146723307656E-2</v>
      </c>
      <c r="E90" s="4">
        <v>1.0179140240590596E-2</v>
      </c>
      <c r="F90" s="4">
        <v>9.3622888768784308E-3</v>
      </c>
      <c r="G90" s="4">
        <v>8.7515342852955147E-3</v>
      </c>
      <c r="H90" s="4">
        <v>8.2826999864498985E-3</v>
      </c>
      <c r="I90" s="4">
        <v>7.8856114775709991E-3</v>
      </c>
      <c r="J90" s="4">
        <v>7.5113342919041082E-3</v>
      </c>
      <c r="K90" s="4">
        <v>7.2119164946376178E-3</v>
      </c>
      <c r="L90" s="4">
        <v>6.9563669812259324E-3</v>
      </c>
      <c r="M90" s="14">
        <v>6.7338224014652703E-3</v>
      </c>
    </row>
    <row r="91" spans="1:13" x14ac:dyDescent="0.35">
      <c r="A91" s="67"/>
      <c r="B91" s="2">
        <v>0.85</v>
      </c>
      <c r="C91" s="4">
        <v>3.8984231316699942E-3</v>
      </c>
      <c r="D91" s="4">
        <v>1.0697834919769098E-2</v>
      </c>
      <c r="E91" s="4">
        <v>9.9416625055669724E-3</v>
      </c>
      <c r="F91" s="4">
        <v>9.1274677103999769E-3</v>
      </c>
      <c r="G91" s="4">
        <v>8.5547526252316569E-3</v>
      </c>
      <c r="H91" s="4">
        <v>8.092904825071268E-3</v>
      </c>
      <c r="I91" s="4">
        <v>7.6878242200434785E-3</v>
      </c>
      <c r="J91" s="4">
        <v>7.3456016883026408E-3</v>
      </c>
      <c r="K91" s="4">
        <v>7.0552612685341829E-3</v>
      </c>
      <c r="L91" s="4">
        <v>6.7746580878607831E-3</v>
      </c>
      <c r="M91" s="14">
        <v>6.5597848930736505E-3</v>
      </c>
    </row>
    <row r="92" spans="1:13" x14ac:dyDescent="0.35">
      <c r="A92" s="67"/>
      <c r="B92" s="2">
        <v>0.9</v>
      </c>
      <c r="C92" s="4">
        <v>3.8414682513525961E-3</v>
      </c>
      <c r="D92" s="4">
        <v>1.0606579090208927E-2</v>
      </c>
      <c r="E92" s="4">
        <v>9.7231785112425473E-3</v>
      </c>
      <c r="F92" s="4">
        <v>8.942068333612125E-3</v>
      </c>
      <c r="G92" s="4">
        <v>8.3257180893448503E-3</v>
      </c>
      <c r="H92" s="4">
        <v>7.8870688365671477E-3</v>
      </c>
      <c r="I92" s="4">
        <v>7.5184715972816032E-3</v>
      </c>
      <c r="J92" s="4">
        <v>7.1616135723953601E-3</v>
      </c>
      <c r="K92" s="4">
        <v>6.8733785194189621E-3</v>
      </c>
      <c r="L92" s="4">
        <v>6.6308688458097996E-3</v>
      </c>
      <c r="M92" s="14">
        <v>6.3643249318373115E-3</v>
      </c>
    </row>
    <row r="93" spans="1:13" x14ac:dyDescent="0.35">
      <c r="A93" s="67"/>
      <c r="B93" s="2">
        <v>0.95</v>
      </c>
      <c r="C93" s="4">
        <v>3.7539812720116294E-3</v>
      </c>
      <c r="D93" s="4">
        <v>1.0434914317679542E-2</v>
      </c>
      <c r="E93" s="4">
        <v>9.5672812698678143E-3</v>
      </c>
      <c r="F93" s="4">
        <v>8.7284569101022773E-3</v>
      </c>
      <c r="G93" s="4">
        <v>8.1449759393174663E-3</v>
      </c>
      <c r="H93" s="4">
        <v>7.7063787115558991E-3</v>
      </c>
      <c r="I93" s="4">
        <v>7.2985532930188342E-3</v>
      </c>
      <c r="J93" s="4">
        <v>6.9990182748299445E-3</v>
      </c>
      <c r="K93" s="4">
        <v>6.7213403488609732E-3</v>
      </c>
      <c r="L93" s="4">
        <v>6.4620193510520523E-3</v>
      </c>
      <c r="M93" s="14">
        <v>6.2154155062367853E-3</v>
      </c>
    </row>
    <row r="94" spans="1:13" x14ac:dyDescent="0.35">
      <c r="A94" s="67"/>
      <c r="B94" s="2">
        <v>1</v>
      </c>
      <c r="C94" s="4">
        <v>3.552037610821966E-3</v>
      </c>
      <c r="D94" s="4">
        <v>1.0364776693401348E-2</v>
      </c>
      <c r="E94" s="4">
        <v>9.3634465981234476E-3</v>
      </c>
      <c r="F94" s="4">
        <v>8.5633347772596964E-3</v>
      </c>
      <c r="G94" s="4">
        <v>7.9862245660451241E-3</v>
      </c>
      <c r="H94" s="4">
        <v>7.5681060968482827E-3</v>
      </c>
      <c r="I94" s="4">
        <v>7.1547469288106352E-3</v>
      </c>
      <c r="J94" s="4">
        <v>6.8203670036153666E-3</v>
      </c>
      <c r="K94" s="4">
        <v>6.5462972430056559E-3</v>
      </c>
      <c r="L94" s="4">
        <v>6.3030901707625516E-3</v>
      </c>
      <c r="M94" s="14">
        <v>6.0798323872997854E-3</v>
      </c>
    </row>
    <row r="95" spans="1:13" x14ac:dyDescent="0.35">
      <c r="A95" s="8"/>
      <c r="B95" s="9"/>
      <c r="C95" s="9"/>
      <c r="D95" s="9"/>
      <c r="E95" s="9"/>
      <c r="F95" s="9"/>
      <c r="G95" s="9"/>
      <c r="H95" s="9"/>
      <c r="I95" s="9"/>
      <c r="J95" s="9"/>
      <c r="K95" s="9"/>
      <c r="L95" s="9"/>
      <c r="M95" s="10"/>
    </row>
    <row r="96" spans="1:13" x14ac:dyDescent="0.35">
      <c r="A96" s="8"/>
      <c r="B96" s="9"/>
      <c r="C96" s="9"/>
      <c r="D96" s="9"/>
      <c r="E96" s="9"/>
      <c r="F96" s="9"/>
      <c r="G96" s="9"/>
      <c r="H96" s="9"/>
      <c r="I96" s="9"/>
      <c r="J96" s="9"/>
      <c r="K96" s="9"/>
      <c r="L96" s="9"/>
      <c r="M96" s="10"/>
    </row>
    <row r="97" spans="1:13" x14ac:dyDescent="0.35">
      <c r="A97" s="8"/>
      <c r="B97" s="9"/>
      <c r="C97" s="9"/>
      <c r="D97" s="9"/>
      <c r="E97" s="9"/>
      <c r="F97" s="9"/>
      <c r="G97" s="9"/>
      <c r="H97" s="9"/>
      <c r="I97" s="9"/>
      <c r="J97" s="9"/>
      <c r="K97" s="9"/>
      <c r="L97" s="9"/>
      <c r="M97" s="10"/>
    </row>
    <row r="98" spans="1:13" x14ac:dyDescent="0.35">
      <c r="A98" s="8"/>
      <c r="B98" s="9"/>
      <c r="C98" s="9"/>
      <c r="D98" s="9"/>
      <c r="E98" s="9"/>
      <c r="F98" s="9"/>
      <c r="G98" s="9"/>
      <c r="H98" s="9"/>
      <c r="I98" s="9"/>
      <c r="J98" s="9"/>
      <c r="K98" s="9"/>
      <c r="L98" s="9"/>
      <c r="M98" s="10"/>
    </row>
    <row r="99" spans="1:13" x14ac:dyDescent="0.35">
      <c r="A99" s="8"/>
      <c r="B99" s="9"/>
      <c r="C99" s="9"/>
      <c r="D99" s="9"/>
      <c r="E99" s="9"/>
      <c r="F99" s="9"/>
      <c r="G99" s="9"/>
      <c r="H99" s="9"/>
      <c r="I99" s="9"/>
      <c r="J99" s="9"/>
      <c r="K99" s="9"/>
      <c r="L99" s="9"/>
      <c r="M99" s="10"/>
    </row>
    <row r="100" spans="1:13" x14ac:dyDescent="0.35">
      <c r="A100" s="8"/>
      <c r="B100" s="9"/>
      <c r="C100" s="9"/>
      <c r="D100" s="9"/>
      <c r="E100" s="9"/>
      <c r="F100" s="9"/>
      <c r="G100" s="9"/>
      <c r="H100" s="9"/>
      <c r="I100" s="9"/>
      <c r="J100" s="9"/>
      <c r="K100" s="9"/>
      <c r="L100" s="9"/>
      <c r="M100" s="10"/>
    </row>
    <row r="101" spans="1:13" x14ac:dyDescent="0.35">
      <c r="A101" s="8"/>
      <c r="B101" s="9"/>
      <c r="C101" s="9"/>
      <c r="D101" s="9"/>
      <c r="E101" s="9"/>
      <c r="F101" s="9"/>
      <c r="G101" s="9"/>
      <c r="H101" s="9"/>
      <c r="I101" s="9"/>
      <c r="J101" s="9"/>
      <c r="K101" s="9"/>
      <c r="L101" s="9"/>
      <c r="M101" s="10"/>
    </row>
    <row r="102" spans="1:13" x14ac:dyDescent="0.35">
      <c r="A102" s="8"/>
      <c r="B102" s="9"/>
      <c r="C102" s="9"/>
      <c r="D102" s="9"/>
      <c r="E102" s="9"/>
      <c r="F102" s="9"/>
      <c r="G102" s="9"/>
      <c r="H102" s="9"/>
      <c r="I102" s="9"/>
      <c r="J102" s="9"/>
      <c r="K102" s="9"/>
      <c r="L102" s="9"/>
      <c r="M102" s="10"/>
    </row>
    <row r="103" spans="1:13" x14ac:dyDescent="0.35">
      <c r="A103" s="8"/>
      <c r="B103" s="9"/>
      <c r="C103" s="9"/>
      <c r="D103" s="9"/>
      <c r="E103" s="9"/>
      <c r="F103" s="9"/>
      <c r="G103" s="9"/>
      <c r="H103" s="9"/>
      <c r="I103" s="9"/>
      <c r="J103" s="9"/>
      <c r="K103" s="9"/>
      <c r="L103" s="9"/>
      <c r="M103" s="10"/>
    </row>
    <row r="104" spans="1:13" x14ac:dyDescent="0.35">
      <c r="A104" s="8"/>
      <c r="B104" s="9"/>
      <c r="C104" s="9"/>
      <c r="D104" s="9"/>
      <c r="E104" s="9"/>
      <c r="F104" s="9"/>
      <c r="G104" s="9"/>
      <c r="H104" s="9"/>
      <c r="I104" s="9"/>
      <c r="J104" s="9"/>
      <c r="K104" s="9"/>
      <c r="L104" s="9"/>
      <c r="M104" s="10"/>
    </row>
    <row r="105" spans="1:13" x14ac:dyDescent="0.35">
      <c r="A105" s="64" t="s">
        <v>1</v>
      </c>
      <c r="B105" s="65"/>
      <c r="C105" s="65"/>
      <c r="D105" s="65"/>
      <c r="E105" s="65"/>
      <c r="F105" s="65"/>
      <c r="G105" s="65"/>
      <c r="H105" s="65"/>
      <c r="I105" s="65"/>
      <c r="J105" s="65"/>
      <c r="K105" s="65"/>
      <c r="L105" s="65"/>
      <c r="M105" s="66"/>
    </row>
    <row r="106" spans="1:13" x14ac:dyDescent="0.35">
      <c r="A106" s="67" t="s">
        <v>0</v>
      </c>
      <c r="B106" s="1"/>
      <c r="C106" s="1">
        <v>0</v>
      </c>
      <c r="D106" s="1">
        <v>0.1</v>
      </c>
      <c r="E106" s="1">
        <v>0.2</v>
      </c>
      <c r="F106" s="1">
        <v>0.3</v>
      </c>
      <c r="G106" s="1">
        <v>0.4</v>
      </c>
      <c r="H106" s="1">
        <v>0.5</v>
      </c>
      <c r="I106" s="1">
        <v>0.6</v>
      </c>
      <c r="J106" s="1">
        <v>0.7</v>
      </c>
      <c r="K106" s="1">
        <v>0.8</v>
      </c>
      <c r="L106" s="1">
        <v>0.9</v>
      </c>
      <c r="M106" s="11">
        <v>1</v>
      </c>
    </row>
    <row r="107" spans="1:13" x14ac:dyDescent="0.35">
      <c r="A107" s="67"/>
      <c r="B107" s="2">
        <v>0</v>
      </c>
      <c r="C107" s="4">
        <v>0</v>
      </c>
      <c r="D107" s="4">
        <v>0</v>
      </c>
      <c r="E107" s="4">
        <v>0</v>
      </c>
      <c r="F107" s="4">
        <v>0</v>
      </c>
      <c r="G107" s="4">
        <v>0</v>
      </c>
      <c r="H107" s="4">
        <v>0</v>
      </c>
      <c r="I107" s="4">
        <v>0</v>
      </c>
      <c r="J107" s="4">
        <v>0</v>
      </c>
      <c r="K107" s="4">
        <v>0</v>
      </c>
      <c r="L107" s="4">
        <v>0</v>
      </c>
      <c r="M107" s="14">
        <v>0</v>
      </c>
    </row>
    <row r="108" spans="1:13" x14ac:dyDescent="0.35">
      <c r="A108" s="67"/>
      <c r="B108" s="2">
        <v>0.05</v>
      </c>
      <c r="C108" s="4">
        <v>2.9203874020007404E-3</v>
      </c>
      <c r="D108" s="4">
        <v>3.3219507208113916E-3</v>
      </c>
      <c r="E108" s="4">
        <v>3.5682871965564134E-3</v>
      </c>
      <c r="F108" s="4">
        <v>3.727011240231707E-3</v>
      </c>
      <c r="G108" s="4">
        <v>3.8427596571327712E-3</v>
      </c>
      <c r="H108" s="4">
        <v>3.9326513117446662E-3</v>
      </c>
      <c r="I108" s="4">
        <v>3.9856773155274427E-3</v>
      </c>
      <c r="J108" s="4">
        <v>4.0515169490742721E-3</v>
      </c>
      <c r="K108" s="4">
        <v>4.0811297199647417E-3</v>
      </c>
      <c r="L108" s="4">
        <v>4.1029864829124343E-3</v>
      </c>
      <c r="M108" s="14">
        <v>4.1138333695033879E-3</v>
      </c>
    </row>
    <row r="109" spans="1:13" x14ac:dyDescent="0.35">
      <c r="A109" s="67"/>
      <c r="B109" s="2">
        <v>0.1</v>
      </c>
      <c r="C109" s="4">
        <v>2.5280321817729525E-3</v>
      </c>
      <c r="D109" s="4">
        <v>3.3759167968793083E-3</v>
      </c>
      <c r="E109" s="4">
        <v>3.6195110932930848E-3</v>
      </c>
      <c r="F109" s="4">
        <v>3.7536490363073477E-3</v>
      </c>
      <c r="G109" s="4">
        <v>3.8414843856930578E-3</v>
      </c>
      <c r="H109" s="4">
        <v>3.8963289601346282E-3</v>
      </c>
      <c r="I109" s="4">
        <v>3.9028587582035311E-3</v>
      </c>
      <c r="J109" s="4">
        <v>3.9137744626956059E-3</v>
      </c>
      <c r="K109" s="4">
        <v>3.8951343603971489E-3</v>
      </c>
      <c r="L109" s="4">
        <v>3.8586625191837907E-3</v>
      </c>
      <c r="M109" s="14">
        <v>3.8226674641941957E-3</v>
      </c>
    </row>
    <row r="110" spans="1:13" x14ac:dyDescent="0.35">
      <c r="A110" s="67"/>
      <c r="B110" s="2">
        <v>0.15</v>
      </c>
      <c r="C110" s="4">
        <v>2.0416142506558344E-3</v>
      </c>
      <c r="D110" s="4">
        <v>3.2640676220099967E-3</v>
      </c>
      <c r="E110" s="4">
        <v>3.5290735052840869E-3</v>
      </c>
      <c r="F110" s="4">
        <v>3.6934676171730741E-3</v>
      </c>
      <c r="G110" s="4">
        <v>3.7692367848113002E-3</v>
      </c>
      <c r="H110" s="4">
        <v>3.7840649022252721E-3</v>
      </c>
      <c r="I110" s="4">
        <v>3.7598768917193126E-3</v>
      </c>
      <c r="J110" s="4">
        <v>3.7137155558877892E-3</v>
      </c>
      <c r="K110" s="4">
        <v>3.6574445740419053E-3</v>
      </c>
      <c r="L110" s="4">
        <v>3.5913645717496516E-3</v>
      </c>
      <c r="M110" s="14">
        <v>3.5231936906445628E-3</v>
      </c>
    </row>
    <row r="111" spans="1:13" x14ac:dyDescent="0.35">
      <c r="A111" s="67"/>
      <c r="B111" s="2">
        <v>0.2</v>
      </c>
      <c r="C111" s="4">
        <v>1.6727914598763053E-3</v>
      </c>
      <c r="D111" s="4">
        <v>3.1335734057584288E-3</v>
      </c>
      <c r="E111" s="4">
        <v>3.4936494083829335E-3</v>
      </c>
      <c r="F111" s="4">
        <v>3.6520682166787414E-3</v>
      </c>
      <c r="G111" s="4">
        <v>3.6790504315320758E-3</v>
      </c>
      <c r="H111" s="4">
        <v>3.6455236013584295E-3</v>
      </c>
      <c r="I111" s="4">
        <v>3.5818258838237883E-3</v>
      </c>
      <c r="J111" s="4">
        <v>3.5024077210668507E-3</v>
      </c>
      <c r="K111" s="4">
        <v>3.4170511332091793E-3</v>
      </c>
      <c r="L111" s="4">
        <v>3.3383122591122247E-3</v>
      </c>
      <c r="M111" s="14">
        <v>3.2579405239077271E-3</v>
      </c>
    </row>
    <row r="112" spans="1:13" x14ac:dyDescent="0.35">
      <c r="A112" s="67"/>
      <c r="B112" s="2">
        <v>0.25</v>
      </c>
      <c r="C112" s="4">
        <v>1.4050155737655133E-3</v>
      </c>
      <c r="D112" s="4">
        <v>3.0665711118827411E-3</v>
      </c>
      <c r="E112" s="4">
        <v>3.4576316336078347E-3</v>
      </c>
      <c r="F112" s="4">
        <v>3.5821031310616399E-3</v>
      </c>
      <c r="G112" s="4">
        <v>3.5610270726281566E-3</v>
      </c>
      <c r="H112" s="4">
        <v>3.4864702854291605E-3</v>
      </c>
      <c r="I112" s="4">
        <v>3.3939912094454005E-3</v>
      </c>
      <c r="J112" s="4">
        <v>3.298399852116917E-3</v>
      </c>
      <c r="K112" s="4">
        <v>3.2045272959542632E-3</v>
      </c>
      <c r="L112" s="4">
        <v>3.1152922102168292E-3</v>
      </c>
      <c r="M112" s="14">
        <v>3.0326201790459493E-3</v>
      </c>
    </row>
    <row r="113" spans="1:13" x14ac:dyDescent="0.35">
      <c r="A113" s="67"/>
      <c r="B113" s="2">
        <v>0.3</v>
      </c>
      <c r="C113" s="4">
        <v>1.2230910893920811E-3</v>
      </c>
      <c r="D113" s="4">
        <v>3.0281252835067112E-3</v>
      </c>
      <c r="E113" s="4">
        <v>3.4370448737437863E-3</v>
      </c>
      <c r="F113" s="4">
        <v>3.4983329769237067E-3</v>
      </c>
      <c r="G113" s="4">
        <v>3.432372829731902E-3</v>
      </c>
      <c r="H113" s="4">
        <v>3.328127209751763E-3</v>
      </c>
      <c r="I113" s="4">
        <v>3.2181295327666473E-3</v>
      </c>
      <c r="J113" s="4">
        <v>3.1117143379049595E-3</v>
      </c>
      <c r="K113" s="4">
        <v>3.01130078841677E-3</v>
      </c>
      <c r="L113" s="4">
        <v>2.9242774244093916E-3</v>
      </c>
      <c r="M113" s="14">
        <v>2.8361184003980002E-3</v>
      </c>
    </row>
    <row r="114" spans="1:13" x14ac:dyDescent="0.35">
      <c r="A114" s="67"/>
      <c r="B114" s="2">
        <v>0.35</v>
      </c>
      <c r="C114" s="4">
        <v>1.0505182663042561E-3</v>
      </c>
      <c r="D114" s="4">
        <v>3.0178826115018031E-3</v>
      </c>
      <c r="E114" s="4">
        <v>3.3905624974645892E-3</v>
      </c>
      <c r="F114" s="4">
        <v>3.3933003962565277E-3</v>
      </c>
      <c r="G114" s="4">
        <v>3.2996227692682401E-3</v>
      </c>
      <c r="H114" s="4">
        <v>3.1774156771051257E-3</v>
      </c>
      <c r="I114" s="4">
        <v>3.0591134246020931E-3</v>
      </c>
      <c r="J114" s="4">
        <v>2.9473001404084695E-3</v>
      </c>
      <c r="K114" s="4">
        <v>2.8458839569068771E-3</v>
      </c>
      <c r="L114" s="4">
        <v>2.7556110050248584E-3</v>
      </c>
      <c r="M114" s="14">
        <v>2.6728403568139071E-3</v>
      </c>
    </row>
    <row r="115" spans="1:13" x14ac:dyDescent="0.35">
      <c r="A115" s="67"/>
      <c r="B115" s="2">
        <v>0.4</v>
      </c>
      <c r="C115" s="4">
        <v>9.4796930393087071E-4</v>
      </c>
      <c r="D115" s="4">
        <v>3.0044456693609231E-3</v>
      </c>
      <c r="E115" s="4">
        <v>3.3360070240620291E-3</v>
      </c>
      <c r="F115" s="4">
        <v>3.2929704819208514E-3</v>
      </c>
      <c r="G115" s="4">
        <v>3.1689313189365289E-3</v>
      </c>
      <c r="H115" s="4">
        <v>3.0363284431703997E-3</v>
      </c>
      <c r="I115" s="4">
        <v>2.9163347190986131E-3</v>
      </c>
      <c r="J115" s="4">
        <v>2.8065214345757315E-3</v>
      </c>
      <c r="K115" s="4">
        <v>2.710071499844965E-3</v>
      </c>
      <c r="L115" s="4">
        <v>2.6136712852245485E-3</v>
      </c>
      <c r="M115" s="14">
        <v>2.5344957961188023E-3</v>
      </c>
    </row>
    <row r="116" spans="1:13" x14ac:dyDescent="0.35">
      <c r="A116" s="67"/>
      <c r="B116" s="2">
        <v>0.45</v>
      </c>
      <c r="C116" s="4">
        <v>8.6408818504333346E-4</v>
      </c>
      <c r="D116" s="4">
        <v>3.011082810184626E-3</v>
      </c>
      <c r="E116" s="4">
        <v>3.2787646890669042E-3</v>
      </c>
      <c r="F116" s="4">
        <v>3.1952325987685969E-3</v>
      </c>
      <c r="G116" s="4">
        <v>3.0506764816380732E-3</v>
      </c>
      <c r="H116" s="4">
        <v>2.9114585262892557E-3</v>
      </c>
      <c r="I116" s="4">
        <v>2.7898312825654177E-3</v>
      </c>
      <c r="J116" s="4">
        <v>2.6774654795295979E-3</v>
      </c>
      <c r="K116" s="4">
        <v>2.5800832104116525E-3</v>
      </c>
      <c r="L116" s="4">
        <v>2.494214439562895E-3</v>
      </c>
      <c r="M116" s="14">
        <v>2.4168020387411457E-3</v>
      </c>
    </row>
    <row r="117" spans="1:13" x14ac:dyDescent="0.35">
      <c r="A117" s="67"/>
      <c r="B117" s="2">
        <v>0.5</v>
      </c>
      <c r="C117" s="4">
        <v>7.62598326874911E-4</v>
      </c>
      <c r="D117" s="4">
        <v>3.0075332552866006E-3</v>
      </c>
      <c r="E117" s="4">
        <v>3.2127469192306506E-3</v>
      </c>
      <c r="F117" s="4">
        <v>3.0944084467796817E-3</v>
      </c>
      <c r="G117" s="4">
        <v>2.9417785739812869E-3</v>
      </c>
      <c r="H117" s="4">
        <v>2.8015382282838264E-3</v>
      </c>
      <c r="I117" s="4">
        <v>2.6778673563155947E-3</v>
      </c>
      <c r="J117" s="4">
        <v>2.5708201233623682E-3</v>
      </c>
      <c r="K117" s="4">
        <v>2.4782225093671725E-3</v>
      </c>
      <c r="L117" s="4">
        <v>2.3879497221212815E-3</v>
      </c>
      <c r="M117" s="14">
        <v>2.3123493065132466E-3</v>
      </c>
    </row>
    <row r="118" spans="1:13" x14ac:dyDescent="0.35">
      <c r="A118" s="67"/>
      <c r="B118" s="2">
        <v>0.55000000000000004</v>
      </c>
      <c r="C118" s="4">
        <v>7.1186224698252304E-4</v>
      </c>
      <c r="D118" s="4">
        <v>3.0083416186701488E-3</v>
      </c>
      <c r="E118" s="4">
        <v>3.1439372499528061E-3</v>
      </c>
      <c r="F118" s="4">
        <v>3.0043561073078364E-3</v>
      </c>
      <c r="G118" s="4">
        <v>2.8413498779694146E-3</v>
      </c>
      <c r="H118" s="4">
        <v>2.7002007408509373E-3</v>
      </c>
      <c r="I118" s="4">
        <v>2.5780175209262376E-3</v>
      </c>
      <c r="J118" s="4">
        <v>2.4734824706348388E-3</v>
      </c>
      <c r="K118" s="4">
        <v>2.3796790616455268E-3</v>
      </c>
      <c r="L118" s="4">
        <v>2.2940261287592609E-3</v>
      </c>
      <c r="M118" s="14">
        <v>2.2202908758339607E-3</v>
      </c>
    </row>
    <row r="119" spans="1:13" x14ac:dyDescent="0.35">
      <c r="A119" s="67"/>
      <c r="B119" s="2">
        <v>0.6</v>
      </c>
      <c r="C119" s="4">
        <v>6.5058591528568553E-4</v>
      </c>
      <c r="D119" s="4">
        <v>2.9898743843050435E-3</v>
      </c>
      <c r="E119" s="4">
        <v>3.0855934992680759E-3</v>
      </c>
      <c r="F119" s="4">
        <v>2.917040349538917E-3</v>
      </c>
      <c r="G119" s="4">
        <v>2.7459646450719291E-3</v>
      </c>
      <c r="H119" s="4">
        <v>2.6083726361133207E-3</v>
      </c>
      <c r="I119" s="4">
        <v>2.490585694687783E-3</v>
      </c>
      <c r="J119" s="4">
        <v>2.3832175859230431E-3</v>
      </c>
      <c r="K119" s="4">
        <v>2.2957386737522717E-3</v>
      </c>
      <c r="L119" s="4">
        <v>2.2151455029569642E-3</v>
      </c>
      <c r="M119" s="14">
        <v>2.1408434078464184E-3</v>
      </c>
    </row>
    <row r="120" spans="1:13" x14ac:dyDescent="0.35">
      <c r="A120" s="67"/>
      <c r="B120" s="2">
        <v>0.65</v>
      </c>
      <c r="C120" s="4">
        <v>5.9999804906662579E-4</v>
      </c>
      <c r="D120" s="4">
        <v>2.9821783039125022E-3</v>
      </c>
      <c r="E120" s="4">
        <v>3.0163728982172504E-3</v>
      </c>
      <c r="F120" s="4">
        <v>2.8348918612518832E-3</v>
      </c>
      <c r="G120" s="4">
        <v>2.664811876080963E-3</v>
      </c>
      <c r="H120" s="4">
        <v>2.5264072231995041E-3</v>
      </c>
      <c r="I120" s="4">
        <v>2.4102771797560531E-3</v>
      </c>
      <c r="J120" s="4">
        <v>2.3074075885253439E-3</v>
      </c>
      <c r="K120" s="4">
        <v>2.216661966322721E-3</v>
      </c>
      <c r="L120" s="4">
        <v>2.1415961242190417E-3</v>
      </c>
      <c r="M120" s="14">
        <v>2.0665763802309198E-3</v>
      </c>
    </row>
    <row r="121" spans="1:13" x14ac:dyDescent="0.35">
      <c r="A121" s="67"/>
      <c r="B121" s="2">
        <v>0.7</v>
      </c>
      <c r="C121" s="4">
        <v>5.5544808932803883E-4</v>
      </c>
      <c r="D121" s="4">
        <v>2.9655385305570503E-3</v>
      </c>
      <c r="E121" s="4">
        <v>2.9573630297626981E-3</v>
      </c>
      <c r="F121" s="4">
        <v>2.7544295761775376E-3</v>
      </c>
      <c r="G121" s="4">
        <v>2.5872345098599653E-3</v>
      </c>
      <c r="H121" s="4">
        <v>2.4538764481793029E-3</v>
      </c>
      <c r="I121" s="4">
        <v>2.3374005042330354E-3</v>
      </c>
      <c r="J121" s="4">
        <v>2.237964728703073E-3</v>
      </c>
      <c r="K121" s="4">
        <v>2.146168728010218E-3</v>
      </c>
      <c r="L121" s="4">
        <v>2.0688539564117795E-3</v>
      </c>
      <c r="M121" s="14">
        <v>2.0023826140456538E-3</v>
      </c>
    </row>
    <row r="122" spans="1:13" x14ac:dyDescent="0.35">
      <c r="A122" s="67"/>
      <c r="B122" s="2">
        <v>0.75</v>
      </c>
      <c r="C122" s="4">
        <v>5.3032498677978547E-4</v>
      </c>
      <c r="D122" s="4">
        <v>2.9544519337651623E-3</v>
      </c>
      <c r="E122" s="4">
        <v>2.8949603400030182E-3</v>
      </c>
      <c r="F122" s="4">
        <v>2.6884149344276972E-3</v>
      </c>
      <c r="G122" s="4">
        <v>2.516746704539653E-3</v>
      </c>
      <c r="H122" s="4">
        <v>2.3828945698418807E-3</v>
      </c>
      <c r="I122" s="4">
        <v>2.2709755892547224E-3</v>
      </c>
      <c r="J122" s="4">
        <v>2.1722411636257645E-3</v>
      </c>
      <c r="K122" s="4">
        <v>2.0914038374541216E-3</v>
      </c>
      <c r="L122" s="4">
        <v>2.011345898707678E-3</v>
      </c>
      <c r="M122" s="14">
        <v>1.9426704078733365E-3</v>
      </c>
    </row>
    <row r="123" spans="1:13" x14ac:dyDescent="0.35">
      <c r="A123" s="67"/>
      <c r="B123" s="2">
        <v>0.8</v>
      </c>
      <c r="C123" s="4">
        <v>5.1467879245075136E-4</v>
      </c>
      <c r="D123" s="4">
        <v>2.9303281313487386E-3</v>
      </c>
      <c r="E123" s="4">
        <v>2.8298582763051161E-3</v>
      </c>
      <c r="F123" s="4">
        <v>2.6233439869578008E-3</v>
      </c>
      <c r="G123" s="4">
        <v>2.4518496128198611E-3</v>
      </c>
      <c r="H123" s="4">
        <v>2.3190358381750473E-3</v>
      </c>
      <c r="I123" s="4">
        <v>2.2089851483570403E-3</v>
      </c>
      <c r="J123" s="4">
        <v>2.1141162143538108E-3</v>
      </c>
      <c r="K123" s="4">
        <v>2.024717644942269E-3</v>
      </c>
      <c r="L123" s="4">
        <v>1.9545279956479479E-3</v>
      </c>
      <c r="M123" s="14">
        <v>1.8860747635850487E-3</v>
      </c>
    </row>
    <row r="124" spans="1:13" x14ac:dyDescent="0.35">
      <c r="A124" s="67"/>
      <c r="B124" s="2">
        <v>0.85</v>
      </c>
      <c r="C124" s="4">
        <v>4.6316542424378564E-4</v>
      </c>
      <c r="D124" s="4">
        <v>2.9135049533478103E-3</v>
      </c>
      <c r="E124" s="4">
        <v>2.77760869649726E-3</v>
      </c>
      <c r="F124" s="4">
        <v>2.5590274022217934E-3</v>
      </c>
      <c r="G124" s="4">
        <v>2.3906729682979179E-3</v>
      </c>
      <c r="H124" s="4">
        <v>2.2659364066796406E-3</v>
      </c>
      <c r="I124" s="4">
        <v>2.1536122565839477E-3</v>
      </c>
      <c r="J124" s="4">
        <v>2.0604838557153177E-3</v>
      </c>
      <c r="K124" s="4">
        <v>1.9759453447726867E-3</v>
      </c>
      <c r="L124" s="4">
        <v>1.90101137620673E-3</v>
      </c>
      <c r="M124" s="14">
        <v>1.8390602833434013E-3</v>
      </c>
    </row>
    <row r="125" spans="1:13" x14ac:dyDescent="0.35">
      <c r="A125" s="67"/>
      <c r="B125" s="2">
        <v>0.9</v>
      </c>
      <c r="C125" s="4">
        <v>4.5063023532949411E-4</v>
      </c>
      <c r="D125" s="4">
        <v>2.8893386748106236E-3</v>
      </c>
      <c r="E125" s="4">
        <v>2.7212619820329866E-3</v>
      </c>
      <c r="F125" s="4">
        <v>2.5032182247121644E-3</v>
      </c>
      <c r="G125" s="4">
        <v>2.3364665234845879E-3</v>
      </c>
      <c r="H125" s="4">
        <v>2.2102510355375103E-3</v>
      </c>
      <c r="I125" s="4">
        <v>2.1043281026955395E-3</v>
      </c>
      <c r="J125" s="4">
        <v>2.0080051024186849E-3</v>
      </c>
      <c r="K125" s="4">
        <v>1.9271970814776467E-3</v>
      </c>
      <c r="L125" s="4">
        <v>1.8551211960763344E-3</v>
      </c>
      <c r="M125" s="14">
        <v>1.7879596990658445E-3</v>
      </c>
    </row>
    <row r="126" spans="1:13" x14ac:dyDescent="0.35">
      <c r="A126" s="67"/>
      <c r="B126" s="2">
        <v>0.95</v>
      </c>
      <c r="C126" s="4">
        <v>4.2178170534055119E-4</v>
      </c>
      <c r="D126" s="4">
        <v>2.8692471404165778E-3</v>
      </c>
      <c r="E126" s="4">
        <v>2.6695711772401539E-3</v>
      </c>
      <c r="F126" s="4">
        <v>2.4475741772379085E-3</v>
      </c>
      <c r="G126" s="4">
        <v>2.2854663672445029E-3</v>
      </c>
      <c r="H126" s="4">
        <v>2.1635294429657877E-3</v>
      </c>
      <c r="I126" s="4">
        <v>2.0538019338650717E-3</v>
      </c>
      <c r="J126" s="4">
        <v>1.9590210801897854E-3</v>
      </c>
      <c r="K126" s="4">
        <v>1.882806736464184E-3</v>
      </c>
      <c r="L126" s="4">
        <v>1.8081773447331697E-3</v>
      </c>
      <c r="M126" s="14">
        <v>1.7479196990721156E-3</v>
      </c>
    </row>
    <row r="127" spans="1:13" x14ac:dyDescent="0.35">
      <c r="A127" s="67"/>
      <c r="B127" s="2">
        <v>1</v>
      </c>
      <c r="C127" s="4">
        <v>3.9926450456941406E-4</v>
      </c>
      <c r="D127" s="4">
        <v>2.8414657818028183E-3</v>
      </c>
      <c r="E127" s="4">
        <v>2.6225283795846617E-3</v>
      </c>
      <c r="F127" s="4">
        <v>2.4031718137871761E-3</v>
      </c>
      <c r="G127" s="4">
        <v>2.2424592949700545E-3</v>
      </c>
      <c r="H127" s="4">
        <v>2.1121723556023738E-3</v>
      </c>
      <c r="I127" s="4">
        <v>2.0072387212475193E-3</v>
      </c>
      <c r="J127" s="4">
        <v>1.9149466719040257E-3</v>
      </c>
      <c r="K127" s="4">
        <v>1.8344685817614889E-3</v>
      </c>
      <c r="L127" s="4">
        <v>1.771319267165884E-3</v>
      </c>
      <c r="M127" s="14">
        <v>1.707138342598524E-3</v>
      </c>
    </row>
    <row r="128" spans="1:13" x14ac:dyDescent="0.35">
      <c r="A128" s="8"/>
      <c r="B128" s="9"/>
      <c r="C128" s="9"/>
      <c r="D128" s="9"/>
      <c r="E128" s="9"/>
      <c r="F128" s="9"/>
      <c r="G128" s="9"/>
      <c r="H128" s="9"/>
      <c r="I128" s="9"/>
      <c r="J128" s="9"/>
      <c r="K128" s="9"/>
      <c r="L128" s="9"/>
      <c r="M128" s="10"/>
    </row>
    <row r="129" spans="1:13" x14ac:dyDescent="0.35">
      <c r="A129" s="8"/>
      <c r="B129" s="9"/>
      <c r="C129" s="9"/>
      <c r="D129" s="9"/>
      <c r="E129" s="9"/>
      <c r="F129" s="9"/>
      <c r="G129" s="9"/>
      <c r="H129" s="9"/>
      <c r="I129" s="9"/>
      <c r="J129" s="9"/>
      <c r="K129" s="9"/>
      <c r="L129" s="9"/>
      <c r="M129" s="10"/>
    </row>
    <row r="130" spans="1:13" x14ac:dyDescent="0.35">
      <c r="A130" s="8"/>
      <c r="B130" s="9"/>
      <c r="C130" s="9"/>
      <c r="D130" s="9"/>
      <c r="E130" s="9"/>
      <c r="F130" s="9"/>
      <c r="G130" s="9"/>
      <c r="H130" s="9"/>
      <c r="I130" s="9"/>
      <c r="J130" s="9"/>
      <c r="K130" s="9"/>
      <c r="L130" s="9"/>
      <c r="M130" s="10"/>
    </row>
    <row r="131" spans="1:13" x14ac:dyDescent="0.35">
      <c r="A131" s="8"/>
      <c r="B131" s="9"/>
      <c r="C131" s="9"/>
      <c r="D131" s="9"/>
      <c r="E131" s="9"/>
      <c r="F131" s="9"/>
      <c r="G131" s="9"/>
      <c r="H131" s="9"/>
      <c r="I131" s="9"/>
      <c r="J131" s="9"/>
      <c r="K131" s="9"/>
      <c r="L131" s="9"/>
      <c r="M131" s="10"/>
    </row>
    <row r="132" spans="1:13" x14ac:dyDescent="0.35">
      <c r="A132" s="8"/>
      <c r="B132" s="9"/>
      <c r="C132" s="9"/>
      <c r="D132" s="9"/>
      <c r="E132" s="9"/>
      <c r="F132" s="9"/>
      <c r="G132" s="9"/>
      <c r="H132" s="9"/>
      <c r="I132" s="9"/>
      <c r="J132" s="9"/>
      <c r="K132" s="9"/>
      <c r="L132" s="9"/>
      <c r="M132" s="10"/>
    </row>
    <row r="133" spans="1:13" x14ac:dyDescent="0.35">
      <c r="A133" s="8"/>
      <c r="B133" s="9"/>
      <c r="C133" s="9"/>
      <c r="D133" s="9"/>
      <c r="E133" s="9"/>
      <c r="F133" s="9"/>
      <c r="G133" s="9"/>
      <c r="H133" s="9"/>
      <c r="I133" s="9"/>
      <c r="J133" s="9"/>
      <c r="K133" s="9"/>
      <c r="L133" s="9"/>
      <c r="M133" s="10"/>
    </row>
    <row r="134" spans="1:13" x14ac:dyDescent="0.35">
      <c r="A134" s="8"/>
      <c r="B134" s="9"/>
      <c r="C134" s="9"/>
      <c r="D134" s="9"/>
      <c r="E134" s="9"/>
      <c r="F134" s="9"/>
      <c r="G134" s="9"/>
      <c r="H134" s="9"/>
      <c r="I134" s="9"/>
      <c r="J134" s="9"/>
      <c r="K134" s="9"/>
      <c r="L134" s="9"/>
      <c r="M134" s="10"/>
    </row>
    <row r="135" spans="1:13" x14ac:dyDescent="0.35">
      <c r="A135" s="8"/>
      <c r="B135" s="9"/>
      <c r="C135" s="9"/>
      <c r="D135" s="9"/>
      <c r="E135" s="9"/>
      <c r="F135" s="9"/>
      <c r="G135" s="9"/>
      <c r="H135" s="9"/>
      <c r="I135" s="9"/>
      <c r="J135" s="9"/>
      <c r="K135" s="9"/>
      <c r="L135" s="9"/>
      <c r="M135" s="10"/>
    </row>
    <row r="136" spans="1:13" x14ac:dyDescent="0.35">
      <c r="A136" s="8"/>
      <c r="B136" s="9"/>
      <c r="C136" s="9"/>
      <c r="D136" s="9"/>
      <c r="E136" s="9"/>
      <c r="F136" s="9"/>
      <c r="G136" s="9"/>
      <c r="H136" s="9"/>
      <c r="I136" s="9"/>
      <c r="J136" s="9"/>
      <c r="K136" s="9"/>
      <c r="L136" s="9"/>
      <c r="M136" s="10"/>
    </row>
    <row r="137" spans="1:13" x14ac:dyDescent="0.35">
      <c r="A137" s="8"/>
      <c r="B137" s="9"/>
      <c r="C137" s="9"/>
      <c r="D137" s="9"/>
      <c r="E137" s="9"/>
      <c r="F137" s="9"/>
      <c r="G137" s="9"/>
      <c r="H137" s="9"/>
      <c r="I137" s="9"/>
      <c r="J137" s="9"/>
      <c r="K137" s="9"/>
      <c r="L137" s="9"/>
      <c r="M137" s="10"/>
    </row>
    <row r="138" spans="1:13" x14ac:dyDescent="0.35">
      <c r="A138" s="64" t="s">
        <v>1</v>
      </c>
      <c r="B138" s="65"/>
      <c r="C138" s="65"/>
      <c r="D138" s="65"/>
      <c r="E138" s="65"/>
      <c r="F138" s="65"/>
      <c r="G138" s="65"/>
      <c r="H138" s="65"/>
      <c r="I138" s="65"/>
      <c r="J138" s="65"/>
      <c r="K138" s="65"/>
      <c r="L138" s="65"/>
      <c r="M138" s="66"/>
    </row>
    <row r="139" spans="1:13" x14ac:dyDescent="0.35">
      <c r="A139" s="67" t="s">
        <v>0</v>
      </c>
      <c r="B139" s="1"/>
      <c r="C139" s="1">
        <v>0</v>
      </c>
      <c r="D139" s="1">
        <v>0.1</v>
      </c>
      <c r="E139" s="1">
        <v>0.2</v>
      </c>
      <c r="F139" s="1">
        <v>0.3</v>
      </c>
      <c r="G139" s="1">
        <v>0.4</v>
      </c>
      <c r="H139" s="1">
        <v>0.5</v>
      </c>
      <c r="I139" s="1">
        <v>0.6</v>
      </c>
      <c r="J139" s="1">
        <v>0.7</v>
      </c>
      <c r="K139" s="1">
        <v>0.8</v>
      </c>
      <c r="L139" s="1">
        <v>0.9</v>
      </c>
      <c r="M139" s="11">
        <v>1</v>
      </c>
    </row>
    <row r="140" spans="1:13" x14ac:dyDescent="0.35">
      <c r="A140" s="67"/>
      <c r="B140" s="2">
        <v>0</v>
      </c>
      <c r="C140" s="3">
        <v>1</v>
      </c>
      <c r="D140" s="3">
        <v>1</v>
      </c>
      <c r="E140" s="3">
        <v>1</v>
      </c>
      <c r="F140" s="3">
        <v>1</v>
      </c>
      <c r="G140" s="3">
        <v>1</v>
      </c>
      <c r="H140" s="3">
        <v>1</v>
      </c>
      <c r="I140" s="3">
        <v>1</v>
      </c>
      <c r="J140" s="3">
        <v>1</v>
      </c>
      <c r="K140" s="3">
        <v>1</v>
      </c>
      <c r="L140" s="3">
        <v>1</v>
      </c>
      <c r="M140" s="12">
        <v>1</v>
      </c>
    </row>
    <row r="141" spans="1:13" x14ac:dyDescent="0.35">
      <c r="A141" s="67"/>
      <c r="B141" s="2">
        <v>0.05</v>
      </c>
      <c r="C141" s="3">
        <v>1.2460918426513701</v>
      </c>
      <c r="D141" s="3">
        <v>1.64048504829407</v>
      </c>
      <c r="E141" s="3">
        <v>1.9360496997833301</v>
      </c>
      <c r="F141" s="3">
        <v>2.1651561260223402</v>
      </c>
      <c r="G141" s="3">
        <v>2.3439066410064702</v>
      </c>
      <c r="H141" s="3">
        <v>2.4883069992065399</v>
      </c>
      <c r="I141" s="3">
        <v>2.5960235595703098</v>
      </c>
      <c r="J141" s="3">
        <v>2.6909720897674601</v>
      </c>
      <c r="K141" s="3">
        <v>2.76817107200623</v>
      </c>
      <c r="L141" s="3">
        <v>2.8359518051147501</v>
      </c>
      <c r="M141" s="12">
        <v>2.88527536392212</v>
      </c>
    </row>
    <row r="142" spans="1:13" x14ac:dyDescent="0.35">
      <c r="A142" s="67"/>
      <c r="B142" s="2">
        <v>0.1</v>
      </c>
      <c r="C142" s="3">
        <v>1.15366435050964</v>
      </c>
      <c r="D142" s="3">
        <v>1.9519083499908401</v>
      </c>
      <c r="E142" s="3">
        <v>2.4986596107482901</v>
      </c>
      <c r="F142" s="3">
        <v>2.90016436576843</v>
      </c>
      <c r="G142" s="3">
        <v>3.1999711990356401</v>
      </c>
      <c r="H142" s="3">
        <v>3.43029117584229</v>
      </c>
      <c r="I142" s="3">
        <v>3.6002964973449698</v>
      </c>
      <c r="J142" s="3">
        <v>3.7586841583252002</v>
      </c>
      <c r="K142" s="3">
        <v>3.86155462265015</v>
      </c>
      <c r="L142" s="3">
        <v>3.9446282386779798</v>
      </c>
      <c r="M142" s="12">
        <v>4.0091066360473597</v>
      </c>
    </row>
    <row r="143" spans="1:13" x14ac:dyDescent="0.35">
      <c r="A143" s="67"/>
      <c r="B143" s="2">
        <v>0.15</v>
      </c>
      <c r="C143" s="3">
        <v>1.0928367376327499</v>
      </c>
      <c r="D143" s="3">
        <v>2.2226037979125999</v>
      </c>
      <c r="E143" s="3">
        <v>2.9880714416503902</v>
      </c>
      <c r="F143" s="3">
        <v>3.5318045616149898</v>
      </c>
      <c r="G143" s="3">
        <v>3.8906188011169398</v>
      </c>
      <c r="H143" s="3">
        <v>4.2143836021423304</v>
      </c>
      <c r="I143" s="3">
        <v>4.4304733276367196</v>
      </c>
      <c r="J143" s="3">
        <v>4.6354026794433603</v>
      </c>
      <c r="K143" s="3">
        <v>4.6857895851135298</v>
      </c>
      <c r="L143" s="3">
        <v>4.89624118804932</v>
      </c>
      <c r="M143" s="12">
        <v>4.9095582962036097</v>
      </c>
    </row>
    <row r="144" spans="1:13" x14ac:dyDescent="0.35">
      <c r="A144" s="67"/>
      <c r="B144" s="2">
        <v>0.2</v>
      </c>
      <c r="C144" s="3">
        <v>1.04782402515411</v>
      </c>
      <c r="D144" s="3">
        <v>2.4802875518798801</v>
      </c>
      <c r="E144" s="3">
        <v>3.4120540618896502</v>
      </c>
      <c r="F144" s="3">
        <v>4.0221939086914098</v>
      </c>
      <c r="G144" s="3">
        <v>4.47214555740356</v>
      </c>
      <c r="H144" s="3">
        <v>4.8029594421386701</v>
      </c>
      <c r="I144" s="3">
        <v>5.0279259681701696</v>
      </c>
      <c r="J144" s="3">
        <v>5.2168874740600604</v>
      </c>
      <c r="K144" s="3">
        <v>5.3702263832092303</v>
      </c>
      <c r="L144" s="3">
        <v>5.4956622123718297</v>
      </c>
      <c r="M144" s="12">
        <v>5.5739793777465803</v>
      </c>
    </row>
    <row r="145" spans="1:13" x14ac:dyDescent="0.35">
      <c r="A145" s="67"/>
      <c r="B145" s="2">
        <v>0.25</v>
      </c>
      <c r="C145" s="3">
        <v>1.01750588417053</v>
      </c>
      <c r="D145" s="3">
        <v>2.71497774124146</v>
      </c>
      <c r="E145" s="3">
        <v>3.8686323165893599</v>
      </c>
      <c r="F145" s="3">
        <v>4.4053239822387704</v>
      </c>
      <c r="G145" s="3">
        <v>4.97499752044678</v>
      </c>
      <c r="H145" s="3">
        <v>5.3464870452880904</v>
      </c>
      <c r="I145" s="3">
        <v>5.6171317100524902</v>
      </c>
      <c r="J145" s="3">
        <v>5.8242988586425799</v>
      </c>
      <c r="K145" s="3">
        <v>5.9837851524353001</v>
      </c>
      <c r="L145" s="3">
        <v>6.10575675964356</v>
      </c>
      <c r="M145" s="12">
        <v>6.1940250396728498</v>
      </c>
    </row>
    <row r="146" spans="1:13" x14ac:dyDescent="0.35">
      <c r="A146" s="67"/>
      <c r="B146" s="2">
        <v>0.3</v>
      </c>
      <c r="C146" s="3">
        <v>1.0038800239562999</v>
      </c>
      <c r="D146" s="3">
        <v>2.9357614517211901</v>
      </c>
      <c r="E146" s="3">
        <v>4.1072916984558097</v>
      </c>
      <c r="F146" s="3">
        <v>4.8253445625305202</v>
      </c>
      <c r="G146" s="3">
        <v>5.4082579612731898</v>
      </c>
      <c r="H146" s="3">
        <v>5.82869529724121</v>
      </c>
      <c r="I146" s="3">
        <v>6.1090269088745099</v>
      </c>
      <c r="J146" s="3">
        <v>6.36301994323731</v>
      </c>
      <c r="K146" s="3">
        <v>6.5289211273193404</v>
      </c>
      <c r="L146" s="3">
        <v>6.6682200431823704</v>
      </c>
      <c r="M146" s="12">
        <v>6.7753639221191397</v>
      </c>
    </row>
    <row r="147" spans="1:13" x14ac:dyDescent="0.35">
      <c r="A147" s="67"/>
      <c r="B147" s="2">
        <v>0.35</v>
      </c>
      <c r="C147" s="3">
        <v>0.98316228389740001</v>
      </c>
      <c r="D147" s="3">
        <v>3.17240238189697</v>
      </c>
      <c r="E147" s="3">
        <v>4.41571140289307</v>
      </c>
      <c r="F147" s="3">
        <v>5.2453651428222701</v>
      </c>
      <c r="G147" s="3">
        <v>5.8304781913757298</v>
      </c>
      <c r="H147" s="3">
        <v>6.2726411819457999</v>
      </c>
      <c r="I147" s="3">
        <v>6.5975461006164604</v>
      </c>
      <c r="J147" s="3">
        <v>6.8495054244995099</v>
      </c>
      <c r="K147" s="3">
        <v>7.0343132019043004</v>
      </c>
      <c r="L147" s="3">
        <v>7.1873745918273899</v>
      </c>
      <c r="M147" s="12">
        <v>7.2959675788879403</v>
      </c>
    </row>
    <row r="148" spans="1:13" x14ac:dyDescent="0.35">
      <c r="A148" s="67"/>
      <c r="B148" s="2">
        <v>0.4</v>
      </c>
      <c r="C148" s="3">
        <v>0.97692728042602495</v>
      </c>
      <c r="D148" s="3">
        <v>3.36916208267212</v>
      </c>
      <c r="E148" s="3">
        <v>4.6354212760925302</v>
      </c>
      <c r="F148" s="3">
        <v>5.5808482170104998</v>
      </c>
      <c r="G148" s="3">
        <v>6.2014069557189897</v>
      </c>
      <c r="H148" s="3">
        <v>6.6773099899292001</v>
      </c>
      <c r="I148" s="3">
        <v>7.0266427993774396</v>
      </c>
      <c r="J148" s="3">
        <v>7.3049969673156703</v>
      </c>
      <c r="K148" s="3">
        <v>7.5102119445800799</v>
      </c>
      <c r="L148" s="3">
        <v>7.6697225570678702</v>
      </c>
      <c r="M148" s="12">
        <v>7.7876262664794904</v>
      </c>
    </row>
    <row r="149" spans="1:13" x14ac:dyDescent="0.35">
      <c r="A149" s="67"/>
      <c r="B149" s="2">
        <v>0.45</v>
      </c>
      <c r="C149" s="3">
        <v>0.96663439273834195</v>
      </c>
      <c r="D149" s="3">
        <v>3.5416507720947301</v>
      </c>
      <c r="E149" s="3">
        <v>4.9377140998840297</v>
      </c>
      <c r="F149" s="3">
        <v>5.8959078788757298</v>
      </c>
      <c r="G149" s="3">
        <v>6.5719571113586399</v>
      </c>
      <c r="H149" s="3">
        <v>7.0673727989196804</v>
      </c>
      <c r="I149" s="3">
        <v>7.44156837463379</v>
      </c>
      <c r="J149" s="3">
        <v>7.7314720153808603</v>
      </c>
      <c r="K149" s="3">
        <v>7.9507474899292001</v>
      </c>
      <c r="L149" s="3">
        <v>8.11492824554443</v>
      </c>
      <c r="M149" s="12">
        <v>8.2492532730102504</v>
      </c>
    </row>
    <row r="150" spans="1:13" x14ac:dyDescent="0.35">
      <c r="A150" s="67"/>
      <c r="B150" s="2">
        <v>0.5</v>
      </c>
      <c r="C150" s="3">
        <v>0.95472168922424305</v>
      </c>
      <c r="D150" s="3">
        <v>3.7283015251159699</v>
      </c>
      <c r="E150" s="3">
        <v>5.2105278968811</v>
      </c>
      <c r="F150" s="3">
        <v>6.1868343353271502</v>
      </c>
      <c r="G150" s="3">
        <v>6.9029722213745099</v>
      </c>
      <c r="H150" s="3">
        <v>7.4316701889038104</v>
      </c>
      <c r="I150" s="3">
        <v>7.8268804550170898</v>
      </c>
      <c r="J150" s="3">
        <v>8.1309871673584002</v>
      </c>
      <c r="K150" s="3">
        <v>8.3707065582275408</v>
      </c>
      <c r="L150" s="3">
        <v>8.5435333251953107</v>
      </c>
      <c r="M150" s="12">
        <v>8.6785621643066406</v>
      </c>
    </row>
    <row r="151" spans="1:13" x14ac:dyDescent="0.35">
      <c r="A151" s="67"/>
      <c r="B151" s="2">
        <v>0.55000000000000004</v>
      </c>
      <c r="C151" s="3">
        <v>0.95417153835296598</v>
      </c>
      <c r="D151" s="3">
        <v>3.9357457160949698</v>
      </c>
      <c r="E151" s="3">
        <v>5.42232370376587</v>
      </c>
      <c r="F151" s="3">
        <v>6.4697561264038104</v>
      </c>
      <c r="G151" s="3">
        <v>7.2226505279540998</v>
      </c>
      <c r="H151" s="3">
        <v>7.7781181335449201</v>
      </c>
      <c r="I151" s="3">
        <v>8.1963930130004901</v>
      </c>
      <c r="J151" s="3">
        <v>8.5204010009765607</v>
      </c>
      <c r="K151" s="3">
        <v>8.7678804397583008</v>
      </c>
      <c r="L151" s="3">
        <v>8.9550619125366193</v>
      </c>
      <c r="M151" s="12">
        <v>9.0985689163208008</v>
      </c>
    </row>
    <row r="152" spans="1:13" x14ac:dyDescent="0.35">
      <c r="A152" s="67"/>
      <c r="B152" s="2">
        <v>0.6</v>
      </c>
      <c r="C152" s="3">
        <v>0.94709277153015103</v>
      </c>
      <c r="D152" s="3">
        <v>4.0761067867279097</v>
      </c>
      <c r="E152" s="3">
        <v>5.6466245651245099</v>
      </c>
      <c r="F152" s="3">
        <v>6.7426862716674796</v>
      </c>
      <c r="G152" s="3">
        <v>7.5249376296997097</v>
      </c>
      <c r="H152" s="3">
        <v>8.1026391983032209</v>
      </c>
      <c r="I152" s="3">
        <v>8.5509910583496094</v>
      </c>
      <c r="J152" s="3">
        <v>8.8840551376342791</v>
      </c>
      <c r="K152" s="3">
        <v>9.1443758010864293</v>
      </c>
      <c r="L152" s="3">
        <v>9.3429307937622106</v>
      </c>
      <c r="M152" s="12">
        <v>9.4935712814331108</v>
      </c>
    </row>
    <row r="153" spans="1:13" x14ac:dyDescent="0.35">
      <c r="A153" s="67"/>
      <c r="B153" s="2">
        <v>0.65</v>
      </c>
      <c r="C153" s="3">
        <v>0.94640147686004605</v>
      </c>
      <c r="D153" s="3">
        <v>4.2164678573608398</v>
      </c>
      <c r="E153" s="3">
        <v>5.8682670593261701</v>
      </c>
      <c r="F153" s="3">
        <v>6.9920587539672896</v>
      </c>
      <c r="G153" s="3">
        <v>7.8103704452514702</v>
      </c>
      <c r="H153" s="3">
        <v>8.4297332763671893</v>
      </c>
      <c r="I153" s="3">
        <v>8.8877611160278303</v>
      </c>
      <c r="J153" s="3">
        <v>9.2381067276000994</v>
      </c>
      <c r="K153" s="3">
        <v>9.5071430206298793</v>
      </c>
      <c r="L153" s="3">
        <v>9.7098121643066406</v>
      </c>
      <c r="M153" s="12">
        <v>9.8678646087646502</v>
      </c>
    </row>
    <row r="154" spans="1:13" x14ac:dyDescent="0.35">
      <c r="A154" s="67"/>
      <c r="B154" s="2">
        <v>0.7</v>
      </c>
      <c r="C154" s="3">
        <v>0.93915200233459495</v>
      </c>
      <c r="D154" s="3">
        <v>4.3629789352417001</v>
      </c>
      <c r="E154" s="3">
        <v>6.0725569725036603</v>
      </c>
      <c r="F154" s="3">
        <v>7.2440099716186497</v>
      </c>
      <c r="G154" s="3">
        <v>8.0930805206298793</v>
      </c>
      <c r="H154" s="3">
        <v>8.7324972152709996</v>
      </c>
      <c r="I154" s="3">
        <v>9.2154140472412092</v>
      </c>
      <c r="J154" s="3">
        <v>9.5838079452514702</v>
      </c>
      <c r="K154" s="3">
        <v>9.8600168228149396</v>
      </c>
      <c r="L154" s="3">
        <v>10.0779581069946</v>
      </c>
      <c r="M154" s="12">
        <v>10.235868453979499</v>
      </c>
    </row>
    <row r="155" spans="1:13" x14ac:dyDescent="0.35">
      <c r="A155" s="67"/>
      <c r="B155" s="2">
        <v>0.75</v>
      </c>
      <c r="C155" s="3">
        <v>0.93418860435485795</v>
      </c>
      <c r="D155" s="3">
        <v>4.50360202789307</v>
      </c>
      <c r="E155" s="3">
        <v>6.2687754631042498</v>
      </c>
      <c r="F155" s="3">
        <v>7.4754552841186497</v>
      </c>
      <c r="G155" s="3">
        <v>8.3655548095703107</v>
      </c>
      <c r="H155" s="3">
        <v>9.0326223373413104</v>
      </c>
      <c r="I155" s="3">
        <v>9.5311746597290004</v>
      </c>
      <c r="J155" s="3">
        <v>9.9119758605956996</v>
      </c>
      <c r="K155" s="3">
        <v>10.2023267745972</v>
      </c>
      <c r="L155" s="3">
        <v>10.420691490173301</v>
      </c>
      <c r="M155" s="12">
        <v>10.589391708374</v>
      </c>
    </row>
    <row r="156" spans="1:13" x14ac:dyDescent="0.35">
      <c r="A156" s="67"/>
      <c r="B156" s="2">
        <v>0.8</v>
      </c>
      <c r="C156" s="3">
        <v>0.93571579456329401</v>
      </c>
      <c r="D156" s="3">
        <v>4.6239280700683603</v>
      </c>
      <c r="E156" s="3">
        <v>6.4679722785949698</v>
      </c>
      <c r="F156" s="3">
        <v>7.7042999267578098</v>
      </c>
      <c r="G156" s="3">
        <v>8.6278219223022496</v>
      </c>
      <c r="H156" s="3">
        <v>9.3131322860717791</v>
      </c>
      <c r="I156" s="3">
        <v>9.8339729309081996</v>
      </c>
      <c r="J156" s="3">
        <v>10.2238464355469</v>
      </c>
      <c r="K156" s="3">
        <v>10.5279026031494</v>
      </c>
      <c r="L156" s="3">
        <v>10.7568264007568</v>
      </c>
      <c r="M156" s="12">
        <v>10.920036315918001</v>
      </c>
    </row>
    <row r="157" spans="1:13" x14ac:dyDescent="0.35">
      <c r="A157" s="67"/>
      <c r="B157" s="2">
        <v>0.85</v>
      </c>
      <c r="C157" s="3">
        <v>0.92896234989166304</v>
      </c>
      <c r="D157" s="3">
        <v>4.7762765884399396</v>
      </c>
      <c r="E157" s="3">
        <v>6.6511187553405797</v>
      </c>
      <c r="F157" s="3">
        <v>7.9378604888915998</v>
      </c>
      <c r="G157" s="3">
        <v>8.8819665908813494</v>
      </c>
      <c r="H157" s="3">
        <v>9.5930805206298793</v>
      </c>
      <c r="I157" s="3">
        <v>10.124846458435099</v>
      </c>
      <c r="J157" s="3">
        <v>10.5333814620972</v>
      </c>
      <c r="K157" s="3">
        <v>10.8434085845947</v>
      </c>
      <c r="L157" s="3">
        <v>11.0716753005981</v>
      </c>
      <c r="M157" s="12">
        <v>11.253618240356399</v>
      </c>
    </row>
    <row r="158" spans="1:13" x14ac:dyDescent="0.35">
      <c r="A158" s="67"/>
      <c r="B158" s="2">
        <v>0.9</v>
      </c>
      <c r="C158" s="3">
        <v>0.93150115013122603</v>
      </c>
      <c r="D158" s="3">
        <v>4.9021744728088397</v>
      </c>
      <c r="E158" s="3">
        <v>6.82798528671265</v>
      </c>
      <c r="F158" s="3">
        <v>8.1528701782226598</v>
      </c>
      <c r="G158" s="3">
        <v>9.13256740570068</v>
      </c>
      <c r="H158" s="3">
        <v>9.8590898513793999</v>
      </c>
      <c r="I158" s="3">
        <v>10.4129190444946</v>
      </c>
      <c r="J158" s="3">
        <v>10.830400466918899</v>
      </c>
      <c r="K158" s="3">
        <v>11.148216247558601</v>
      </c>
      <c r="L158" s="3">
        <v>11.3904867172241</v>
      </c>
      <c r="M158" s="12">
        <v>11.573875427246101</v>
      </c>
    </row>
    <row r="159" spans="1:13" x14ac:dyDescent="0.35">
      <c r="A159" s="67"/>
      <c r="B159" s="2">
        <v>0.95</v>
      </c>
      <c r="C159" s="3">
        <v>0.92767715454101596</v>
      </c>
      <c r="D159" s="3">
        <v>5.0249969959258998</v>
      </c>
      <c r="E159" s="3">
        <v>6.9965133666992196</v>
      </c>
      <c r="F159" s="3">
        <v>8.3637189865112305</v>
      </c>
      <c r="G159" s="3">
        <v>9.37579250335693</v>
      </c>
      <c r="H159" s="3">
        <v>10.121351242065399</v>
      </c>
      <c r="I159" s="3">
        <v>10.6859998703003</v>
      </c>
      <c r="J159" s="3">
        <v>11.122133255004901</v>
      </c>
      <c r="K159" s="3">
        <v>11.4469890594482</v>
      </c>
      <c r="L159" s="3">
        <v>11.699572563171399</v>
      </c>
      <c r="M159" s="12">
        <v>11.8816566467285</v>
      </c>
    </row>
    <row r="160" spans="1:13" x14ac:dyDescent="0.35">
      <c r="A160" s="67"/>
      <c r="B160" s="2">
        <v>1</v>
      </c>
      <c r="C160" s="3">
        <v>0.92000114917755105</v>
      </c>
      <c r="D160" s="3">
        <v>5.1478195190429696</v>
      </c>
      <c r="E160" s="3">
        <v>7.1685743331909197</v>
      </c>
      <c r="F160" s="3">
        <v>8.5684175491333008</v>
      </c>
      <c r="G160" s="3">
        <v>9.6076011657714808</v>
      </c>
      <c r="H160" s="3">
        <v>10.3762807846069</v>
      </c>
      <c r="I160" s="3">
        <v>10.959433555603001</v>
      </c>
      <c r="J160" s="3">
        <v>11.3995666503906</v>
      </c>
      <c r="K160" s="3">
        <v>11.7300930023193</v>
      </c>
      <c r="L160" s="3">
        <v>11.997103691101101</v>
      </c>
      <c r="M160" s="12">
        <v>12.1884498596191</v>
      </c>
    </row>
    <row r="161" spans="1:13" x14ac:dyDescent="0.35">
      <c r="A161" s="8"/>
      <c r="B161" s="9"/>
      <c r="C161" s="9"/>
      <c r="D161" s="9"/>
      <c r="E161" s="9"/>
      <c r="F161" s="9"/>
      <c r="G161" s="9"/>
      <c r="H161" s="9"/>
      <c r="I161" s="9"/>
      <c r="J161" s="9"/>
      <c r="K161" s="9"/>
      <c r="L161" s="9"/>
      <c r="M161" s="10"/>
    </row>
    <row r="162" spans="1:13" x14ac:dyDescent="0.35">
      <c r="A162" s="8"/>
      <c r="B162" s="9"/>
      <c r="C162" s="9"/>
      <c r="D162" s="9"/>
      <c r="E162" s="9"/>
      <c r="F162" s="9"/>
      <c r="G162" s="9"/>
      <c r="H162" s="9"/>
      <c r="I162" s="9"/>
      <c r="J162" s="9"/>
      <c r="K162" s="9"/>
      <c r="L162" s="9"/>
      <c r="M162" s="10"/>
    </row>
    <row r="163" spans="1:13" x14ac:dyDescent="0.35">
      <c r="A163" s="8"/>
      <c r="B163" s="9"/>
      <c r="C163" s="9"/>
      <c r="D163" s="9"/>
      <c r="E163" s="9"/>
      <c r="F163" s="9"/>
      <c r="G163" s="9"/>
      <c r="H163" s="9"/>
      <c r="I163" s="9"/>
      <c r="J163" s="9"/>
      <c r="K163" s="9"/>
      <c r="L163" s="9"/>
      <c r="M163" s="10"/>
    </row>
    <row r="164" spans="1:13" x14ac:dyDescent="0.35">
      <c r="A164" s="8"/>
      <c r="B164" s="9"/>
      <c r="C164" s="9"/>
      <c r="D164" s="9"/>
      <c r="E164" s="9"/>
      <c r="F164" s="9"/>
      <c r="G164" s="9"/>
      <c r="H164" s="9"/>
      <c r="I164" s="9"/>
      <c r="J164" s="9"/>
      <c r="K164" s="9"/>
      <c r="L164" s="9"/>
      <c r="M164" s="10"/>
    </row>
    <row r="165" spans="1:13" x14ac:dyDescent="0.35">
      <c r="A165" s="8"/>
      <c r="B165" s="9"/>
      <c r="C165" s="9"/>
      <c r="D165" s="9"/>
      <c r="E165" s="9"/>
      <c r="F165" s="9"/>
      <c r="G165" s="9"/>
      <c r="H165" s="9"/>
      <c r="I165" s="9"/>
      <c r="J165" s="9"/>
      <c r="K165" s="9"/>
      <c r="L165" s="9"/>
      <c r="M165" s="10"/>
    </row>
    <row r="166" spans="1:13" x14ac:dyDescent="0.35">
      <c r="A166" s="8"/>
      <c r="B166" s="9"/>
      <c r="C166" s="9"/>
      <c r="D166" s="9"/>
      <c r="E166" s="9"/>
      <c r="F166" s="9"/>
      <c r="G166" s="9"/>
      <c r="H166" s="9"/>
      <c r="I166" s="9"/>
      <c r="J166" s="9"/>
      <c r="K166" s="9"/>
      <c r="L166" s="9"/>
      <c r="M166" s="10"/>
    </row>
    <row r="167" spans="1:13" x14ac:dyDescent="0.35">
      <c r="A167" s="8"/>
      <c r="B167" s="9"/>
      <c r="C167" s="9"/>
      <c r="D167" s="9"/>
      <c r="E167" s="9"/>
      <c r="F167" s="9"/>
      <c r="G167" s="9"/>
      <c r="H167" s="9"/>
      <c r="I167" s="9"/>
      <c r="J167" s="9"/>
      <c r="K167" s="9"/>
      <c r="L167" s="9"/>
      <c r="M167" s="10"/>
    </row>
    <row r="168" spans="1:13" x14ac:dyDescent="0.35">
      <c r="A168" s="8"/>
      <c r="B168" s="9"/>
      <c r="C168" s="9"/>
      <c r="D168" s="9"/>
      <c r="E168" s="9"/>
      <c r="F168" s="9"/>
      <c r="G168" s="9"/>
      <c r="H168" s="9"/>
      <c r="I168" s="9"/>
      <c r="J168" s="9"/>
      <c r="K168" s="9"/>
      <c r="L168" s="9"/>
      <c r="M168" s="10"/>
    </row>
    <row r="169" spans="1:13" x14ac:dyDescent="0.35">
      <c r="A169" s="8"/>
      <c r="B169" s="9"/>
      <c r="C169" s="9"/>
      <c r="D169" s="9"/>
      <c r="E169" s="9"/>
      <c r="F169" s="9"/>
      <c r="G169" s="9"/>
      <c r="H169" s="9"/>
      <c r="I169" s="9"/>
      <c r="J169" s="9"/>
      <c r="K169" s="9"/>
      <c r="L169" s="9"/>
      <c r="M169" s="10"/>
    </row>
    <row r="170" spans="1:13" x14ac:dyDescent="0.35">
      <c r="A170" s="8"/>
      <c r="B170" s="9"/>
      <c r="C170" s="9"/>
      <c r="D170" s="9"/>
      <c r="E170" s="9"/>
      <c r="F170" s="9"/>
      <c r="G170" s="9"/>
      <c r="H170" s="9"/>
      <c r="I170" s="9"/>
      <c r="J170" s="9"/>
      <c r="K170" s="9"/>
      <c r="L170" s="9"/>
      <c r="M170" s="10"/>
    </row>
    <row r="171" spans="1:13" x14ac:dyDescent="0.35">
      <c r="A171" s="64" t="s">
        <v>1</v>
      </c>
      <c r="B171" s="65"/>
      <c r="C171" s="65"/>
      <c r="D171" s="65"/>
      <c r="E171" s="65"/>
      <c r="F171" s="65"/>
      <c r="G171" s="65"/>
      <c r="H171" s="65"/>
      <c r="I171" s="65"/>
      <c r="J171" s="65"/>
      <c r="K171" s="65"/>
      <c r="L171" s="65"/>
      <c r="M171" s="66"/>
    </row>
    <row r="172" spans="1:13" x14ac:dyDescent="0.35">
      <c r="A172" s="67" t="s">
        <v>0</v>
      </c>
      <c r="B172" s="1"/>
      <c r="C172" s="1">
        <v>0</v>
      </c>
      <c r="D172" s="1">
        <v>0.1</v>
      </c>
      <c r="E172" s="1">
        <v>0.2</v>
      </c>
      <c r="F172" s="1">
        <v>0.3</v>
      </c>
      <c r="G172" s="1">
        <v>0.4</v>
      </c>
      <c r="H172" s="1">
        <v>0.5</v>
      </c>
      <c r="I172" s="1">
        <v>0.6</v>
      </c>
      <c r="J172" s="1">
        <v>0.7</v>
      </c>
      <c r="K172" s="1">
        <v>0.8</v>
      </c>
      <c r="L172" s="1">
        <v>0.9</v>
      </c>
      <c r="M172" s="11">
        <v>1</v>
      </c>
    </row>
    <row r="173" spans="1:13" x14ac:dyDescent="0.35">
      <c r="A173" s="67"/>
      <c r="B173" s="2">
        <v>0</v>
      </c>
      <c r="C173" s="4">
        <v>0</v>
      </c>
      <c r="D173" s="4">
        <v>0</v>
      </c>
      <c r="E173" s="4">
        <v>0</v>
      </c>
      <c r="F173" s="4">
        <v>0</v>
      </c>
      <c r="G173" s="4">
        <v>0</v>
      </c>
      <c r="H173" s="4">
        <v>0</v>
      </c>
      <c r="I173" s="4">
        <v>0</v>
      </c>
      <c r="J173" s="4">
        <v>0</v>
      </c>
      <c r="K173" s="4">
        <v>0</v>
      </c>
      <c r="L173" s="4">
        <v>0</v>
      </c>
      <c r="M173" s="14">
        <v>0</v>
      </c>
    </row>
    <row r="174" spans="1:13" x14ac:dyDescent="0.35">
      <c r="A174" s="67"/>
      <c r="B174" s="2">
        <v>0.05</v>
      </c>
      <c r="C174" s="4">
        <v>1.80935151875019E-2</v>
      </c>
      <c r="D174" s="4">
        <v>1.7917603254318199E-2</v>
      </c>
      <c r="E174" s="4">
        <v>1.90465394407511E-2</v>
      </c>
      <c r="F174" s="4">
        <v>2.1399585530161899E-2</v>
      </c>
      <c r="G174" s="4">
        <v>2.3689437657594702E-2</v>
      </c>
      <c r="H174" s="4">
        <v>2.55192182958126E-2</v>
      </c>
      <c r="I174" s="4">
        <v>2.7792850509285899E-2</v>
      </c>
      <c r="J174" s="4">
        <v>3.3160351216793102E-2</v>
      </c>
      <c r="K174" s="4">
        <v>3.3108659088611603E-2</v>
      </c>
      <c r="L174" s="4">
        <v>3.4949615597724901E-2</v>
      </c>
      <c r="M174" s="14">
        <v>3.7059132009744603E-2</v>
      </c>
    </row>
    <row r="175" spans="1:13" x14ac:dyDescent="0.35">
      <c r="A175" s="67"/>
      <c r="B175" s="2">
        <v>0.1</v>
      </c>
      <c r="C175" s="4">
        <v>1.92895904183388E-2</v>
      </c>
      <c r="D175" s="4">
        <v>2.4240005761384999E-2</v>
      </c>
      <c r="E175" s="4">
        <v>2.9654413461685201E-2</v>
      </c>
      <c r="F175" s="4">
        <v>3.9731457829475403E-2</v>
      </c>
      <c r="G175" s="4">
        <v>4.0351819247007398E-2</v>
      </c>
      <c r="H175" s="4">
        <v>4.5327015221118899E-2</v>
      </c>
      <c r="I175" s="4">
        <v>5.5673621594905902E-2</v>
      </c>
      <c r="J175" s="4">
        <v>5.6939259171485901E-2</v>
      </c>
      <c r="K175" s="4">
        <v>6.2860973179340404E-2</v>
      </c>
      <c r="L175" s="4">
        <v>6.8782687187194796E-2</v>
      </c>
      <c r="M175" s="14">
        <v>7.1743544191122097E-2</v>
      </c>
    </row>
    <row r="176" spans="1:13" x14ac:dyDescent="0.35">
      <c r="A176" s="67"/>
      <c r="B176" s="2">
        <v>0.15</v>
      </c>
      <c r="C176" s="4">
        <v>1.2724974192678901E-2</v>
      </c>
      <c r="D176" s="4">
        <v>2.90432386100292E-2</v>
      </c>
      <c r="E176" s="4">
        <v>4.0052536875009502E-2</v>
      </c>
      <c r="F176" s="4">
        <v>4.8727896064519903E-2</v>
      </c>
      <c r="G176" s="4">
        <v>5.7707550935447202E-2</v>
      </c>
      <c r="H176" s="4">
        <v>6.3874211162328706E-2</v>
      </c>
      <c r="I176" s="4">
        <v>7.2795966640114798E-2</v>
      </c>
      <c r="J176" s="4">
        <v>7.4968934059143094E-2</v>
      </c>
      <c r="K176" s="4">
        <v>8.0485207960009603E-2</v>
      </c>
      <c r="L176" s="4">
        <v>8.6562275886535603E-2</v>
      </c>
      <c r="M176" s="14">
        <v>8.9474827051162706E-2</v>
      </c>
    </row>
    <row r="177" spans="1:13" x14ac:dyDescent="0.35">
      <c r="A177" s="67"/>
      <c r="B177" s="2">
        <v>0.2</v>
      </c>
      <c r="C177" s="4">
        <v>1.1184430681169E-2</v>
      </c>
      <c r="D177" s="4">
        <v>3.0519107356667501E-2</v>
      </c>
      <c r="E177" s="4">
        <v>5.0567947328090702E-2</v>
      </c>
      <c r="F177" s="4">
        <v>6.6474728286266299E-2</v>
      </c>
      <c r="G177" s="4">
        <v>7.5063282623887104E-2</v>
      </c>
      <c r="H177" s="4">
        <v>8.2421407103538499E-2</v>
      </c>
      <c r="I177" s="4">
        <v>8.9918311685323701E-2</v>
      </c>
      <c r="J177" s="4">
        <v>9.2998608946800204E-2</v>
      </c>
      <c r="K177" s="4">
        <v>9.8109442740678801E-2</v>
      </c>
      <c r="L177" s="4">
        <v>0.10434186458587601</v>
      </c>
      <c r="M177" s="14">
        <v>0.107206109911203</v>
      </c>
    </row>
    <row r="178" spans="1:13" x14ac:dyDescent="0.35">
      <c r="A178" s="67"/>
      <c r="B178" s="2">
        <v>0.25</v>
      </c>
      <c r="C178" s="4">
        <v>7.8307390213012695E-3</v>
      </c>
      <c r="D178" s="4">
        <v>3.98403145372868E-2</v>
      </c>
      <c r="E178" s="4">
        <v>6.1575531959533698E-2</v>
      </c>
      <c r="F178" s="4">
        <v>7.7334947884082794E-2</v>
      </c>
      <c r="G178" s="4">
        <v>9.2419014312326894E-2</v>
      </c>
      <c r="H178" s="4">
        <v>0.100968603044748</v>
      </c>
      <c r="I178" s="4">
        <v>0.10704065673053299</v>
      </c>
      <c r="J178" s="4">
        <v>0.111028283834457</v>
      </c>
      <c r="K178" s="4">
        <v>0.115733677521348</v>
      </c>
      <c r="L178" s="4">
        <v>0.12212145328521699</v>
      </c>
      <c r="M178" s="14">
        <v>0.12493739277124399</v>
      </c>
    </row>
    <row r="179" spans="1:13" x14ac:dyDescent="0.35">
      <c r="A179" s="67"/>
      <c r="B179" s="2">
        <v>0.3</v>
      </c>
      <c r="C179" s="4">
        <v>4.0948870591819304E-3</v>
      </c>
      <c r="D179" s="4">
        <v>4.1707709431648303E-2</v>
      </c>
      <c r="E179" s="4">
        <v>7.0646889507770497E-2</v>
      </c>
      <c r="F179" s="4">
        <v>8.8195167481899303E-2</v>
      </c>
      <c r="G179" s="4">
        <v>0.109774746000767</v>
      </c>
      <c r="H179" s="4">
        <v>0.119515798985958</v>
      </c>
      <c r="I179" s="4">
        <v>0.12416300177574199</v>
      </c>
      <c r="J179" s="4">
        <v>0.12905795872211501</v>
      </c>
      <c r="K179" s="4">
        <v>0.13335791230201699</v>
      </c>
      <c r="L179" s="4">
        <v>0.13717757165432001</v>
      </c>
      <c r="M179" s="14">
        <v>0.13751171529293099</v>
      </c>
    </row>
    <row r="180" spans="1:13" x14ac:dyDescent="0.35">
      <c r="A180" s="67"/>
      <c r="B180" s="2">
        <v>0.35</v>
      </c>
      <c r="C180" s="4">
        <v>3.2426358666271002E-3</v>
      </c>
      <c r="D180" s="4">
        <v>5.2303701639175401E-2</v>
      </c>
      <c r="E180" s="4">
        <v>7.9718247056007399E-2</v>
      </c>
      <c r="F180" s="4">
        <v>9.9055387079715701E-2</v>
      </c>
      <c r="G180" s="4">
        <v>0.120839916169643</v>
      </c>
      <c r="H180" s="4">
        <v>0.129647001624107</v>
      </c>
      <c r="I180" s="4">
        <v>0.13673384487628901</v>
      </c>
      <c r="J180" s="4">
        <v>0.142675146460533</v>
      </c>
      <c r="K180" s="4">
        <v>0.14586056768894201</v>
      </c>
      <c r="L180" s="4">
        <v>0.151692599058151</v>
      </c>
      <c r="M180" s="14">
        <v>0.15278787910938299</v>
      </c>
    </row>
    <row r="181" spans="1:13" x14ac:dyDescent="0.35">
      <c r="A181" s="67"/>
      <c r="B181" s="2">
        <v>0.4</v>
      </c>
      <c r="C181" s="4">
        <v>2.2728210315108299E-3</v>
      </c>
      <c r="D181" s="4">
        <v>5.14612309634686E-2</v>
      </c>
      <c r="E181" s="4">
        <v>8.8789604604244204E-2</v>
      </c>
      <c r="F181" s="4">
        <v>0.109915606677532</v>
      </c>
      <c r="G181" s="4">
        <v>0.12917517125606501</v>
      </c>
      <c r="H181" s="4">
        <v>0.14025628566741899</v>
      </c>
      <c r="I181" s="4">
        <v>0.147922903299332</v>
      </c>
      <c r="J181" s="4">
        <v>0.15533602237701399</v>
      </c>
      <c r="K181" s="4">
        <v>0.15983510017395</v>
      </c>
      <c r="L181" s="4">
        <v>0.16235925257205999</v>
      </c>
      <c r="M181" s="14">
        <v>0.16750942170620001</v>
      </c>
    </row>
    <row r="182" spans="1:13" x14ac:dyDescent="0.35">
      <c r="A182" s="67"/>
      <c r="B182" s="2">
        <v>0.45</v>
      </c>
      <c r="C182" s="4">
        <v>1.2519838055595799E-3</v>
      </c>
      <c r="D182" s="4">
        <v>5.6596559161941201E-2</v>
      </c>
      <c r="E182" s="4">
        <v>9.7860962152481107E-2</v>
      </c>
      <c r="F182" s="4">
        <v>0.120775826275349</v>
      </c>
      <c r="G182" s="4">
        <v>0.13842618465423601</v>
      </c>
      <c r="H182" s="4">
        <v>0.15167692303657501</v>
      </c>
      <c r="I182" s="4">
        <v>0.15911541879177099</v>
      </c>
      <c r="J182" s="4">
        <v>0.16672900319099401</v>
      </c>
      <c r="K182" s="4">
        <v>0.17176146805286399</v>
      </c>
      <c r="L182" s="4">
        <v>0.175481572747231</v>
      </c>
      <c r="M182" s="14">
        <v>0.17857870459556599</v>
      </c>
    </row>
    <row r="183" spans="1:13" x14ac:dyDescent="0.35">
      <c r="A183" s="67"/>
      <c r="B183" s="2">
        <v>0.5</v>
      </c>
      <c r="C183" s="4">
        <v>8.2397396909072995E-5</v>
      </c>
      <c r="D183" s="4">
        <v>6.1731887360413899E-2</v>
      </c>
      <c r="E183" s="4">
        <v>0.106932319700718</v>
      </c>
      <c r="F183" s="4">
        <v>0.132795080542564</v>
      </c>
      <c r="G183" s="4">
        <v>0.15054643154144301</v>
      </c>
      <c r="H183" s="4">
        <v>0.15902671217918399</v>
      </c>
      <c r="I183" s="4">
        <v>0.16935770213604001</v>
      </c>
      <c r="J183" s="4">
        <v>0.175514921545982</v>
      </c>
      <c r="K183" s="4">
        <v>0.18333999812603</v>
      </c>
      <c r="L183" s="4">
        <v>0.18805448710918399</v>
      </c>
      <c r="M183" s="14">
        <v>0.19043402373790699</v>
      </c>
    </row>
    <row r="184" spans="1:13" x14ac:dyDescent="0.35">
      <c r="A184" s="67"/>
      <c r="B184" s="2">
        <v>0.55000000000000004</v>
      </c>
      <c r="C184" s="4">
        <v>5.8712949976325003E-4</v>
      </c>
      <c r="D184" s="4">
        <v>6.68672155588865E-2</v>
      </c>
      <c r="E184" s="4">
        <v>0.109420530498028</v>
      </c>
      <c r="F184" s="4">
        <v>0.13860984146595001</v>
      </c>
      <c r="G184" s="4">
        <v>0.15425208210945099</v>
      </c>
      <c r="H184" s="4">
        <v>0.16767868399620101</v>
      </c>
      <c r="I184" s="4">
        <v>0.17918866872787501</v>
      </c>
      <c r="J184" s="4">
        <v>0.185781240463257</v>
      </c>
      <c r="K184" s="4">
        <v>0.19266833364963501</v>
      </c>
      <c r="L184" s="4">
        <v>0.19932174682617201</v>
      </c>
      <c r="M184" s="14">
        <v>0.20272883772850001</v>
      </c>
    </row>
    <row r="185" spans="1:13" x14ac:dyDescent="0.35">
      <c r="A185" s="67"/>
      <c r="B185" s="2">
        <v>0.6</v>
      </c>
      <c r="C185" s="4">
        <v>-1.33957876823843E-3</v>
      </c>
      <c r="D185" s="4">
        <v>7.2002543757359205E-2</v>
      </c>
      <c r="E185" s="4">
        <v>0.11844178289175</v>
      </c>
      <c r="F185" s="4">
        <v>0.14342065155506101</v>
      </c>
      <c r="G185" s="4">
        <v>0.16243658959865601</v>
      </c>
      <c r="H185" s="4">
        <v>0.176330640912056</v>
      </c>
      <c r="I185" s="4">
        <v>0.18796764314174699</v>
      </c>
      <c r="J185" s="4">
        <v>0.19815528392791701</v>
      </c>
      <c r="K185" s="4">
        <v>0.20270621776580799</v>
      </c>
      <c r="L185" s="4">
        <v>0.20852118730545</v>
      </c>
      <c r="M185" s="14">
        <v>0.21256087720394101</v>
      </c>
    </row>
    <row r="186" spans="1:13" x14ac:dyDescent="0.35">
      <c r="A186" s="67"/>
      <c r="B186" s="2">
        <v>0.65</v>
      </c>
      <c r="C186" s="4">
        <v>-8.1036105984821905E-4</v>
      </c>
      <c r="D186" s="4">
        <v>7.7137871955831799E-2</v>
      </c>
      <c r="E186" s="4">
        <v>0.12154406309127801</v>
      </c>
      <c r="F186" s="4">
        <v>0.14846204221248599</v>
      </c>
      <c r="G186" s="4">
        <v>0.16958393156528501</v>
      </c>
      <c r="H186" s="4">
        <v>0.18689185380935699</v>
      </c>
      <c r="I186" s="4">
        <v>0.19750744104385401</v>
      </c>
      <c r="J186" s="4">
        <v>0.206642717123032</v>
      </c>
      <c r="K186" s="4">
        <v>0.21356011927127799</v>
      </c>
      <c r="L186" s="4">
        <v>0.21921274065971399</v>
      </c>
      <c r="M186" s="14">
        <v>0.223496779799461</v>
      </c>
    </row>
    <row r="187" spans="1:13" x14ac:dyDescent="0.35">
      <c r="A187" s="67"/>
      <c r="B187" s="2">
        <v>0.7</v>
      </c>
      <c r="C187" s="4">
        <v>-1.3952255249023401E-3</v>
      </c>
      <c r="D187" s="4">
        <v>8.2273200154304504E-2</v>
      </c>
      <c r="E187" s="4">
        <v>0.130617275834084</v>
      </c>
      <c r="F187" s="4">
        <v>0.15711614489555401</v>
      </c>
      <c r="G187" s="4">
        <v>0.177599906921387</v>
      </c>
      <c r="H187" s="4">
        <v>0.19554597139358501</v>
      </c>
      <c r="I187" s="4">
        <v>0.206656128168106</v>
      </c>
      <c r="J187" s="4">
        <v>0.21785375475883501</v>
      </c>
      <c r="K187" s="4">
        <v>0.22333753108978299</v>
      </c>
      <c r="L187" s="4">
        <v>0.229740381240845</v>
      </c>
      <c r="M187" s="14">
        <v>0.23090623319149001</v>
      </c>
    </row>
    <row r="188" spans="1:13" x14ac:dyDescent="0.35">
      <c r="A188" s="67"/>
      <c r="B188" s="2">
        <v>0.75</v>
      </c>
      <c r="C188" s="4">
        <v>-3.9209127426147504E-3</v>
      </c>
      <c r="D188" s="4">
        <v>8.4543675184249906E-2</v>
      </c>
      <c r="E188" s="4">
        <v>0.13561548292636899</v>
      </c>
      <c r="F188" s="4">
        <v>0.16364440321922299</v>
      </c>
      <c r="G188" s="4">
        <v>0.18574820458888999</v>
      </c>
      <c r="H188" s="4">
        <v>0.20224735140800501</v>
      </c>
      <c r="I188" s="4">
        <v>0.21560794115066501</v>
      </c>
      <c r="J188" s="4">
        <v>0.226652666926384</v>
      </c>
      <c r="K188" s="4">
        <v>0.233323648571968</v>
      </c>
      <c r="L188" s="4">
        <v>0.23834042251110099</v>
      </c>
      <c r="M188" s="14">
        <v>0.242095202207565</v>
      </c>
    </row>
    <row r="189" spans="1:13" x14ac:dyDescent="0.35">
      <c r="A189" s="67"/>
      <c r="B189" s="2">
        <v>0.8</v>
      </c>
      <c r="C189" s="4">
        <v>-2.52335122786462E-3</v>
      </c>
      <c r="D189" s="4">
        <v>8.0393284559249906E-2</v>
      </c>
      <c r="E189" s="4">
        <v>0.14244657754898099</v>
      </c>
      <c r="F189" s="4">
        <v>0.17025576531887099</v>
      </c>
      <c r="G189" s="4">
        <v>0.19338120520114899</v>
      </c>
      <c r="H189" s="4">
        <v>0.211018607020378</v>
      </c>
      <c r="I189" s="4">
        <v>0.22428995370864899</v>
      </c>
      <c r="J189" s="4">
        <v>0.23406176269054399</v>
      </c>
      <c r="K189" s="4">
        <v>0.23962114751339</v>
      </c>
      <c r="L189" s="4">
        <v>0.24702228605747201</v>
      </c>
      <c r="M189" s="14">
        <v>0.25203064084053001</v>
      </c>
    </row>
    <row r="190" spans="1:13" x14ac:dyDescent="0.35">
      <c r="A190" s="67"/>
      <c r="B190" s="2">
        <v>0.85</v>
      </c>
      <c r="C190" s="4">
        <v>-3.2108312007039798E-3</v>
      </c>
      <c r="D190" s="4">
        <v>8.6124040186405196E-2</v>
      </c>
      <c r="E190" s="4">
        <v>0.14706727862358099</v>
      </c>
      <c r="F190" s="4">
        <v>0.17491215467453</v>
      </c>
      <c r="G190" s="4">
        <v>0.20100514590740201</v>
      </c>
      <c r="H190" s="4">
        <v>0.218749910593033</v>
      </c>
      <c r="I190" s="4">
        <v>0.23266012966632801</v>
      </c>
      <c r="J190" s="4">
        <v>0.24328660964965801</v>
      </c>
      <c r="K190" s="4">
        <v>0.24998250603675801</v>
      </c>
      <c r="L190" s="4">
        <v>0.255487620830536</v>
      </c>
      <c r="M190" s="14">
        <v>0.25960928201675398</v>
      </c>
    </row>
    <row r="191" spans="1:13" x14ac:dyDescent="0.35">
      <c r="A191" s="67"/>
      <c r="B191" s="2">
        <v>0.9</v>
      </c>
      <c r="C191" s="4">
        <v>-3.7315853405743798E-3</v>
      </c>
      <c r="D191" s="4">
        <v>9.2084761708974797E-2</v>
      </c>
      <c r="E191" s="4">
        <v>0.149456277489662</v>
      </c>
      <c r="F191" s="4">
        <v>0.18150915205478699</v>
      </c>
      <c r="G191" s="4">
        <v>0.20674793422222101</v>
      </c>
      <c r="H191" s="4">
        <v>0.22566460072994199</v>
      </c>
      <c r="I191" s="4">
        <v>0.24131079018116</v>
      </c>
      <c r="J191" s="4">
        <v>0.24883987009525299</v>
      </c>
      <c r="K191" s="4">
        <v>0.25808596611022999</v>
      </c>
      <c r="L191" s="4">
        <v>0.26326653361320501</v>
      </c>
      <c r="M191" s="14">
        <v>0.26920419931411699</v>
      </c>
    </row>
    <row r="192" spans="1:13" x14ac:dyDescent="0.35">
      <c r="A192" s="67"/>
      <c r="B192" s="2">
        <v>0.95</v>
      </c>
      <c r="C192" s="4">
        <v>-3.7416934501379698E-3</v>
      </c>
      <c r="D192" s="4">
        <v>9.8045483231544495E-2</v>
      </c>
      <c r="E192" s="4">
        <v>0.152217477560043</v>
      </c>
      <c r="F192" s="4">
        <v>0.18841935694217701</v>
      </c>
      <c r="G192" s="4">
        <v>0.21406781673431399</v>
      </c>
      <c r="H192" s="4">
        <v>0.23300769925117501</v>
      </c>
      <c r="I192" s="4">
        <v>0.24666754901409199</v>
      </c>
      <c r="J192" s="4">
        <v>0.25743892788887002</v>
      </c>
      <c r="K192" s="4">
        <v>0.26724362373352101</v>
      </c>
      <c r="L192" s="4">
        <v>0.27306392788887002</v>
      </c>
      <c r="M192" s="14">
        <v>0.27781072258949302</v>
      </c>
    </row>
    <row r="193" spans="1:13" x14ac:dyDescent="0.35">
      <c r="A193" s="67"/>
      <c r="B193" s="2">
        <v>1</v>
      </c>
      <c r="C193" s="4">
        <v>-2.3712399415671799E-3</v>
      </c>
      <c r="D193" s="4">
        <v>0.10257908701896699</v>
      </c>
      <c r="E193" s="4">
        <v>0.15662853419780701</v>
      </c>
      <c r="F193" s="4">
        <v>0.193924024701118</v>
      </c>
      <c r="G193" s="4">
        <v>0.21982526779174799</v>
      </c>
      <c r="H193" s="4">
        <v>0.24094983935356101</v>
      </c>
      <c r="I193" s="4">
        <v>0.254515290260315</v>
      </c>
      <c r="J193" s="4">
        <v>0.26412063837051403</v>
      </c>
      <c r="K193" s="4">
        <v>0.27581426501274098</v>
      </c>
      <c r="L193" s="4">
        <v>0.28090575337410001</v>
      </c>
      <c r="M193" s="14">
        <v>0.28383243083953902</v>
      </c>
    </row>
    <row r="194" spans="1:13" x14ac:dyDescent="0.35">
      <c r="A194" s="8"/>
      <c r="B194" s="9"/>
      <c r="C194" s="9"/>
      <c r="D194" s="9"/>
      <c r="E194" s="9"/>
      <c r="F194" s="9"/>
      <c r="G194" s="9"/>
      <c r="H194" s="9"/>
      <c r="I194" s="9"/>
      <c r="J194" s="9"/>
      <c r="K194" s="9"/>
      <c r="L194" s="9"/>
      <c r="M194" s="10"/>
    </row>
    <row r="195" spans="1:13" x14ac:dyDescent="0.35">
      <c r="A195" s="8"/>
      <c r="B195" s="9"/>
      <c r="C195" s="9"/>
      <c r="D195" s="9"/>
      <c r="E195" s="9"/>
      <c r="F195" s="9"/>
      <c r="G195" s="9"/>
      <c r="H195" s="9"/>
      <c r="I195" s="9"/>
      <c r="J195" s="9"/>
      <c r="K195" s="9"/>
      <c r="L195" s="9"/>
      <c r="M195" s="10"/>
    </row>
    <row r="196" spans="1:13" x14ac:dyDescent="0.35">
      <c r="A196" s="8"/>
      <c r="B196" s="9"/>
      <c r="C196" s="9"/>
      <c r="D196" s="9"/>
      <c r="E196" s="9"/>
      <c r="F196" s="9"/>
      <c r="G196" s="9"/>
      <c r="H196" s="9"/>
      <c r="I196" s="9"/>
      <c r="J196" s="9"/>
      <c r="K196" s="9"/>
      <c r="L196" s="9"/>
      <c r="M196" s="10"/>
    </row>
    <row r="197" spans="1:13" x14ac:dyDescent="0.35">
      <c r="A197" s="8"/>
      <c r="B197" s="9"/>
      <c r="C197" s="9"/>
      <c r="D197" s="9"/>
      <c r="E197" s="9"/>
      <c r="F197" s="9"/>
      <c r="G197" s="9"/>
      <c r="H197" s="9"/>
      <c r="I197" s="9"/>
      <c r="J197" s="9"/>
      <c r="K197" s="9"/>
      <c r="L197" s="9"/>
      <c r="M197" s="10"/>
    </row>
    <row r="198" spans="1:13" x14ac:dyDescent="0.35">
      <c r="A198" s="8"/>
      <c r="B198" s="9"/>
      <c r="C198" s="9"/>
      <c r="D198" s="9"/>
      <c r="E198" s="9"/>
      <c r="F198" s="9"/>
      <c r="G198" s="9"/>
      <c r="H198" s="9"/>
      <c r="I198" s="9"/>
      <c r="J198" s="9"/>
      <c r="K198" s="9"/>
      <c r="L198" s="9"/>
      <c r="M198" s="10"/>
    </row>
    <row r="199" spans="1:13" x14ac:dyDescent="0.35">
      <c r="A199" s="8"/>
      <c r="B199" s="9"/>
      <c r="C199" s="9"/>
      <c r="D199" s="9"/>
      <c r="E199" s="9"/>
      <c r="F199" s="9"/>
      <c r="G199" s="9"/>
      <c r="H199" s="9"/>
      <c r="I199" s="9"/>
      <c r="J199" s="9"/>
      <c r="K199" s="9"/>
      <c r="L199" s="9"/>
      <c r="M199" s="10"/>
    </row>
    <row r="200" spans="1:13" x14ac:dyDescent="0.35">
      <c r="A200" s="8"/>
      <c r="B200" s="9"/>
      <c r="C200" s="9"/>
      <c r="D200" s="9"/>
      <c r="E200" s="9"/>
      <c r="F200" s="9"/>
      <c r="G200" s="9"/>
      <c r="H200" s="9"/>
      <c r="I200" s="9"/>
      <c r="J200" s="9"/>
      <c r="K200" s="9"/>
      <c r="L200" s="9"/>
      <c r="M200" s="10"/>
    </row>
    <row r="201" spans="1:13" x14ac:dyDescent="0.35">
      <c r="A201" s="8"/>
      <c r="B201" s="9"/>
      <c r="C201" s="9"/>
      <c r="D201" s="9"/>
      <c r="E201" s="9"/>
      <c r="F201" s="9"/>
      <c r="G201" s="9"/>
      <c r="H201" s="9"/>
      <c r="I201" s="9"/>
      <c r="J201" s="9"/>
      <c r="K201" s="9"/>
      <c r="L201" s="9"/>
      <c r="M201" s="10"/>
    </row>
    <row r="202" spans="1:13" x14ac:dyDescent="0.35">
      <c r="A202" s="8"/>
      <c r="B202" s="9"/>
      <c r="C202" s="9"/>
      <c r="D202" s="9"/>
      <c r="E202" s="9"/>
      <c r="F202" s="9"/>
      <c r="G202" s="9"/>
      <c r="H202" s="9"/>
      <c r="I202" s="9"/>
      <c r="J202" s="9"/>
      <c r="K202" s="9"/>
      <c r="L202" s="9"/>
      <c r="M202" s="10"/>
    </row>
    <row r="203" spans="1:13" x14ac:dyDescent="0.35">
      <c r="A203" s="8"/>
      <c r="B203" s="9"/>
      <c r="C203" s="9"/>
      <c r="D203" s="9"/>
      <c r="E203" s="9"/>
      <c r="F203" s="9"/>
      <c r="G203" s="9"/>
      <c r="H203" s="9"/>
      <c r="I203" s="9"/>
      <c r="J203" s="9"/>
      <c r="K203" s="9"/>
      <c r="L203" s="9"/>
      <c r="M203" s="10"/>
    </row>
    <row r="204" spans="1:13" x14ac:dyDescent="0.35">
      <c r="A204" s="64" t="s">
        <v>1</v>
      </c>
      <c r="B204" s="65"/>
      <c r="C204" s="65"/>
      <c r="D204" s="65"/>
      <c r="E204" s="65"/>
      <c r="F204" s="65"/>
      <c r="G204" s="65"/>
      <c r="H204" s="65"/>
      <c r="I204" s="65"/>
      <c r="J204" s="65"/>
      <c r="K204" s="65"/>
      <c r="L204" s="65"/>
      <c r="M204" s="66"/>
    </row>
    <row r="205" spans="1:13" x14ac:dyDescent="0.35">
      <c r="A205" s="67" t="s">
        <v>0</v>
      </c>
      <c r="B205" s="1"/>
      <c r="C205" s="1">
        <v>0</v>
      </c>
      <c r="D205" s="1">
        <v>0.1</v>
      </c>
      <c r="E205" s="1">
        <v>0.2</v>
      </c>
      <c r="F205" s="1">
        <v>0.3</v>
      </c>
      <c r="G205" s="1">
        <v>0.4</v>
      </c>
      <c r="H205" s="1">
        <v>0.5</v>
      </c>
      <c r="I205" s="1">
        <v>0.6</v>
      </c>
      <c r="J205" s="1">
        <v>0.7</v>
      </c>
      <c r="K205" s="1">
        <v>0.8</v>
      </c>
      <c r="L205" s="1">
        <v>0.9</v>
      </c>
      <c r="M205" s="11">
        <v>1</v>
      </c>
    </row>
    <row r="206" spans="1:13" x14ac:dyDescent="0.35">
      <c r="A206" s="67"/>
      <c r="B206" s="2">
        <v>0</v>
      </c>
      <c r="C206" s="4">
        <v>0</v>
      </c>
      <c r="D206" s="4">
        <v>0</v>
      </c>
      <c r="E206" s="4">
        <v>0</v>
      </c>
      <c r="F206" s="4">
        <v>0</v>
      </c>
      <c r="G206" s="4">
        <v>0</v>
      </c>
      <c r="H206" s="4">
        <v>0</v>
      </c>
      <c r="I206" s="4">
        <v>0</v>
      </c>
      <c r="J206" s="4">
        <v>0</v>
      </c>
      <c r="K206" s="4">
        <v>0</v>
      </c>
      <c r="L206" s="4">
        <v>0</v>
      </c>
      <c r="M206" s="14">
        <v>0</v>
      </c>
    </row>
    <row r="207" spans="1:13" x14ac:dyDescent="0.35">
      <c r="A207" s="67"/>
      <c r="B207" s="2">
        <v>0.05</v>
      </c>
      <c r="C207" s="4">
        <v>1.6020833572838499E-4</v>
      </c>
      <c r="D207" s="4">
        <v>-6.2161181122064599E-3</v>
      </c>
      <c r="E207" s="4">
        <v>-1.04337967932224E-2</v>
      </c>
      <c r="F207" s="4">
        <v>-1.3385036028921601E-2</v>
      </c>
      <c r="G207" s="4">
        <v>-1.5590076334774499E-2</v>
      </c>
      <c r="H207" s="4">
        <v>-1.7083406448364299E-2</v>
      </c>
      <c r="I207" s="4">
        <v>-1.8061434850096699E-2</v>
      </c>
      <c r="J207" s="4">
        <v>-1.9044652581214901E-2</v>
      </c>
      <c r="K207" s="4">
        <v>-1.96759570389986E-2</v>
      </c>
      <c r="L207" s="4">
        <v>-2.00521741062403E-2</v>
      </c>
      <c r="M207" s="14">
        <v>-2.0373050123453099E-2</v>
      </c>
    </row>
    <row r="208" spans="1:13" x14ac:dyDescent="0.35">
      <c r="A208" s="67"/>
      <c r="B208" s="2">
        <v>0.1</v>
      </c>
      <c r="C208" s="4">
        <v>1.0089845163747701E-3</v>
      </c>
      <c r="D208" s="4">
        <v>-9.5620267093181593E-3</v>
      </c>
      <c r="E208" s="4">
        <v>-1.6450906172394801E-2</v>
      </c>
      <c r="F208" s="4">
        <v>-2.0873678848147399E-2</v>
      </c>
      <c r="G208" s="4">
        <v>-2.3980366066098199E-2</v>
      </c>
      <c r="H208" s="4">
        <v>-2.64854785054922E-2</v>
      </c>
      <c r="I208" s="4">
        <v>-2.6684813201427501E-2</v>
      </c>
      <c r="J208" s="4">
        <v>-2.8077242895960801E-2</v>
      </c>
      <c r="K208" s="4">
        <v>-2.8838353231549301E-2</v>
      </c>
      <c r="L208" s="4">
        <v>-2.9098249971866601E-2</v>
      </c>
      <c r="M208" s="14">
        <v>-2.9806993901729601E-2</v>
      </c>
    </row>
    <row r="209" spans="1:13" x14ac:dyDescent="0.35">
      <c r="A209" s="67"/>
      <c r="B209" s="2">
        <v>0.15</v>
      </c>
      <c r="C209" s="4">
        <v>9.1994984541088299E-4</v>
      </c>
      <c r="D209" s="4">
        <v>-1.29053089767694E-2</v>
      </c>
      <c r="E209" s="4">
        <v>-2.1477717906236701E-2</v>
      </c>
      <c r="F209" s="4">
        <v>-2.6231648400425901E-2</v>
      </c>
      <c r="G209" s="4">
        <v>-2.78857238590717E-2</v>
      </c>
      <c r="H209" s="4">
        <v>-3.1198980286717401E-2</v>
      </c>
      <c r="I209" s="4">
        <v>-3.2880514860153198E-2</v>
      </c>
      <c r="J209" s="4">
        <v>-3.4191690385341603E-2</v>
      </c>
      <c r="K209" s="4">
        <v>-3.4599870443344102E-2</v>
      </c>
      <c r="L209" s="4">
        <v>-3.5557795315980897E-2</v>
      </c>
      <c r="M209" s="14">
        <v>-3.6154046654701198E-2</v>
      </c>
    </row>
    <row r="210" spans="1:13" x14ac:dyDescent="0.35">
      <c r="A210" s="67"/>
      <c r="B210" s="2">
        <v>0.2</v>
      </c>
      <c r="C210" s="4">
        <v>6.2680541304871397E-4</v>
      </c>
      <c r="D210" s="4">
        <v>-1.5957012772560099E-2</v>
      </c>
      <c r="E210" s="4">
        <v>-2.5008363649249101E-2</v>
      </c>
      <c r="F210" s="4">
        <v>-2.96194683760405E-2</v>
      </c>
      <c r="G210" s="4">
        <v>-3.2099545001983601E-2</v>
      </c>
      <c r="H210" s="4">
        <v>-3.6273614503443199E-2</v>
      </c>
      <c r="I210" s="4">
        <v>-3.7548501044511802E-2</v>
      </c>
      <c r="J210" s="4">
        <v>-3.9124790579080602E-2</v>
      </c>
      <c r="K210" s="4">
        <v>-3.9597848430275903E-2</v>
      </c>
      <c r="L210" s="4">
        <v>-4.0996935218572603E-2</v>
      </c>
      <c r="M210" s="14">
        <v>-4.1407715529203401E-2</v>
      </c>
    </row>
    <row r="211" spans="1:13" x14ac:dyDescent="0.35">
      <c r="A211" s="67"/>
      <c r="B211" s="2">
        <v>0.25</v>
      </c>
      <c r="C211" s="4">
        <v>4.3436881969682899E-4</v>
      </c>
      <c r="D211" s="4">
        <v>-1.83997862040997E-2</v>
      </c>
      <c r="E211" s="4">
        <v>-2.56238169968128E-2</v>
      </c>
      <c r="F211" s="4">
        <v>-3.1887102872133297E-2</v>
      </c>
      <c r="G211" s="4">
        <v>-3.53444926440716E-2</v>
      </c>
      <c r="H211" s="4">
        <v>-4.1348248720169102E-2</v>
      </c>
      <c r="I211" s="4">
        <v>-4.1758179664611803E-2</v>
      </c>
      <c r="J211" s="4">
        <v>-4.3533690273761798E-2</v>
      </c>
      <c r="K211" s="4">
        <v>-4.4595826417207697E-2</v>
      </c>
      <c r="L211" s="4">
        <v>-4.5802667737007099E-2</v>
      </c>
      <c r="M211" s="14">
        <v>-4.7180190682411201E-2</v>
      </c>
    </row>
    <row r="212" spans="1:13" x14ac:dyDescent="0.35">
      <c r="A212" s="67"/>
      <c r="B212" s="2">
        <v>0.3</v>
      </c>
      <c r="C212" s="4">
        <v>1.30668326164596E-4</v>
      </c>
      <c r="D212" s="4">
        <v>-2.0537201315164601E-2</v>
      </c>
      <c r="E212" s="4">
        <v>-2.91180945932865E-2</v>
      </c>
      <c r="F212" s="4">
        <v>-3.4441955387592302E-2</v>
      </c>
      <c r="G212" s="4">
        <v>-3.9265491068363197E-2</v>
      </c>
      <c r="H212" s="4">
        <v>-4.38904501497746E-2</v>
      </c>
      <c r="I212" s="4">
        <v>-4.6377282589674003E-2</v>
      </c>
      <c r="J212" s="4">
        <v>-4.8817507922649397E-2</v>
      </c>
      <c r="K212" s="4">
        <v>-4.94588725268841E-2</v>
      </c>
      <c r="L212" s="4">
        <v>-5.0215963274240501E-2</v>
      </c>
      <c r="M212" s="14">
        <v>-5.12581467628479E-2</v>
      </c>
    </row>
    <row r="213" spans="1:13" x14ac:dyDescent="0.35">
      <c r="A213" s="67"/>
      <c r="B213" s="2">
        <v>0.35</v>
      </c>
      <c r="C213" s="4">
        <v>2.0022390526719399E-4</v>
      </c>
      <c r="D213" s="4">
        <v>-2.2316999733448001E-2</v>
      </c>
      <c r="E213" s="4">
        <v>-3.0939590185880699E-2</v>
      </c>
      <c r="F213" s="4">
        <v>-3.7402227520942702E-2</v>
      </c>
      <c r="G213" s="4">
        <v>-4.3196655809879303E-2</v>
      </c>
      <c r="H213" s="4">
        <v>-4.68253307044506E-2</v>
      </c>
      <c r="I213" s="4">
        <v>-4.9256611615419402E-2</v>
      </c>
      <c r="J213" s="4">
        <v>-5.1643922924995402E-2</v>
      </c>
      <c r="K213" s="4">
        <v>-5.32618761062622E-2</v>
      </c>
      <c r="L213" s="4">
        <v>-5.46101704239845E-2</v>
      </c>
      <c r="M213" s="14">
        <v>-5.53461015224457E-2</v>
      </c>
    </row>
    <row r="214" spans="1:13" x14ac:dyDescent="0.35">
      <c r="A214" s="67"/>
      <c r="B214" s="2">
        <v>0.4</v>
      </c>
      <c r="C214" s="4">
        <v>-1.12992529466283E-4</v>
      </c>
      <c r="D214" s="4">
        <v>-2.4539027363061901E-2</v>
      </c>
      <c r="E214" s="4">
        <v>-3.2652925699949299E-2</v>
      </c>
      <c r="F214" s="4">
        <v>-4.0660783648490899E-2</v>
      </c>
      <c r="G214" s="4">
        <v>-4.5883115381002398E-2</v>
      </c>
      <c r="H214" s="4">
        <v>-4.9945916980504997E-2</v>
      </c>
      <c r="I214" s="4">
        <v>-5.3168095648288699E-2</v>
      </c>
      <c r="J214" s="4">
        <v>-5.5030811578035403E-2</v>
      </c>
      <c r="K214" s="4">
        <v>-5.68959750235081E-2</v>
      </c>
      <c r="L214" s="4">
        <v>-5.86305484175682E-2</v>
      </c>
      <c r="M214" s="14">
        <v>-5.9675138443708399E-2</v>
      </c>
    </row>
    <row r="215" spans="1:13" x14ac:dyDescent="0.35">
      <c r="A215" s="67"/>
      <c r="B215" s="2">
        <v>0.45</v>
      </c>
      <c r="C215" s="4">
        <v>-3.5398008185438801E-4</v>
      </c>
      <c r="D215" s="4">
        <v>-2.5327906012535099E-2</v>
      </c>
      <c r="E215" s="4">
        <v>-3.4660242497920997E-2</v>
      </c>
      <c r="F215" s="4">
        <v>-4.2951531708240502E-2</v>
      </c>
      <c r="G215" s="4">
        <v>-4.84195947647095E-2</v>
      </c>
      <c r="H215" s="4">
        <v>-5.2884437143802601E-2</v>
      </c>
      <c r="I215" s="4">
        <v>-5.60576245188713E-2</v>
      </c>
      <c r="J215" s="4">
        <v>-5.85022307932377E-2</v>
      </c>
      <c r="K215" s="4">
        <v>-6.0652740299701698E-2</v>
      </c>
      <c r="L215" s="4">
        <v>-6.1849180608987801E-2</v>
      </c>
      <c r="M215" s="14">
        <v>-6.3231900334358201E-2</v>
      </c>
    </row>
    <row r="216" spans="1:13" x14ac:dyDescent="0.35">
      <c r="A216" s="67"/>
      <c r="B216" s="2">
        <v>0.5</v>
      </c>
      <c r="C216" s="4">
        <v>-1.5390219050459599E-4</v>
      </c>
      <c r="D216" s="4">
        <v>-2.6116784662008299E-2</v>
      </c>
      <c r="E216" s="4">
        <v>-3.6667559295892702E-2</v>
      </c>
      <c r="F216" s="4">
        <v>-4.49719950556755E-2</v>
      </c>
      <c r="G216" s="4">
        <v>-5.0991460680961602E-2</v>
      </c>
      <c r="H216" s="4">
        <v>-5.55244870483875E-2</v>
      </c>
      <c r="I216" s="4">
        <v>-5.9461086988449097E-2</v>
      </c>
      <c r="J216" s="4">
        <v>-6.1787445098161697E-2</v>
      </c>
      <c r="K216" s="4">
        <v>-6.3864350318908705E-2</v>
      </c>
      <c r="L216" s="4">
        <v>-6.5511442720890101E-2</v>
      </c>
      <c r="M216" s="14">
        <v>-6.6788971424102797E-2</v>
      </c>
    </row>
    <row r="217" spans="1:13" x14ac:dyDescent="0.35">
      <c r="A217" s="67"/>
      <c r="B217" s="2">
        <v>0.55000000000000004</v>
      </c>
      <c r="C217" s="4">
        <v>-3.7583112134598201E-4</v>
      </c>
      <c r="D217" s="4">
        <v>-2.6675319299101798E-2</v>
      </c>
      <c r="E217" s="4">
        <v>-3.8342237472534201E-2</v>
      </c>
      <c r="F217" s="4">
        <v>-4.7104705125093502E-2</v>
      </c>
      <c r="G217" s="4">
        <v>-5.3770679980516399E-2</v>
      </c>
      <c r="H217" s="4">
        <v>-5.8527141809463501E-2</v>
      </c>
      <c r="I217" s="4">
        <v>-6.2275197356939302E-2</v>
      </c>
      <c r="J217" s="4">
        <v>-6.4861014485359206E-2</v>
      </c>
      <c r="K217" s="4">
        <v>-6.7189946770668002E-2</v>
      </c>
      <c r="L217" s="4">
        <v>-6.8863987922668499E-2</v>
      </c>
      <c r="M217" s="14">
        <v>-6.9882646203041104E-2</v>
      </c>
    </row>
    <row r="218" spans="1:13" x14ac:dyDescent="0.35">
      <c r="A218" s="67"/>
      <c r="B218" s="2">
        <v>0.6</v>
      </c>
      <c r="C218" s="4">
        <v>-4.6806636964902298E-4</v>
      </c>
      <c r="D218" s="4">
        <v>-2.88970395922661E-2</v>
      </c>
      <c r="E218" s="4">
        <v>-4.0039058774709702E-2</v>
      </c>
      <c r="F218" s="4">
        <v>-4.9585253000259399E-2</v>
      </c>
      <c r="G218" s="4">
        <v>-5.5793538689613301E-2</v>
      </c>
      <c r="H218" s="4">
        <v>-6.11001513898373E-2</v>
      </c>
      <c r="I218" s="4">
        <v>-6.5033040940761594E-2</v>
      </c>
      <c r="J218" s="4">
        <v>-6.7949153482913999E-2</v>
      </c>
      <c r="K218" s="4">
        <v>-6.9942735135555295E-2</v>
      </c>
      <c r="L218" s="4">
        <v>-7.1846932172775296E-2</v>
      </c>
      <c r="M218" s="14">
        <v>-7.3121614754199996E-2</v>
      </c>
    </row>
    <row r="219" spans="1:13" x14ac:dyDescent="0.35">
      <c r="A219" s="67"/>
      <c r="B219" s="2">
        <v>0.65</v>
      </c>
      <c r="C219" s="4">
        <v>-4.0653051109984501E-4</v>
      </c>
      <c r="D219" s="4">
        <v>-3.01121473312378E-2</v>
      </c>
      <c r="E219" s="4">
        <v>-4.1544608771801002E-2</v>
      </c>
      <c r="F219" s="4">
        <v>-5.1322784274816499E-2</v>
      </c>
      <c r="G219" s="4">
        <v>-5.8205351233482402E-2</v>
      </c>
      <c r="H219" s="4">
        <v>-6.3693135976791396E-2</v>
      </c>
      <c r="I219" s="4">
        <v>-6.77475035190582E-2</v>
      </c>
      <c r="J219" s="4">
        <v>-7.08199813961983E-2</v>
      </c>
      <c r="K219" s="4">
        <v>-7.3017708957195296E-2</v>
      </c>
      <c r="L219" s="4">
        <v>-7.4839964509010301E-2</v>
      </c>
      <c r="M219" s="14">
        <v>-7.6291993260383606E-2</v>
      </c>
    </row>
    <row r="220" spans="1:13" x14ac:dyDescent="0.35">
      <c r="A220" s="67"/>
      <c r="B220" s="2">
        <v>0.7</v>
      </c>
      <c r="C220" s="4">
        <v>-4.64409618871287E-4</v>
      </c>
      <c r="D220" s="4">
        <v>-2.95463353395462E-2</v>
      </c>
      <c r="E220" s="4">
        <v>-4.35773059725761E-2</v>
      </c>
      <c r="F220" s="4">
        <v>-5.30703105032444E-2</v>
      </c>
      <c r="G220" s="4">
        <v>-6.0758553445339203E-2</v>
      </c>
      <c r="H220" s="4">
        <v>-6.5976619720458998E-2</v>
      </c>
      <c r="I220" s="4">
        <v>-7.0352032780647306E-2</v>
      </c>
      <c r="J220" s="4">
        <v>-7.3409944772720295E-2</v>
      </c>
      <c r="K220" s="4">
        <v>-7.5980469584464999E-2</v>
      </c>
      <c r="L220" s="4">
        <v>-7.7719010412692996E-2</v>
      </c>
      <c r="M220" s="14">
        <v>-7.9233862459659604E-2</v>
      </c>
    </row>
    <row r="221" spans="1:13" x14ac:dyDescent="0.35">
      <c r="A221" s="67"/>
      <c r="B221" s="2">
        <v>0.75</v>
      </c>
      <c r="C221" s="4">
        <v>-6.0898665105923999E-4</v>
      </c>
      <c r="D221" s="4">
        <v>-3.0807540751993701E-2</v>
      </c>
      <c r="E221" s="4">
        <v>-4.4749610126018503E-2</v>
      </c>
      <c r="F221" s="4">
        <v>-5.5078461766243002E-2</v>
      </c>
      <c r="G221" s="4">
        <v>-6.2844581902027102E-2</v>
      </c>
      <c r="H221" s="4">
        <v>-6.8385310471057906E-2</v>
      </c>
      <c r="I221" s="4">
        <v>-7.28797093033791E-2</v>
      </c>
      <c r="J221" s="4">
        <v>-7.6219715178012903E-2</v>
      </c>
      <c r="K221" s="4">
        <v>-7.8552491962909698E-2</v>
      </c>
      <c r="L221" s="4">
        <v>-8.0422639846801799E-2</v>
      </c>
      <c r="M221" s="14">
        <v>-8.1826157867908506E-2</v>
      </c>
    </row>
    <row r="222" spans="1:13" x14ac:dyDescent="0.35">
      <c r="A222" s="67"/>
      <c r="B222" s="2">
        <v>0.8</v>
      </c>
      <c r="C222" s="4">
        <v>-8.2589691737666704E-4</v>
      </c>
      <c r="D222" s="4">
        <v>-3.2068746164441102E-2</v>
      </c>
      <c r="E222" s="4">
        <v>-4.6035345643758802E-2</v>
      </c>
      <c r="F222" s="4">
        <v>-5.6871324777603198E-2</v>
      </c>
      <c r="G222" s="4">
        <v>-6.4927436411380796E-2</v>
      </c>
      <c r="H222" s="4">
        <v>-7.0806495845317799E-2</v>
      </c>
      <c r="I222" s="4">
        <v>-7.53041282296181E-2</v>
      </c>
      <c r="J222" s="4">
        <v>-7.85419717431068E-2</v>
      </c>
      <c r="K222" s="4">
        <v>-8.1437252461910303E-2</v>
      </c>
      <c r="L222" s="4">
        <v>-8.3468846976757105E-2</v>
      </c>
      <c r="M222" s="14">
        <v>-8.4738180041313199E-2</v>
      </c>
    </row>
    <row r="223" spans="1:13" x14ac:dyDescent="0.35">
      <c r="A223" s="67"/>
      <c r="B223" s="2">
        <v>0.85</v>
      </c>
      <c r="C223" s="4">
        <v>-6.1211595311760902E-4</v>
      </c>
      <c r="D223" s="4">
        <v>-3.3329951576888603E-2</v>
      </c>
      <c r="E223" s="4">
        <v>-4.7991879284381901E-2</v>
      </c>
      <c r="F223" s="4">
        <v>-5.8740522712469101E-2</v>
      </c>
      <c r="G223" s="4">
        <v>-6.7044310271740001E-2</v>
      </c>
      <c r="H223" s="4">
        <v>-7.2797633707523401E-2</v>
      </c>
      <c r="I223" s="4">
        <v>-7.76254013180733E-2</v>
      </c>
      <c r="J223" s="4">
        <v>-8.0985657870769501E-2</v>
      </c>
      <c r="K223" s="4">
        <v>-8.3823896944522899E-2</v>
      </c>
      <c r="L223" s="4">
        <v>-8.5920274257659898E-2</v>
      </c>
      <c r="M223" s="14">
        <v>-8.7581746280193301E-2</v>
      </c>
    </row>
    <row r="224" spans="1:13" x14ac:dyDescent="0.35">
      <c r="A224" s="67"/>
      <c r="B224" s="2">
        <v>0.9</v>
      </c>
      <c r="C224" s="4">
        <v>-7.7798665734007998E-4</v>
      </c>
      <c r="D224" s="4">
        <v>-3.4591156989336E-2</v>
      </c>
      <c r="E224" s="4">
        <v>-4.9143727868795402E-2</v>
      </c>
      <c r="F224" s="4">
        <v>-6.04450255632401E-2</v>
      </c>
      <c r="G224" s="4">
        <v>-6.8971440196037306E-2</v>
      </c>
      <c r="H224" s="4">
        <v>-7.4942007660865798E-2</v>
      </c>
      <c r="I224" s="4">
        <v>-7.97700434923172E-2</v>
      </c>
      <c r="J224" s="4">
        <v>-8.3494260907173198E-2</v>
      </c>
      <c r="K224" s="4">
        <v>-8.6351513862609905E-2</v>
      </c>
      <c r="L224" s="4">
        <v>-8.8390685617923695E-2</v>
      </c>
      <c r="M224" s="14">
        <v>-9.0220071375369998E-2</v>
      </c>
    </row>
    <row r="225" spans="1:13" x14ac:dyDescent="0.35">
      <c r="A225" s="67"/>
      <c r="B225" s="2">
        <v>0.95</v>
      </c>
      <c r="C225" s="4">
        <v>-7.4800552101805795E-4</v>
      </c>
      <c r="D225" s="4">
        <v>-3.4880924969911603E-2</v>
      </c>
      <c r="E225" s="4">
        <v>-5.0420947372913402E-2</v>
      </c>
      <c r="F225" s="4">
        <v>-6.2124412506818799E-2</v>
      </c>
      <c r="G225" s="4">
        <v>-7.0778794586658506E-2</v>
      </c>
      <c r="H225" s="4">
        <v>-7.6865598559379605E-2</v>
      </c>
      <c r="I225" s="4">
        <v>-8.1898272037506104E-2</v>
      </c>
      <c r="J225" s="4">
        <v>-8.5822597146034199E-2</v>
      </c>
      <c r="K225" s="4">
        <v>-8.8661283254623399E-2</v>
      </c>
      <c r="L225" s="4">
        <v>-9.1149955987930298E-2</v>
      </c>
      <c r="M225" s="14">
        <v>-9.2681929469108595E-2</v>
      </c>
    </row>
    <row r="226" spans="1:13" ht="15" thickBot="1" x14ac:dyDescent="0.4">
      <c r="A226" s="68"/>
      <c r="B226" s="15">
        <v>1</v>
      </c>
      <c r="C226" s="16">
        <v>-7.4397923890501304E-4</v>
      </c>
      <c r="D226" s="16">
        <v>-3.5170692950487102E-2</v>
      </c>
      <c r="E226" s="16">
        <v>-5.2010823041200603E-2</v>
      </c>
      <c r="F226" s="16">
        <v>-6.4002469182014493E-2</v>
      </c>
      <c r="G226" s="16">
        <v>-7.2761707007884993E-2</v>
      </c>
      <c r="H226" s="16">
        <v>-7.9168044030666407E-2</v>
      </c>
      <c r="I226" s="16">
        <v>-8.4109716117382105E-2</v>
      </c>
      <c r="J226" s="16">
        <v>-8.8026762008667006E-2</v>
      </c>
      <c r="K226" s="16">
        <v>-9.1210819780826596E-2</v>
      </c>
      <c r="L226" s="16">
        <v>-9.3000881373882294E-2</v>
      </c>
      <c r="M226" s="17">
        <v>-9.4959408044815105E-2</v>
      </c>
    </row>
  </sheetData>
  <mergeCells count="14">
    <mergeCell ref="A205:A226"/>
    <mergeCell ref="A171:M171"/>
    <mergeCell ref="A172:A193"/>
    <mergeCell ref="A204:M204"/>
    <mergeCell ref="A106:A127"/>
    <mergeCell ref="A138:M138"/>
    <mergeCell ref="A139:A160"/>
    <mergeCell ref="A72:M72"/>
    <mergeCell ref="A73:A94"/>
    <mergeCell ref="A105:M105"/>
    <mergeCell ref="A6:M6"/>
    <mergeCell ref="A7:A28"/>
    <mergeCell ref="A39:M39"/>
    <mergeCell ref="A40:A61"/>
  </mergeCells>
  <pageMargins left="0.7" right="0.7" top="0.75" bottom="0.75" header="0.3" footer="0.3"/>
  <pageSetup paperSize="9" orientation="landscape" r:id="rId1"/>
  <headerFooter>
    <oddHeader>&amp;C&amp;"-,Italic"TRV parameters for load current switching 
CLASS 3: Transformer rating: 101 -200 MVA ,  Generator rating: 101 – 400 MVA</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B226"/>
  <sheetViews>
    <sheetView topLeftCell="A196" zoomScale="70" zoomScaleNormal="70" zoomScalePageLayoutView="55" workbookViewId="0">
      <selection activeCell="U29" sqref="U29"/>
    </sheetView>
  </sheetViews>
  <sheetFormatPr defaultColWidth="8.90625" defaultRowHeight="14.5" x14ac:dyDescent="0.35"/>
  <cols>
    <col min="1" max="1" width="8.90625" style="6"/>
    <col min="2" max="2" width="11.1796875" style="6" bestFit="1" customWidth="1"/>
    <col min="3" max="17" width="8.90625" style="6"/>
    <col min="18" max="18" width="9" style="6" bestFit="1" customWidth="1"/>
    <col min="19" max="16384" width="8.90625" style="6"/>
  </cols>
  <sheetData>
    <row r="1" spans="2:28" x14ac:dyDescent="0.35">
      <c r="B1" s="18" t="s">
        <v>2</v>
      </c>
      <c r="C1" s="19"/>
      <c r="D1" s="19"/>
      <c r="E1" s="19"/>
      <c r="F1" s="19"/>
      <c r="G1" s="19"/>
      <c r="H1" s="19"/>
      <c r="I1" s="19"/>
      <c r="J1" s="19"/>
      <c r="K1" s="19"/>
      <c r="L1" s="19"/>
      <c r="M1" s="19"/>
      <c r="N1" s="20"/>
      <c r="O1" s="21"/>
      <c r="P1" s="18" t="s">
        <v>3</v>
      </c>
      <c r="Q1" s="19"/>
      <c r="R1" s="19"/>
      <c r="S1" s="19"/>
      <c r="T1" s="19"/>
      <c r="U1" s="19"/>
      <c r="V1" s="19"/>
      <c r="W1" s="19"/>
      <c r="X1" s="19"/>
      <c r="Y1" s="19"/>
      <c r="Z1" s="19"/>
      <c r="AA1" s="19"/>
      <c r="AB1" s="20"/>
    </row>
    <row r="2" spans="2:28" x14ac:dyDescent="0.35">
      <c r="B2" s="8"/>
      <c r="C2" s="9"/>
      <c r="D2" s="9"/>
      <c r="E2" s="9"/>
      <c r="F2" s="9"/>
      <c r="G2" s="9"/>
      <c r="H2" s="9"/>
      <c r="I2" s="9"/>
      <c r="J2" s="9"/>
      <c r="K2" s="9"/>
      <c r="L2" s="9"/>
      <c r="M2" s="9"/>
      <c r="N2" s="10"/>
      <c r="P2" s="8"/>
      <c r="Q2" s="9"/>
      <c r="R2" s="9"/>
      <c r="S2" s="9"/>
      <c r="T2" s="9"/>
      <c r="U2" s="9"/>
      <c r="V2" s="9"/>
      <c r="W2" s="9"/>
      <c r="X2" s="9"/>
      <c r="Y2" s="9"/>
      <c r="Z2" s="9"/>
      <c r="AA2" s="9"/>
      <c r="AB2" s="10"/>
    </row>
    <row r="3" spans="2:28" x14ac:dyDescent="0.35">
      <c r="B3" s="8"/>
      <c r="C3" s="9"/>
      <c r="D3" s="9"/>
      <c r="E3" s="9"/>
      <c r="F3" s="9"/>
      <c r="G3" s="9"/>
      <c r="H3" s="9"/>
      <c r="I3" s="9"/>
      <c r="J3" s="9"/>
      <c r="K3" s="9"/>
      <c r="L3" s="9"/>
      <c r="M3" s="9"/>
      <c r="N3" s="10"/>
      <c r="P3" s="8"/>
      <c r="Q3" s="9"/>
      <c r="R3" s="9"/>
      <c r="S3" s="9"/>
      <c r="T3" s="9"/>
      <c r="U3" s="9"/>
      <c r="V3" s="9"/>
      <c r="W3" s="9"/>
      <c r="X3" s="9"/>
      <c r="Y3" s="9"/>
      <c r="Z3" s="9"/>
      <c r="AA3" s="9"/>
      <c r="AB3" s="10"/>
    </row>
    <row r="4" spans="2:28" x14ac:dyDescent="0.35">
      <c r="B4" s="8"/>
      <c r="C4" s="9"/>
      <c r="D4" s="9"/>
      <c r="E4" s="9"/>
      <c r="F4" s="9"/>
      <c r="G4" s="9"/>
      <c r="H4" s="9"/>
      <c r="I4" s="9"/>
      <c r="J4" s="9"/>
      <c r="K4" s="9"/>
      <c r="L4" s="9"/>
      <c r="M4" s="9"/>
      <c r="N4" s="10"/>
      <c r="P4" s="8"/>
      <c r="Q4" s="9"/>
      <c r="R4" s="9"/>
      <c r="S4" s="9"/>
      <c r="T4" s="9"/>
      <c r="U4" s="9"/>
      <c r="V4" s="9"/>
      <c r="W4" s="9"/>
      <c r="X4" s="9"/>
      <c r="Y4" s="9"/>
      <c r="Z4" s="9"/>
      <c r="AA4" s="9"/>
      <c r="AB4" s="10"/>
    </row>
    <row r="5" spans="2:28" x14ac:dyDescent="0.35">
      <c r="B5" s="8"/>
      <c r="C5" s="9"/>
      <c r="D5" s="9"/>
      <c r="E5" s="9"/>
      <c r="F5" s="9"/>
      <c r="G5" s="9"/>
      <c r="H5" s="9"/>
      <c r="I5" s="9"/>
      <c r="J5" s="9"/>
      <c r="K5" s="9"/>
      <c r="L5" s="9"/>
      <c r="M5" s="9"/>
      <c r="N5" s="10"/>
      <c r="P5" s="8"/>
      <c r="Q5" s="9"/>
      <c r="R5" s="9"/>
      <c r="S5" s="9"/>
      <c r="T5" s="9"/>
      <c r="U5" s="9"/>
      <c r="V5" s="9"/>
      <c r="W5" s="9"/>
      <c r="X5" s="9"/>
      <c r="Y5" s="9"/>
      <c r="Z5" s="9"/>
      <c r="AA5" s="9"/>
      <c r="AB5" s="10"/>
    </row>
    <row r="6" spans="2:28" x14ac:dyDescent="0.35">
      <c r="B6" s="8"/>
      <c r="C6" s="9"/>
      <c r="D6" s="9"/>
      <c r="E6" s="9"/>
      <c r="F6" s="9"/>
      <c r="G6" s="9"/>
      <c r="H6" s="9"/>
      <c r="I6" s="9"/>
      <c r="J6" s="9"/>
      <c r="K6" s="9"/>
      <c r="L6" s="9"/>
      <c r="M6" s="9"/>
      <c r="N6" s="10"/>
      <c r="P6" s="64" t="s">
        <v>1</v>
      </c>
      <c r="Q6" s="65"/>
      <c r="R6" s="65"/>
      <c r="S6" s="65"/>
      <c r="T6" s="65"/>
      <c r="U6" s="65"/>
      <c r="V6" s="65"/>
      <c r="W6" s="65"/>
      <c r="X6" s="65"/>
      <c r="Y6" s="65"/>
      <c r="Z6" s="65"/>
      <c r="AA6" s="65"/>
      <c r="AB6" s="66"/>
    </row>
    <row r="7" spans="2:28" x14ac:dyDescent="0.35">
      <c r="B7" s="67" t="s">
        <v>0</v>
      </c>
      <c r="C7" s="1"/>
      <c r="D7" s="1">
        <v>0</v>
      </c>
      <c r="E7" s="1">
        <v>0.1</v>
      </c>
      <c r="F7" s="1">
        <v>0.2</v>
      </c>
      <c r="G7" s="1">
        <v>0.3</v>
      </c>
      <c r="H7" s="1">
        <v>0.4</v>
      </c>
      <c r="I7" s="1">
        <v>0.5</v>
      </c>
      <c r="J7" s="1">
        <v>0.6</v>
      </c>
      <c r="K7" s="1">
        <v>0.7</v>
      </c>
      <c r="L7" s="1">
        <v>0.8</v>
      </c>
      <c r="M7" s="1">
        <v>0.9</v>
      </c>
      <c r="N7" s="11">
        <v>1</v>
      </c>
      <c r="P7" s="67" t="s">
        <v>0</v>
      </c>
      <c r="Q7" s="1"/>
      <c r="R7" s="1">
        <v>0</v>
      </c>
      <c r="S7" s="1">
        <v>0.1</v>
      </c>
      <c r="T7" s="1">
        <v>0.2</v>
      </c>
      <c r="U7" s="1">
        <v>0.3</v>
      </c>
      <c r="V7" s="1">
        <v>0.4</v>
      </c>
      <c r="W7" s="1">
        <v>0.5</v>
      </c>
      <c r="X7" s="1">
        <v>0.6</v>
      </c>
      <c r="Y7" s="1">
        <v>0.7</v>
      </c>
      <c r="Z7" s="1">
        <v>0.8</v>
      </c>
      <c r="AA7" s="1">
        <v>0.9</v>
      </c>
      <c r="AB7" s="11">
        <v>1</v>
      </c>
    </row>
    <row r="8" spans="2:28" x14ac:dyDescent="0.35">
      <c r="B8" s="67"/>
      <c r="C8" s="2">
        <v>0</v>
      </c>
      <c r="D8" s="3">
        <v>0.92</v>
      </c>
      <c r="E8" s="3">
        <v>0.92</v>
      </c>
      <c r="F8" s="3">
        <v>0.92</v>
      </c>
      <c r="G8" s="3">
        <v>0.92</v>
      </c>
      <c r="H8" s="3">
        <v>0.92</v>
      </c>
      <c r="I8" s="3">
        <v>0.92</v>
      </c>
      <c r="J8" s="3">
        <v>0.92</v>
      </c>
      <c r="K8" s="3">
        <v>0.92</v>
      </c>
      <c r="L8" s="3">
        <v>0.92</v>
      </c>
      <c r="M8" s="3">
        <v>0.92</v>
      </c>
      <c r="N8" s="12">
        <v>0.92</v>
      </c>
      <c r="P8" s="67"/>
      <c r="Q8" s="2">
        <v>0</v>
      </c>
      <c r="R8" s="3">
        <v>0.92</v>
      </c>
      <c r="S8" s="3">
        <v>0.92</v>
      </c>
      <c r="T8" s="3">
        <v>0.92</v>
      </c>
      <c r="U8" s="3">
        <v>0.92</v>
      </c>
      <c r="V8" s="3">
        <v>0.92</v>
      </c>
      <c r="W8" s="3">
        <v>0.92</v>
      </c>
      <c r="X8" s="3">
        <v>0.92</v>
      </c>
      <c r="Y8" s="3">
        <v>0.92</v>
      </c>
      <c r="Z8" s="3">
        <v>0.92</v>
      </c>
      <c r="AA8" s="3">
        <v>0.92</v>
      </c>
      <c r="AB8" s="12">
        <v>0.92</v>
      </c>
    </row>
    <row r="9" spans="2:28" x14ac:dyDescent="0.35">
      <c r="B9" s="67"/>
      <c r="C9" s="2">
        <v>0.05</v>
      </c>
      <c r="D9" s="3">
        <v>1.0226153846153847</v>
      </c>
      <c r="E9" s="3">
        <v>1.0386629618131216</v>
      </c>
      <c r="F9" s="3">
        <v>1.0502299565535322</v>
      </c>
      <c r="G9" s="3">
        <v>1.0599815331972562</v>
      </c>
      <c r="H9" s="3">
        <v>1.0648654204148515</v>
      </c>
      <c r="I9" s="3">
        <v>1.0668913254371044</v>
      </c>
      <c r="J9" s="3">
        <v>1.0665841579437272</v>
      </c>
      <c r="K9" s="3">
        <v>1.0644069048074567</v>
      </c>
      <c r="L9" s="3">
        <v>1.0607510126554063</v>
      </c>
      <c r="M9" s="3">
        <v>1.0559387500469484</v>
      </c>
      <c r="N9" s="12">
        <v>1.0509230769230768</v>
      </c>
      <c r="P9" s="67"/>
      <c r="Q9" s="2">
        <v>0.05</v>
      </c>
      <c r="R9" s="3">
        <v>1.0226153846153847</v>
      </c>
      <c r="S9" s="3">
        <v>1.0386629618131216</v>
      </c>
      <c r="T9" s="3">
        <v>1.0502299565535322</v>
      </c>
      <c r="U9" s="3">
        <v>1.0599815331972562</v>
      </c>
      <c r="V9" s="3">
        <v>1.0648654204148515</v>
      </c>
      <c r="W9" s="3">
        <v>1.0668913254371044</v>
      </c>
      <c r="X9" s="3">
        <v>1.0665841579437272</v>
      </c>
      <c r="Y9" s="3">
        <v>1.0644069048074567</v>
      </c>
      <c r="Z9" s="3">
        <v>1.0607510126554063</v>
      </c>
      <c r="AA9" s="3">
        <v>1.0559387500469484</v>
      </c>
      <c r="AB9" s="12">
        <v>1.0509230769230768</v>
      </c>
    </row>
    <row r="10" spans="2:28" x14ac:dyDescent="0.35">
      <c r="B10" s="67"/>
      <c r="C10" s="2">
        <v>0.1</v>
      </c>
      <c r="D10" s="3">
        <v>1.0438461538461539</v>
      </c>
      <c r="E10" s="3">
        <v>1.0719095193422752</v>
      </c>
      <c r="F10" s="3">
        <v>1.0988914122948295</v>
      </c>
      <c r="G10" s="3">
        <v>1.1165131752307593</v>
      </c>
      <c r="H10" s="3">
        <v>1.1251053443321821</v>
      </c>
      <c r="I10" s="3">
        <v>1.1274511557358977</v>
      </c>
      <c r="J10" s="3">
        <v>1.1253559039189267</v>
      </c>
      <c r="K10" s="3">
        <v>1.1201346470759452</v>
      </c>
      <c r="L10" s="3">
        <v>1.1127229763911335</v>
      </c>
      <c r="M10" s="3">
        <v>1.1037861824035649</v>
      </c>
      <c r="N10" s="12">
        <v>1.0933846153846154</v>
      </c>
      <c r="P10" s="67"/>
      <c r="Q10" s="2">
        <v>0.1</v>
      </c>
      <c r="R10" s="3">
        <v>1.0438461538461539</v>
      </c>
      <c r="S10" s="3">
        <v>1.0719095193422752</v>
      </c>
      <c r="T10" s="3">
        <v>1.0988914122948295</v>
      </c>
      <c r="U10" s="3">
        <v>1.1165131752307593</v>
      </c>
      <c r="V10" s="3">
        <v>1.1251053443321821</v>
      </c>
      <c r="W10" s="3">
        <v>1.1274511557358977</v>
      </c>
      <c r="X10" s="3">
        <v>1.1253559039189267</v>
      </c>
      <c r="Y10" s="3">
        <v>1.1201346470759452</v>
      </c>
      <c r="Z10" s="3">
        <v>1.1127229763911335</v>
      </c>
      <c r="AA10" s="3">
        <v>1.1037861824035649</v>
      </c>
      <c r="AB10" s="12">
        <v>1.0933846153846154</v>
      </c>
    </row>
    <row r="11" spans="2:28" x14ac:dyDescent="0.35">
      <c r="B11" s="67"/>
      <c r="C11" s="2">
        <v>0.15</v>
      </c>
      <c r="D11" s="3">
        <v>1.0438461538461539</v>
      </c>
      <c r="E11" s="3">
        <v>1.0825771148388215</v>
      </c>
      <c r="F11" s="3">
        <v>1.1155523593609136</v>
      </c>
      <c r="G11" s="3">
        <v>1.1384401761568519</v>
      </c>
      <c r="H11" s="3">
        <v>1.1488511378948523</v>
      </c>
      <c r="I11" s="3">
        <v>1.1511456562922553</v>
      </c>
      <c r="J11" s="3">
        <v>1.1480859609750589</v>
      </c>
      <c r="K11" s="3">
        <v>1.1423073145059426</v>
      </c>
      <c r="L11" s="3">
        <v>1.1348687318655155</v>
      </c>
      <c r="M11" s="3">
        <v>1.1257102306072542</v>
      </c>
      <c r="N11" s="12">
        <v>1.1146153846153846</v>
      </c>
      <c r="P11" s="67"/>
      <c r="Q11" s="2">
        <v>0.15</v>
      </c>
      <c r="R11" s="3">
        <v>1.0438461538461539</v>
      </c>
      <c r="S11" s="3">
        <v>1.0825771148388215</v>
      </c>
      <c r="T11" s="3">
        <v>1.1155523593609136</v>
      </c>
      <c r="U11" s="3">
        <v>1.1384401761568519</v>
      </c>
      <c r="V11" s="3">
        <v>1.1488511378948523</v>
      </c>
      <c r="W11" s="3">
        <v>1.1511456562922553</v>
      </c>
      <c r="X11" s="3">
        <v>1.1480859609750589</v>
      </c>
      <c r="Y11" s="3">
        <v>1.1423073145059426</v>
      </c>
      <c r="Z11" s="3">
        <v>1.1348687318655155</v>
      </c>
      <c r="AA11" s="3">
        <v>1.1257102306072542</v>
      </c>
      <c r="AB11" s="12">
        <v>1.1146153846153846</v>
      </c>
    </row>
    <row r="12" spans="2:28" x14ac:dyDescent="0.35">
      <c r="B12" s="67"/>
      <c r="C12" s="2">
        <v>0.2</v>
      </c>
      <c r="D12" s="3">
        <v>1.0332307692307692</v>
      </c>
      <c r="E12" s="3">
        <v>1.0863629267765929</v>
      </c>
      <c r="F12" s="3">
        <v>1.1269762736100404</v>
      </c>
      <c r="G12" s="3">
        <v>1.1514627786783065</v>
      </c>
      <c r="H12" s="3">
        <v>1.1631347216092622</v>
      </c>
      <c r="I12" s="3">
        <v>1.1662288372333236</v>
      </c>
      <c r="J12" s="3">
        <v>1.1636409025925856</v>
      </c>
      <c r="K12" s="3">
        <v>1.1572816665355965</v>
      </c>
      <c r="L12" s="3">
        <v>1.1484073858994701</v>
      </c>
      <c r="M12" s="3">
        <v>1.1378563807560829</v>
      </c>
      <c r="N12" s="12">
        <v>1.1252307692307695</v>
      </c>
      <c r="P12" s="67"/>
      <c r="Q12" s="2">
        <v>0.2</v>
      </c>
      <c r="R12" s="3">
        <v>1.0332307692307692</v>
      </c>
      <c r="S12" s="3">
        <v>1.0863629267765929</v>
      </c>
      <c r="T12" s="3">
        <v>1.1269762736100404</v>
      </c>
      <c r="U12" s="3">
        <v>1.1514627786783065</v>
      </c>
      <c r="V12" s="3">
        <v>1.1631347216092622</v>
      </c>
      <c r="W12" s="3">
        <v>1.1662288372333236</v>
      </c>
      <c r="X12" s="3">
        <v>1.1636409025925856</v>
      </c>
      <c r="Y12" s="3">
        <v>1.1572816665355965</v>
      </c>
      <c r="Z12" s="3">
        <v>1.1484073858994701</v>
      </c>
      <c r="AA12" s="3">
        <v>1.1378563807560829</v>
      </c>
      <c r="AB12" s="12">
        <v>1.1252307692307695</v>
      </c>
    </row>
    <row r="13" spans="2:28" x14ac:dyDescent="0.35">
      <c r="B13" s="67"/>
      <c r="C13" s="2">
        <v>0.25</v>
      </c>
      <c r="D13" s="3">
        <v>1.0226153846153847</v>
      </c>
      <c r="E13" s="3">
        <v>1.0838454356560343</v>
      </c>
      <c r="F13" s="3">
        <v>1.1328910827636707</v>
      </c>
      <c r="G13" s="3">
        <v>1.1602439220135041</v>
      </c>
      <c r="H13" s="3">
        <v>1.1726535393641551</v>
      </c>
      <c r="I13" s="3">
        <v>1.1756624478560247</v>
      </c>
      <c r="J13" s="3">
        <v>1.1726604571709285</v>
      </c>
      <c r="K13" s="3">
        <v>1.1657325267791767</v>
      </c>
      <c r="L13" s="3">
        <v>1.1562105875748856</v>
      </c>
      <c r="M13" s="3">
        <v>1.1449763224675105</v>
      </c>
      <c r="N13" s="12">
        <v>1.1323076923076925</v>
      </c>
      <c r="P13" s="67"/>
      <c r="Q13" s="2">
        <v>0.25</v>
      </c>
      <c r="R13" s="3">
        <v>1.0226153846153847</v>
      </c>
      <c r="S13" s="3">
        <v>1.0838454356560343</v>
      </c>
      <c r="T13" s="3">
        <v>1.1328910827636707</v>
      </c>
      <c r="U13" s="3">
        <v>1.1602439220135041</v>
      </c>
      <c r="V13" s="3">
        <v>1.1726535393641551</v>
      </c>
      <c r="W13" s="3">
        <v>1.1756624478560247</v>
      </c>
      <c r="X13" s="3">
        <v>1.1726604571709285</v>
      </c>
      <c r="Y13" s="3">
        <v>1.1657325267791767</v>
      </c>
      <c r="Z13" s="3">
        <v>1.1562105875748856</v>
      </c>
      <c r="AA13" s="3">
        <v>1.1449763224675105</v>
      </c>
      <c r="AB13" s="12">
        <v>1.1323076923076925</v>
      </c>
    </row>
    <row r="14" spans="2:28" x14ac:dyDescent="0.35">
      <c r="B14" s="67"/>
      <c r="C14" s="2">
        <v>0.3</v>
      </c>
      <c r="D14" s="3">
        <v>1.0049230769230768</v>
      </c>
      <c r="E14" s="3">
        <v>1.0786904885218702</v>
      </c>
      <c r="F14" s="3">
        <v>1.1348219944880562</v>
      </c>
      <c r="G14" s="3">
        <v>1.1646363918597888</v>
      </c>
      <c r="H14" s="3">
        <v>1.1780424264761118</v>
      </c>
      <c r="I14" s="3">
        <v>1.1814005998464745</v>
      </c>
      <c r="J14" s="3">
        <v>1.1783795430110053</v>
      </c>
      <c r="K14" s="3">
        <v>1.171219613001897</v>
      </c>
      <c r="L14" s="3">
        <v>1.1613565921783457</v>
      </c>
      <c r="M14" s="3">
        <v>1.1497365327981817</v>
      </c>
      <c r="N14" s="12">
        <v>1.1358461538461539</v>
      </c>
      <c r="P14" s="67"/>
      <c r="Q14" s="2">
        <v>0.3</v>
      </c>
      <c r="R14" s="3">
        <v>1.0049230769230768</v>
      </c>
      <c r="S14" s="3">
        <v>1.0786904885218702</v>
      </c>
      <c r="T14" s="3">
        <v>1.1348219944880562</v>
      </c>
      <c r="U14" s="3">
        <v>1.1646363918597888</v>
      </c>
      <c r="V14" s="3">
        <v>1.1780424264761118</v>
      </c>
      <c r="W14" s="3">
        <v>1.1814005998464745</v>
      </c>
      <c r="X14" s="3">
        <v>1.1783795430110053</v>
      </c>
      <c r="Y14" s="3">
        <v>1.171219613001897</v>
      </c>
      <c r="Z14" s="3">
        <v>1.1613565921783457</v>
      </c>
      <c r="AA14" s="3">
        <v>1.1497365327981817</v>
      </c>
      <c r="AB14" s="12">
        <v>1.1358461538461539</v>
      </c>
    </row>
    <row r="15" spans="2:28" x14ac:dyDescent="0.35">
      <c r="B15" s="67"/>
      <c r="C15" s="2">
        <v>0.35</v>
      </c>
      <c r="D15" s="3">
        <v>0.98723076923076925</v>
      </c>
      <c r="E15" s="3">
        <v>1.0726709842681872</v>
      </c>
      <c r="F15" s="3">
        <v>1.1347323160905087</v>
      </c>
      <c r="G15" s="3">
        <v>1.1668681438152604</v>
      </c>
      <c r="H15" s="3">
        <v>1.18140675838177</v>
      </c>
      <c r="I15" s="3">
        <v>1.1852312088012689</v>
      </c>
      <c r="J15" s="3">
        <v>1.1823134972498954</v>
      </c>
      <c r="K15" s="3">
        <v>1.1750861608065084</v>
      </c>
      <c r="L15" s="3">
        <v>1.1650846994840167</v>
      </c>
      <c r="M15" s="3">
        <v>1.1532986971048209</v>
      </c>
      <c r="N15" s="12">
        <v>1.1393846153846154</v>
      </c>
      <c r="P15" s="67"/>
      <c r="Q15" s="2">
        <v>0.35</v>
      </c>
      <c r="R15" s="3">
        <v>0.98723076923076925</v>
      </c>
      <c r="S15" s="3">
        <v>1.0726709842681872</v>
      </c>
      <c r="T15" s="3">
        <v>1.1347323160905087</v>
      </c>
      <c r="U15" s="3">
        <v>1.1668681438152604</v>
      </c>
      <c r="V15" s="3">
        <v>1.18140675838177</v>
      </c>
      <c r="W15" s="3">
        <v>1.1852312088012689</v>
      </c>
      <c r="X15" s="3">
        <v>1.1823134972498954</v>
      </c>
      <c r="Y15" s="3">
        <v>1.1750861608065084</v>
      </c>
      <c r="Z15" s="3">
        <v>1.1650846994840167</v>
      </c>
      <c r="AA15" s="3">
        <v>1.1532986971048209</v>
      </c>
      <c r="AB15" s="12">
        <v>1.1393846153846154</v>
      </c>
    </row>
    <row r="16" spans="2:28" x14ac:dyDescent="0.35">
      <c r="B16" s="67"/>
      <c r="C16" s="2">
        <v>0.4</v>
      </c>
      <c r="D16" s="3">
        <v>0.96953846153846157</v>
      </c>
      <c r="E16" s="3">
        <v>1.0665989215557399</v>
      </c>
      <c r="F16" s="3">
        <v>1.1336695891160224</v>
      </c>
      <c r="G16" s="3">
        <v>1.1680095819326564</v>
      </c>
      <c r="H16" s="3">
        <v>1.1836239154522241</v>
      </c>
      <c r="I16" s="3">
        <v>1.1879234167245714</v>
      </c>
      <c r="J16" s="3">
        <v>1.1852188917306741</v>
      </c>
      <c r="K16" s="3">
        <v>1.1780916947584867</v>
      </c>
      <c r="L16" s="3">
        <v>1.1681277751922621</v>
      </c>
      <c r="M16" s="3">
        <v>1.1563307211949274</v>
      </c>
      <c r="N16" s="12">
        <v>1.1429230769230769</v>
      </c>
      <c r="P16" s="67"/>
      <c r="Q16" s="2">
        <v>0.4</v>
      </c>
      <c r="R16" s="3">
        <v>0.96953846153846157</v>
      </c>
      <c r="S16" s="3">
        <v>1.0665989215557399</v>
      </c>
      <c r="T16" s="3">
        <v>1.1336695891160224</v>
      </c>
      <c r="U16" s="3">
        <v>1.1680095819326564</v>
      </c>
      <c r="V16" s="3">
        <v>1.1836239154522241</v>
      </c>
      <c r="W16" s="3">
        <v>1.1879234167245714</v>
      </c>
      <c r="X16" s="3">
        <v>1.1852188917306741</v>
      </c>
      <c r="Y16" s="3">
        <v>1.1780916947584867</v>
      </c>
      <c r="Z16" s="3">
        <v>1.1681277751922621</v>
      </c>
      <c r="AA16" s="3">
        <v>1.1563307211949274</v>
      </c>
      <c r="AB16" s="12">
        <v>1.1429230769230769</v>
      </c>
    </row>
    <row r="17" spans="2:28" x14ac:dyDescent="0.35">
      <c r="B17" s="67"/>
      <c r="C17" s="2">
        <v>0.45</v>
      </c>
      <c r="D17" s="3">
        <v>0.95184615384615379</v>
      </c>
      <c r="E17" s="3">
        <v>1.060858744841356</v>
      </c>
      <c r="F17" s="3">
        <v>1.1321841166569628</v>
      </c>
      <c r="G17" s="3">
        <v>1.1685347447028518</v>
      </c>
      <c r="H17" s="3">
        <v>1.1851226329803473</v>
      </c>
      <c r="I17" s="3">
        <v>1.1899569988250718</v>
      </c>
      <c r="J17" s="3">
        <v>1.1876058725210328</v>
      </c>
      <c r="K17" s="3">
        <v>1.1807159900665294</v>
      </c>
      <c r="L17" s="3">
        <v>1.1708843524639425</v>
      </c>
      <c r="M17" s="3">
        <v>1.1591223093179552</v>
      </c>
      <c r="N17" s="12">
        <v>1.1464615384615384</v>
      </c>
      <c r="P17" s="67"/>
      <c r="Q17" s="2">
        <v>0.45</v>
      </c>
      <c r="R17" s="3">
        <v>0.95184615384615379</v>
      </c>
      <c r="S17" s="3">
        <v>1.060858744841356</v>
      </c>
      <c r="T17" s="3">
        <v>1.1321841166569628</v>
      </c>
      <c r="U17" s="3">
        <v>1.1685347447028518</v>
      </c>
      <c r="V17" s="3">
        <v>1.1851226329803473</v>
      </c>
      <c r="W17" s="3">
        <v>1.1899569988250718</v>
      </c>
      <c r="X17" s="3">
        <v>1.1876058725210328</v>
      </c>
      <c r="Y17" s="3">
        <v>1.1807159900665294</v>
      </c>
      <c r="Z17" s="3">
        <v>1.1708843524639425</v>
      </c>
      <c r="AA17" s="3">
        <v>1.1591223093179552</v>
      </c>
      <c r="AB17" s="12">
        <v>1.1464615384615384</v>
      </c>
    </row>
    <row r="18" spans="2:28" x14ac:dyDescent="0.35">
      <c r="B18" s="67"/>
      <c r="C18" s="2">
        <v>0.5</v>
      </c>
      <c r="D18" s="3">
        <v>0.93769230769230771</v>
      </c>
      <c r="E18" s="3">
        <v>1.0558099269866956</v>
      </c>
      <c r="F18" s="3">
        <v>1.1305464524489173</v>
      </c>
      <c r="G18" s="3">
        <v>1.1686723415668205</v>
      </c>
      <c r="H18" s="3">
        <v>1.1862008828383244</v>
      </c>
      <c r="I18" s="3">
        <v>1.191680629436787</v>
      </c>
      <c r="J18" s="3">
        <v>1.1897931649134714</v>
      </c>
      <c r="K18" s="3">
        <v>1.1831875874446003</v>
      </c>
      <c r="L18" s="3">
        <v>1.1734739743746236</v>
      </c>
      <c r="M18" s="3">
        <v>1.1616973363436192</v>
      </c>
      <c r="N18" s="12">
        <v>1.1500000000000001</v>
      </c>
      <c r="P18" s="67"/>
      <c r="Q18" s="2">
        <v>0.5</v>
      </c>
      <c r="R18" s="3">
        <v>0.93769230769230771</v>
      </c>
      <c r="S18" s="3">
        <v>1.0558099269866956</v>
      </c>
      <c r="T18" s="3">
        <v>1.1305464524489173</v>
      </c>
      <c r="U18" s="3">
        <v>1.1686723415668205</v>
      </c>
      <c r="V18" s="3">
        <v>1.1862008828383244</v>
      </c>
      <c r="W18" s="3">
        <v>1.191680629436787</v>
      </c>
      <c r="X18" s="3">
        <v>1.1897931649134714</v>
      </c>
      <c r="Y18" s="3">
        <v>1.1831875874446003</v>
      </c>
      <c r="Z18" s="3">
        <v>1.1734739743746236</v>
      </c>
      <c r="AA18" s="3">
        <v>1.1616973363436192</v>
      </c>
      <c r="AB18" s="12">
        <v>1.1500000000000001</v>
      </c>
    </row>
    <row r="19" spans="2:28" x14ac:dyDescent="0.35">
      <c r="B19" s="67"/>
      <c r="C19" s="2">
        <v>0.55000000000000004</v>
      </c>
      <c r="D19" s="3">
        <v>0.92353846153846153</v>
      </c>
      <c r="E19" s="3">
        <v>1.0511156045473542</v>
      </c>
      <c r="F19" s="3">
        <v>1.1288760552039507</v>
      </c>
      <c r="G19" s="3">
        <v>1.1685737206385696</v>
      </c>
      <c r="H19" s="3">
        <v>1.1870919300959675</v>
      </c>
      <c r="I19" s="3">
        <v>1.1933182092813353</v>
      </c>
      <c r="J19" s="3">
        <v>1.1919166785020081</v>
      </c>
      <c r="K19" s="3">
        <v>1.1855395573836114</v>
      </c>
      <c r="L19" s="3">
        <v>1.1758562308091378</v>
      </c>
      <c r="M19" s="3">
        <v>1.1639869616581828</v>
      </c>
      <c r="N19" s="12">
        <v>1.1500000000000001</v>
      </c>
      <c r="P19" s="67"/>
      <c r="Q19" s="2">
        <v>0.55000000000000004</v>
      </c>
      <c r="R19" s="3">
        <v>0.92353846153846153</v>
      </c>
      <c r="S19" s="3">
        <v>1.0511156045473542</v>
      </c>
      <c r="T19" s="3">
        <v>1.1288760552039507</v>
      </c>
      <c r="U19" s="3">
        <v>1.1685737206385696</v>
      </c>
      <c r="V19" s="3">
        <v>1.1870919300959675</v>
      </c>
      <c r="W19" s="3">
        <v>1.1933182092813353</v>
      </c>
      <c r="X19" s="3">
        <v>1.1919166785020081</v>
      </c>
      <c r="Y19" s="3">
        <v>1.1855395573836114</v>
      </c>
      <c r="Z19" s="3">
        <v>1.1758562308091378</v>
      </c>
      <c r="AA19" s="3">
        <v>1.1639869616581828</v>
      </c>
      <c r="AB19" s="12">
        <v>1.1500000000000001</v>
      </c>
    </row>
    <row r="20" spans="2:28" x14ac:dyDescent="0.35">
      <c r="B20" s="67"/>
      <c r="C20" s="2">
        <v>0.6</v>
      </c>
      <c r="D20" s="3">
        <v>0.90938461538461535</v>
      </c>
      <c r="E20" s="3">
        <v>1.046795181127695</v>
      </c>
      <c r="F20" s="3">
        <v>1.1272205902979919</v>
      </c>
      <c r="G20" s="3">
        <v>1.1683657646179193</v>
      </c>
      <c r="H20" s="3">
        <v>1.1879622239332943</v>
      </c>
      <c r="I20" s="3">
        <v>1.1949681905599752</v>
      </c>
      <c r="J20" s="3">
        <v>1.1939756540151754</v>
      </c>
      <c r="K20" s="3">
        <v>1.1877104832575878</v>
      </c>
      <c r="L20" s="3">
        <v>1.1779657400571397</v>
      </c>
      <c r="M20" s="3">
        <v>1.1659549089578494</v>
      </c>
      <c r="N20" s="12">
        <v>1.1535384615384616</v>
      </c>
      <c r="P20" s="67"/>
      <c r="Q20" s="2">
        <v>0.6</v>
      </c>
      <c r="R20" s="3">
        <v>0.90938461538461535</v>
      </c>
      <c r="S20" s="3">
        <v>1.046795181127695</v>
      </c>
      <c r="T20" s="3">
        <v>1.1272205902979919</v>
      </c>
      <c r="U20" s="3">
        <v>1.1683657646179193</v>
      </c>
      <c r="V20" s="3">
        <v>1.1879622239332943</v>
      </c>
      <c r="W20" s="3">
        <v>1.1949681905599752</v>
      </c>
      <c r="X20" s="3">
        <v>1.1939756540151754</v>
      </c>
      <c r="Y20" s="3">
        <v>1.1877104832575878</v>
      </c>
      <c r="Z20" s="3">
        <v>1.1779657400571397</v>
      </c>
      <c r="AA20" s="3">
        <v>1.1659549089578494</v>
      </c>
      <c r="AB20" s="12">
        <v>1.1535384615384616</v>
      </c>
    </row>
    <row r="21" spans="2:28" x14ac:dyDescent="0.35">
      <c r="B21" s="67"/>
      <c r="C21" s="2">
        <v>0.65</v>
      </c>
      <c r="D21" s="3">
        <v>0.89523076923076916</v>
      </c>
      <c r="E21" s="3">
        <v>1.0428371832920951</v>
      </c>
      <c r="F21" s="3">
        <v>1.1256024140578034</v>
      </c>
      <c r="G21" s="3">
        <v>1.1681556151463435</v>
      </c>
      <c r="H21" s="3">
        <v>1.1889051547417291</v>
      </c>
      <c r="I21" s="3">
        <v>1.1966293078202481</v>
      </c>
      <c r="J21" s="3">
        <v>1.1959065657395569</v>
      </c>
      <c r="K21" s="3">
        <v>1.1896419011629547</v>
      </c>
      <c r="L21" s="3">
        <v>1.1797822548792909</v>
      </c>
      <c r="M21" s="3">
        <v>1.1676202443929813</v>
      </c>
      <c r="N21" s="12">
        <v>1.1535384615384616</v>
      </c>
      <c r="P21" s="67"/>
      <c r="Q21" s="2">
        <v>0.65</v>
      </c>
      <c r="R21" s="3">
        <v>0.89523076923076916</v>
      </c>
      <c r="S21" s="3">
        <v>1.0428371832920951</v>
      </c>
      <c r="T21" s="3">
        <v>1.1256024140578034</v>
      </c>
      <c r="U21" s="3">
        <v>1.1681556151463435</v>
      </c>
      <c r="V21" s="3">
        <v>1.1889051547417291</v>
      </c>
      <c r="W21" s="3">
        <v>1.1966293078202481</v>
      </c>
      <c r="X21" s="3">
        <v>1.1959065657395569</v>
      </c>
      <c r="Y21" s="3">
        <v>1.1896419011629547</v>
      </c>
      <c r="Z21" s="3">
        <v>1.1797822548792909</v>
      </c>
      <c r="AA21" s="3">
        <v>1.1676202443929813</v>
      </c>
      <c r="AB21" s="12">
        <v>1.1535384615384616</v>
      </c>
    </row>
    <row r="22" spans="2:28" x14ac:dyDescent="0.35">
      <c r="B22" s="67"/>
      <c r="C22" s="2">
        <v>0.7</v>
      </c>
      <c r="D22" s="3">
        <v>0.88461538461538458</v>
      </c>
      <c r="E22" s="3">
        <v>1.0392155427199143</v>
      </c>
      <c r="F22" s="3">
        <v>1.1240380617288426</v>
      </c>
      <c r="G22" s="3">
        <v>1.1680262859051054</v>
      </c>
      <c r="H22" s="3">
        <v>1.1899445130274857</v>
      </c>
      <c r="I22" s="3">
        <v>1.1982456280634939</v>
      </c>
      <c r="J22" s="3">
        <v>1.1976501061366169</v>
      </c>
      <c r="K22" s="3">
        <v>1.1913165165827839</v>
      </c>
      <c r="L22" s="3">
        <v>1.1813293970548173</v>
      </c>
      <c r="M22" s="3">
        <v>1.1690299584315378</v>
      </c>
      <c r="N22" s="12">
        <v>1.1535384615384616</v>
      </c>
      <c r="P22" s="67"/>
      <c r="Q22" s="2">
        <v>0.7</v>
      </c>
      <c r="R22" s="3">
        <v>0.88461538461538458</v>
      </c>
      <c r="S22" s="3">
        <v>1.0392155427199143</v>
      </c>
      <c r="T22" s="3">
        <v>1.1240380617288426</v>
      </c>
      <c r="U22" s="3">
        <v>1.1680262859051054</v>
      </c>
      <c r="V22" s="3">
        <v>1.1899445130274857</v>
      </c>
      <c r="W22" s="3">
        <v>1.1982456280634939</v>
      </c>
      <c r="X22" s="3">
        <v>1.1976501061366169</v>
      </c>
      <c r="Y22" s="3">
        <v>1.1913165165827839</v>
      </c>
      <c r="Z22" s="3">
        <v>1.1813293970548173</v>
      </c>
      <c r="AA22" s="3">
        <v>1.1690299584315378</v>
      </c>
      <c r="AB22" s="12">
        <v>1.1535384615384616</v>
      </c>
    </row>
    <row r="23" spans="2:28" x14ac:dyDescent="0.35">
      <c r="B23" s="67"/>
      <c r="C23" s="2">
        <v>0.75</v>
      </c>
      <c r="D23" s="3">
        <v>0.87400000000000011</v>
      </c>
      <c r="E23" s="3">
        <v>1.0358998041886545</v>
      </c>
      <c r="F23" s="3">
        <v>1.1225471900059623</v>
      </c>
      <c r="G23" s="3">
        <v>1.168030419716467</v>
      </c>
      <c r="H23" s="3">
        <v>1.1910522901094878</v>
      </c>
      <c r="I23" s="3">
        <v>1.1997546379382784</v>
      </c>
      <c r="J23" s="3">
        <v>1.1991816410651592</v>
      </c>
      <c r="K23" s="3">
        <v>1.1927538174849293</v>
      </c>
      <c r="L23" s="3">
        <v>1.1826487577878497</v>
      </c>
      <c r="M23" s="3">
        <v>1.1702301979064955</v>
      </c>
      <c r="N23" s="12">
        <v>1.1570769230769231</v>
      </c>
      <c r="P23" s="67"/>
      <c r="Q23" s="2">
        <v>0.75</v>
      </c>
      <c r="R23" s="3">
        <v>0.87400000000000011</v>
      </c>
      <c r="S23" s="3">
        <v>1.0358998041886545</v>
      </c>
      <c r="T23" s="3">
        <v>1.1225471900059623</v>
      </c>
      <c r="U23" s="3">
        <v>1.168030419716467</v>
      </c>
      <c r="V23" s="3">
        <v>1.1910522901094878</v>
      </c>
      <c r="W23" s="3">
        <v>1.1997546379382784</v>
      </c>
      <c r="X23" s="3">
        <v>1.1991816410651592</v>
      </c>
      <c r="Y23" s="3">
        <v>1.1927538174849293</v>
      </c>
      <c r="Z23" s="3">
        <v>1.1826487577878497</v>
      </c>
      <c r="AA23" s="3">
        <v>1.1702301979064955</v>
      </c>
      <c r="AB23" s="12">
        <v>1.1570769230769231</v>
      </c>
    </row>
    <row r="24" spans="2:28" x14ac:dyDescent="0.35">
      <c r="B24" s="67"/>
      <c r="C24" s="2">
        <v>0.8</v>
      </c>
      <c r="D24" s="3">
        <v>0.86338461538461542</v>
      </c>
      <c r="E24" s="3">
        <v>1.0328577408423798</v>
      </c>
      <c r="F24" s="3">
        <v>1.1211497086745028</v>
      </c>
      <c r="G24" s="3">
        <v>1.1681891918182365</v>
      </c>
      <c r="H24" s="3">
        <v>1.1921739871685306</v>
      </c>
      <c r="I24" s="3">
        <v>1.20111508369446</v>
      </c>
      <c r="J24" s="3">
        <v>1.2005082570589516</v>
      </c>
      <c r="K24" s="3">
        <v>1.1939873805412873</v>
      </c>
      <c r="L24" s="3">
        <v>1.1837799035585854</v>
      </c>
      <c r="M24" s="3">
        <v>1.1712598543900707</v>
      </c>
      <c r="N24" s="12">
        <v>1.1570769230769231</v>
      </c>
      <c r="P24" s="67"/>
      <c r="Q24" s="2">
        <v>0.8</v>
      </c>
      <c r="R24" s="3">
        <v>0.86338461538461542</v>
      </c>
      <c r="S24" s="3">
        <v>1.0328577408423798</v>
      </c>
      <c r="T24" s="3">
        <v>1.1211497086745028</v>
      </c>
      <c r="U24" s="3">
        <v>1.1681891918182365</v>
      </c>
      <c r="V24" s="3">
        <v>1.1921739871685306</v>
      </c>
      <c r="W24" s="3">
        <v>1.20111508369446</v>
      </c>
      <c r="X24" s="3">
        <v>1.2005082570589516</v>
      </c>
      <c r="Y24" s="3">
        <v>1.1939873805412873</v>
      </c>
      <c r="Z24" s="3">
        <v>1.1837799035585854</v>
      </c>
      <c r="AA24" s="3">
        <v>1.1712598543900707</v>
      </c>
      <c r="AB24" s="12">
        <v>1.1570769230769231</v>
      </c>
    </row>
    <row r="25" spans="2:28" x14ac:dyDescent="0.35">
      <c r="B25" s="67"/>
      <c r="C25" s="2">
        <v>0.85</v>
      </c>
      <c r="D25" s="3">
        <v>0.85630769230769221</v>
      </c>
      <c r="E25" s="3">
        <v>1.0300583069141092</v>
      </c>
      <c r="F25" s="3">
        <v>1.1198669616992676</v>
      </c>
      <c r="G25" s="3">
        <v>1.1684945876781758</v>
      </c>
      <c r="H25" s="3">
        <v>1.1932545148409341</v>
      </c>
      <c r="I25" s="3">
        <v>1.2023137202629677</v>
      </c>
      <c r="J25" s="3">
        <v>1.201653913351207</v>
      </c>
      <c r="K25" s="3">
        <v>1.1950506980602562</v>
      </c>
      <c r="L25" s="3">
        <v>1.1847562423119178</v>
      </c>
      <c r="M25" s="3">
        <v>1.1721520827366758</v>
      </c>
      <c r="N25" s="12">
        <v>1.1570769230769231</v>
      </c>
      <c r="P25" s="67"/>
      <c r="Q25" s="2">
        <v>0.85</v>
      </c>
      <c r="R25" s="3">
        <v>0.85630769230769221</v>
      </c>
      <c r="S25" s="3">
        <v>1.0300583069141092</v>
      </c>
      <c r="T25" s="3">
        <v>1.1198669616992676</v>
      </c>
      <c r="U25" s="3">
        <v>1.1684945876781758</v>
      </c>
      <c r="V25" s="3">
        <v>1.1932545148409341</v>
      </c>
      <c r="W25" s="3">
        <v>1.2023137202629677</v>
      </c>
      <c r="X25" s="3">
        <v>1.201653913351207</v>
      </c>
      <c r="Y25" s="3">
        <v>1.1950506980602562</v>
      </c>
      <c r="Z25" s="3">
        <v>1.1847562423119178</v>
      </c>
      <c r="AA25" s="3">
        <v>1.1721520827366758</v>
      </c>
      <c r="AB25" s="12">
        <v>1.1570769230769231</v>
      </c>
    </row>
    <row r="26" spans="2:28" x14ac:dyDescent="0.35">
      <c r="B26" s="67"/>
      <c r="C26" s="2">
        <v>0.9</v>
      </c>
      <c r="D26" s="3">
        <v>0.84923076923076923</v>
      </c>
      <c r="E26" s="3">
        <v>1.0274724813608027</v>
      </c>
      <c r="F26" s="3">
        <v>1.1187167497781592</v>
      </c>
      <c r="G26" s="3">
        <v>1.1689168269817634</v>
      </c>
      <c r="H26" s="3">
        <v>1.1942539691925038</v>
      </c>
      <c r="I26" s="3">
        <v>1.2033581403585589</v>
      </c>
      <c r="J26" s="3">
        <v>1.2026452688070446</v>
      </c>
      <c r="K26" s="3">
        <v>1.1959722005403943</v>
      </c>
      <c r="L26" s="3">
        <v>1.185605951455923</v>
      </c>
      <c r="M26" s="3">
        <v>1.1729371694418107</v>
      </c>
      <c r="N26" s="12">
        <v>1.1606153846153846</v>
      </c>
      <c r="P26" s="67"/>
      <c r="Q26" s="2">
        <v>0.9</v>
      </c>
      <c r="R26" s="3">
        <v>0.84923076923076923</v>
      </c>
      <c r="S26" s="3">
        <v>1.0274724813608027</v>
      </c>
      <c r="T26" s="3">
        <v>1.1187167497781592</v>
      </c>
      <c r="U26" s="3">
        <v>1.1689168269817634</v>
      </c>
      <c r="V26" s="3">
        <v>1.1942539691925038</v>
      </c>
      <c r="W26" s="3">
        <v>1.2033581403585589</v>
      </c>
      <c r="X26" s="3">
        <v>1.2026452688070446</v>
      </c>
      <c r="Y26" s="3">
        <v>1.1959722005403943</v>
      </c>
      <c r="Z26" s="3">
        <v>1.185605951455923</v>
      </c>
      <c r="AA26" s="3">
        <v>1.1729371694418107</v>
      </c>
      <c r="AB26" s="12">
        <v>1.1606153846153846</v>
      </c>
    </row>
    <row r="27" spans="2:28" x14ac:dyDescent="0.35">
      <c r="B27" s="67"/>
      <c r="C27" s="2">
        <v>0.95</v>
      </c>
      <c r="D27" s="3">
        <v>0.83861538461538465</v>
      </c>
      <c r="E27" s="3">
        <v>1.0250752082237835</v>
      </c>
      <c r="F27" s="3">
        <v>1.1177129928882292</v>
      </c>
      <c r="G27" s="3">
        <v>1.1694139810708857</v>
      </c>
      <c r="H27" s="3">
        <v>1.195151681166428</v>
      </c>
      <c r="I27" s="3">
        <v>1.2042653854076695</v>
      </c>
      <c r="J27" s="3">
        <v>1.2035064513866724</v>
      </c>
      <c r="K27" s="3">
        <v>1.1967759315784177</v>
      </c>
      <c r="L27" s="3">
        <v>1.186355774219221</v>
      </c>
      <c r="M27" s="3">
        <v>1.1736430388230541</v>
      </c>
      <c r="N27" s="12">
        <v>1.1606153846153846</v>
      </c>
      <c r="P27" s="67"/>
      <c r="Q27" s="2">
        <v>0.95</v>
      </c>
      <c r="R27" s="3">
        <v>0.83861538461538465</v>
      </c>
      <c r="S27" s="3">
        <v>1.0250752082237835</v>
      </c>
      <c r="T27" s="3">
        <v>1.1177129928882292</v>
      </c>
      <c r="U27" s="3">
        <v>1.1694139810708857</v>
      </c>
      <c r="V27" s="3">
        <v>1.195151681166428</v>
      </c>
      <c r="W27" s="3">
        <v>1.2042653854076695</v>
      </c>
      <c r="X27" s="3">
        <v>1.2035064513866724</v>
      </c>
      <c r="Y27" s="3">
        <v>1.1967759315784177</v>
      </c>
      <c r="Z27" s="3">
        <v>1.186355774219221</v>
      </c>
      <c r="AA27" s="3">
        <v>1.1736430388230541</v>
      </c>
      <c r="AB27" s="12">
        <v>1.1606153846153846</v>
      </c>
    </row>
    <row r="28" spans="2:28" x14ac:dyDescent="0.35">
      <c r="B28" s="67"/>
      <c r="C28" s="2">
        <v>1</v>
      </c>
      <c r="D28" s="3">
        <v>0.83153846153846156</v>
      </c>
      <c r="E28" s="3">
        <v>1.0228428657238291</v>
      </c>
      <c r="F28" s="3">
        <v>1.1168644648331862</v>
      </c>
      <c r="G28" s="3">
        <v>1.1699433620159438</v>
      </c>
      <c r="H28" s="3">
        <v>1.1959429264068617</v>
      </c>
      <c r="I28" s="3">
        <v>1.2050539310161892</v>
      </c>
      <c r="J28" s="3">
        <v>1.2042577083294219</v>
      </c>
      <c r="K28" s="3">
        <v>1.1974843318645767</v>
      </c>
      <c r="L28" s="3">
        <v>1.1870303447429944</v>
      </c>
      <c r="M28" s="3">
        <v>1.1742927221151491</v>
      </c>
      <c r="N28" s="12">
        <v>1.1606153846153846</v>
      </c>
      <c r="P28" s="67"/>
      <c r="Q28" s="2">
        <v>1</v>
      </c>
      <c r="R28" s="3">
        <v>0.83153846153846156</v>
      </c>
      <c r="S28" s="3">
        <v>1.0228428657238291</v>
      </c>
      <c r="T28" s="3">
        <v>1.1168644648331862</v>
      </c>
      <c r="U28" s="3">
        <v>1.1699433620159438</v>
      </c>
      <c r="V28" s="3">
        <v>1.1959429264068617</v>
      </c>
      <c r="W28" s="3">
        <v>1.2050539310161892</v>
      </c>
      <c r="X28" s="3">
        <v>1.2042577083294219</v>
      </c>
      <c r="Y28" s="3">
        <v>1.1974843318645767</v>
      </c>
      <c r="Z28" s="3">
        <v>1.1870303447429944</v>
      </c>
      <c r="AA28" s="3">
        <v>1.1742927221151491</v>
      </c>
      <c r="AB28" s="12">
        <v>1.1606153846153846</v>
      </c>
    </row>
    <row r="29" spans="2:28" x14ac:dyDescent="0.35">
      <c r="B29" s="8"/>
      <c r="C29" s="9"/>
      <c r="D29" s="9"/>
      <c r="E29" s="9"/>
      <c r="F29" s="9"/>
      <c r="G29" s="9"/>
      <c r="H29" s="9"/>
      <c r="I29" s="9"/>
      <c r="J29" s="9"/>
      <c r="K29" s="9"/>
      <c r="L29" s="9"/>
      <c r="M29" s="9"/>
      <c r="N29" s="10"/>
      <c r="P29" s="8"/>
      <c r="Q29" s="9"/>
      <c r="R29" s="9"/>
      <c r="S29" s="9"/>
      <c r="T29" s="9"/>
      <c r="U29" s="9"/>
      <c r="V29" s="9"/>
      <c r="W29" s="9"/>
      <c r="X29" s="9"/>
      <c r="Y29" s="9"/>
      <c r="Z29" s="9"/>
      <c r="AA29" s="9"/>
      <c r="AB29" s="10"/>
    </row>
    <row r="30" spans="2:28" x14ac:dyDescent="0.35">
      <c r="B30" s="8"/>
      <c r="C30" s="9"/>
      <c r="D30" s="9"/>
      <c r="E30" s="9"/>
      <c r="F30" s="9"/>
      <c r="G30" s="9"/>
      <c r="H30" s="9"/>
      <c r="I30" s="9"/>
      <c r="J30" s="9"/>
      <c r="K30" s="9"/>
      <c r="L30" s="9"/>
      <c r="M30" s="9"/>
      <c r="N30" s="10"/>
      <c r="P30" s="8"/>
      <c r="Q30" s="9"/>
      <c r="R30" s="7"/>
      <c r="S30" s="9"/>
      <c r="T30" s="9"/>
      <c r="U30" s="9"/>
      <c r="V30" s="9"/>
      <c r="W30" s="9"/>
      <c r="X30" s="9"/>
      <c r="Y30" s="9"/>
      <c r="Z30" s="9"/>
      <c r="AA30" s="9"/>
      <c r="AB30" s="10"/>
    </row>
    <row r="31" spans="2:28" x14ac:dyDescent="0.35">
      <c r="B31" s="8"/>
      <c r="C31" s="9"/>
      <c r="D31" s="9"/>
      <c r="E31" s="9"/>
      <c r="F31" s="9"/>
      <c r="G31" s="9"/>
      <c r="H31" s="9"/>
      <c r="I31" s="9"/>
      <c r="J31" s="9"/>
      <c r="K31" s="9"/>
      <c r="L31" s="9"/>
      <c r="M31" s="9"/>
      <c r="N31" s="10"/>
      <c r="P31" s="8"/>
      <c r="Q31" s="9"/>
      <c r="R31" s="9"/>
      <c r="S31" s="9"/>
      <c r="T31" s="9"/>
      <c r="U31" s="9"/>
      <c r="V31" s="9"/>
      <c r="W31" s="9"/>
      <c r="X31" s="9"/>
      <c r="Y31" s="9"/>
      <c r="Z31" s="9"/>
      <c r="AA31" s="9"/>
      <c r="AB31" s="10"/>
    </row>
    <row r="32" spans="2:28" x14ac:dyDescent="0.35">
      <c r="B32" s="8"/>
      <c r="C32" s="9"/>
      <c r="D32" s="9"/>
      <c r="E32" s="9"/>
      <c r="F32" s="9"/>
      <c r="G32" s="9"/>
      <c r="H32" s="9"/>
      <c r="I32" s="9"/>
      <c r="J32" s="9"/>
      <c r="K32" s="9"/>
      <c r="L32" s="9"/>
      <c r="M32" s="9"/>
      <c r="N32" s="10"/>
      <c r="P32" s="8"/>
      <c r="Q32" s="9"/>
      <c r="R32" s="9"/>
      <c r="S32" s="9"/>
      <c r="T32" s="9"/>
      <c r="U32" s="9"/>
      <c r="V32" s="9"/>
      <c r="W32" s="9"/>
      <c r="X32" s="9"/>
      <c r="Y32" s="9"/>
      <c r="Z32" s="9"/>
      <c r="AA32" s="9"/>
      <c r="AB32" s="10"/>
    </row>
    <row r="33" spans="2:28" x14ac:dyDescent="0.35">
      <c r="B33" s="8"/>
      <c r="C33" s="9"/>
      <c r="D33" s="9"/>
      <c r="E33" s="9"/>
      <c r="F33" s="9"/>
      <c r="G33" s="9"/>
      <c r="H33" s="9"/>
      <c r="I33" s="9"/>
      <c r="J33" s="9"/>
      <c r="K33" s="9"/>
      <c r="L33" s="9"/>
      <c r="M33" s="9"/>
      <c r="N33" s="10"/>
      <c r="P33" s="8"/>
      <c r="Q33" s="9"/>
      <c r="R33" s="9"/>
      <c r="S33" s="9"/>
      <c r="T33" s="9"/>
      <c r="U33" s="9"/>
      <c r="V33" s="9"/>
      <c r="W33" s="9"/>
      <c r="X33" s="9"/>
      <c r="Y33" s="9"/>
      <c r="Z33" s="9"/>
      <c r="AA33" s="9"/>
      <c r="AB33" s="10"/>
    </row>
    <row r="34" spans="2:28" x14ac:dyDescent="0.35">
      <c r="B34" s="8"/>
      <c r="C34" s="9"/>
      <c r="D34" s="9"/>
      <c r="E34" s="9"/>
      <c r="F34" s="9"/>
      <c r="G34" s="9"/>
      <c r="H34" s="9"/>
      <c r="I34" s="9"/>
      <c r="J34" s="9"/>
      <c r="K34" s="9"/>
      <c r="L34" s="9"/>
      <c r="M34" s="9"/>
      <c r="N34" s="10"/>
      <c r="P34" s="8"/>
      <c r="Q34" s="9"/>
      <c r="R34" s="9"/>
      <c r="S34" s="9"/>
      <c r="T34" s="9"/>
      <c r="U34" s="9"/>
      <c r="V34" s="9"/>
      <c r="W34" s="9"/>
      <c r="X34" s="9"/>
      <c r="Y34" s="9"/>
      <c r="Z34" s="9"/>
      <c r="AA34" s="9"/>
      <c r="AB34" s="10"/>
    </row>
    <row r="35" spans="2:28" x14ac:dyDescent="0.35">
      <c r="B35" s="8"/>
      <c r="C35" s="9"/>
      <c r="D35" s="9"/>
      <c r="E35" s="9"/>
      <c r="F35" s="9"/>
      <c r="G35" s="9"/>
      <c r="H35" s="9"/>
      <c r="I35" s="9"/>
      <c r="J35" s="9"/>
      <c r="K35" s="9"/>
      <c r="L35" s="9"/>
      <c r="M35" s="9"/>
      <c r="N35" s="10"/>
      <c r="P35" s="8"/>
      <c r="Q35" s="9"/>
      <c r="R35" s="9"/>
      <c r="S35" s="9"/>
      <c r="T35" s="9"/>
      <c r="U35" s="9"/>
      <c r="V35" s="9"/>
      <c r="W35" s="9"/>
      <c r="X35" s="9"/>
      <c r="Y35" s="9"/>
      <c r="Z35" s="9"/>
      <c r="AA35" s="9"/>
      <c r="AB35" s="10"/>
    </row>
    <row r="36" spans="2:28" x14ac:dyDescent="0.35">
      <c r="B36" s="8"/>
      <c r="C36" s="9"/>
      <c r="D36" s="9"/>
      <c r="E36" s="9"/>
      <c r="F36" s="9"/>
      <c r="G36" s="9"/>
      <c r="H36" s="9"/>
      <c r="I36" s="9"/>
      <c r="J36" s="9"/>
      <c r="K36" s="9"/>
      <c r="L36" s="9"/>
      <c r="M36" s="9"/>
      <c r="N36" s="10"/>
      <c r="P36" s="8"/>
      <c r="Q36" s="9"/>
      <c r="R36" s="9"/>
      <c r="S36" s="9"/>
      <c r="T36" s="9"/>
      <c r="U36" s="9"/>
      <c r="V36" s="9"/>
      <c r="W36" s="9"/>
      <c r="X36" s="9"/>
      <c r="Y36" s="9"/>
      <c r="Z36" s="9"/>
      <c r="AA36" s="9"/>
      <c r="AB36" s="10"/>
    </row>
    <row r="37" spans="2:28" x14ac:dyDescent="0.35">
      <c r="B37" s="8"/>
      <c r="C37" s="9"/>
      <c r="D37" s="9"/>
      <c r="E37" s="9"/>
      <c r="F37" s="9"/>
      <c r="G37" s="9"/>
      <c r="H37" s="9"/>
      <c r="I37" s="9"/>
      <c r="J37" s="9"/>
      <c r="K37" s="9"/>
      <c r="L37" s="9"/>
      <c r="M37" s="9"/>
      <c r="N37" s="10"/>
      <c r="P37" s="8"/>
      <c r="Q37" s="9"/>
      <c r="R37" s="9"/>
      <c r="S37" s="9"/>
      <c r="T37" s="9"/>
      <c r="U37" s="9"/>
      <c r="V37" s="9"/>
      <c r="W37" s="9"/>
      <c r="X37" s="9"/>
      <c r="Y37" s="9"/>
      <c r="Z37" s="9"/>
      <c r="AA37" s="9"/>
      <c r="AB37" s="10"/>
    </row>
    <row r="38" spans="2:28" x14ac:dyDescent="0.35">
      <c r="B38" s="8"/>
      <c r="C38" s="9"/>
      <c r="D38" s="9"/>
      <c r="E38" s="9"/>
      <c r="F38" s="9"/>
      <c r="G38" s="9"/>
      <c r="H38" s="9"/>
      <c r="I38" s="9"/>
      <c r="J38" s="9"/>
      <c r="K38" s="9"/>
      <c r="L38" s="9"/>
      <c r="M38" s="9"/>
      <c r="N38" s="10"/>
      <c r="P38" s="8"/>
      <c r="Q38" s="9"/>
      <c r="R38" s="9"/>
      <c r="S38" s="9"/>
      <c r="T38" s="9"/>
      <c r="U38" s="9"/>
      <c r="V38" s="9"/>
      <c r="W38" s="9"/>
      <c r="X38" s="9"/>
      <c r="Y38" s="9"/>
      <c r="Z38" s="9"/>
      <c r="AA38" s="9"/>
      <c r="AB38" s="10"/>
    </row>
    <row r="39" spans="2:28" x14ac:dyDescent="0.35">
      <c r="B39" s="64" t="s">
        <v>1</v>
      </c>
      <c r="C39" s="65"/>
      <c r="D39" s="65"/>
      <c r="E39" s="65"/>
      <c r="F39" s="65"/>
      <c r="G39" s="65"/>
      <c r="H39" s="65"/>
      <c r="I39" s="65"/>
      <c r="J39" s="65"/>
      <c r="K39" s="65"/>
      <c r="L39" s="65"/>
      <c r="M39" s="65"/>
      <c r="N39" s="66"/>
      <c r="P39" s="64" t="s">
        <v>1</v>
      </c>
      <c r="Q39" s="65"/>
      <c r="R39" s="65"/>
      <c r="S39" s="65"/>
      <c r="T39" s="65"/>
      <c r="U39" s="65"/>
      <c r="V39" s="65"/>
      <c r="W39" s="65"/>
      <c r="X39" s="65"/>
      <c r="Y39" s="65"/>
      <c r="Z39" s="65"/>
      <c r="AA39" s="65"/>
      <c r="AB39" s="66"/>
    </row>
    <row r="40" spans="2:28" x14ac:dyDescent="0.35">
      <c r="B40" s="67" t="s">
        <v>0</v>
      </c>
      <c r="C40" s="1"/>
      <c r="D40" s="1">
        <v>0</v>
      </c>
      <c r="E40" s="1">
        <v>0.1</v>
      </c>
      <c r="F40" s="1">
        <v>0.2</v>
      </c>
      <c r="G40" s="1">
        <v>0.3</v>
      </c>
      <c r="H40" s="1">
        <v>0.4</v>
      </c>
      <c r="I40" s="1">
        <v>0.5</v>
      </c>
      <c r="J40" s="1">
        <v>0.6</v>
      </c>
      <c r="K40" s="1">
        <v>0.7</v>
      </c>
      <c r="L40" s="1">
        <v>0.8</v>
      </c>
      <c r="M40" s="1">
        <v>0.9</v>
      </c>
      <c r="N40" s="11">
        <v>1</v>
      </c>
      <c r="P40" s="67" t="s">
        <v>0</v>
      </c>
      <c r="Q40" s="1"/>
      <c r="R40" s="1">
        <v>0</v>
      </c>
      <c r="S40" s="1">
        <v>0.1</v>
      </c>
      <c r="T40" s="1">
        <v>0.2</v>
      </c>
      <c r="U40" s="1">
        <v>0.3</v>
      </c>
      <c r="V40" s="1">
        <v>0.4</v>
      </c>
      <c r="W40" s="1">
        <v>0.5</v>
      </c>
      <c r="X40" s="1">
        <v>0.6</v>
      </c>
      <c r="Y40" s="1">
        <v>0.7</v>
      </c>
      <c r="Z40" s="1">
        <v>0.8</v>
      </c>
      <c r="AA40" s="1">
        <v>0.9</v>
      </c>
      <c r="AB40" s="11">
        <v>1</v>
      </c>
    </row>
    <row r="41" spans="2:28" x14ac:dyDescent="0.35">
      <c r="B41" s="67"/>
      <c r="C41" s="2">
        <v>0</v>
      </c>
      <c r="D41" s="5">
        <v>1.2</v>
      </c>
      <c r="E41" s="5">
        <v>1.2</v>
      </c>
      <c r="F41" s="5">
        <v>1.2</v>
      </c>
      <c r="G41" s="5">
        <v>1.2</v>
      </c>
      <c r="H41" s="5">
        <v>1.2</v>
      </c>
      <c r="I41" s="5">
        <v>1.2</v>
      </c>
      <c r="J41" s="5">
        <v>1.2</v>
      </c>
      <c r="K41" s="5">
        <v>1.2</v>
      </c>
      <c r="L41" s="5">
        <v>1.2</v>
      </c>
      <c r="M41" s="5">
        <v>1.2</v>
      </c>
      <c r="N41" s="13">
        <v>1.2</v>
      </c>
      <c r="P41" s="67"/>
      <c r="Q41" s="2">
        <v>0</v>
      </c>
      <c r="R41" s="5">
        <v>1.2</v>
      </c>
      <c r="S41" s="5">
        <v>1.2</v>
      </c>
      <c r="T41" s="5">
        <v>1.2</v>
      </c>
      <c r="U41" s="5">
        <v>1.2</v>
      </c>
      <c r="V41" s="5">
        <v>1.2</v>
      </c>
      <c r="W41" s="5">
        <v>1.2</v>
      </c>
      <c r="X41" s="5">
        <v>1.2</v>
      </c>
      <c r="Y41" s="5">
        <v>1.2</v>
      </c>
      <c r="Z41" s="5">
        <v>1.2</v>
      </c>
      <c r="AA41" s="5">
        <v>1.2</v>
      </c>
      <c r="AB41" s="13">
        <v>1.2</v>
      </c>
    </row>
    <row r="42" spans="2:28" x14ac:dyDescent="0.35">
      <c r="B42" s="67"/>
      <c r="C42" s="2">
        <v>0.05</v>
      </c>
      <c r="D42" s="5">
        <v>1.1235549865819607</v>
      </c>
      <c r="E42" s="5">
        <v>1.0989848911866567</v>
      </c>
      <c r="F42" s="5">
        <v>1.0780953957781114</v>
      </c>
      <c r="G42" s="5">
        <v>1.058039143564627</v>
      </c>
      <c r="H42" s="5">
        <v>1.0384059614164913</v>
      </c>
      <c r="I42" s="5">
        <v>1.0194285842311885</v>
      </c>
      <c r="J42" s="5">
        <v>1.0015884976061042</v>
      </c>
      <c r="K42" s="5">
        <v>0.98386785514969755</v>
      </c>
      <c r="L42" s="5">
        <v>0.96663636901711281</v>
      </c>
      <c r="M42" s="5">
        <v>0.95022489196915272</v>
      </c>
      <c r="N42" s="13">
        <v>0.93436048101486424</v>
      </c>
      <c r="P42" s="67"/>
      <c r="Q42" s="2">
        <v>0.05</v>
      </c>
      <c r="R42" s="5">
        <v>1.1235549865819607</v>
      </c>
      <c r="S42" s="5">
        <v>1.0989848911866567</v>
      </c>
      <c r="T42" s="5">
        <v>1.0780953957781114</v>
      </c>
      <c r="U42" s="5">
        <v>1.058039143564627</v>
      </c>
      <c r="V42" s="5">
        <v>1.0384059614164913</v>
      </c>
      <c r="W42" s="5">
        <v>1.0194285842311885</v>
      </c>
      <c r="X42" s="5">
        <v>1.0015884976061042</v>
      </c>
      <c r="Y42" s="5">
        <v>0.98386785514969755</v>
      </c>
      <c r="Z42" s="5">
        <v>0.96663636901711281</v>
      </c>
      <c r="AA42" s="5">
        <v>0.95022489196915272</v>
      </c>
      <c r="AB42" s="13">
        <v>0.93436048101486424</v>
      </c>
    </row>
    <row r="43" spans="2:28" x14ac:dyDescent="0.35">
      <c r="B43" s="67"/>
      <c r="C43" s="2">
        <v>0.1</v>
      </c>
      <c r="D43" s="5">
        <v>0.99611522356478388</v>
      </c>
      <c r="E43" s="5">
        <v>0.96563125097382396</v>
      </c>
      <c r="F43" s="5">
        <v>0.93788901517219581</v>
      </c>
      <c r="G43" s="5">
        <v>0.91135597245434463</v>
      </c>
      <c r="H43" s="5">
        <v>0.88610099077073834</v>
      </c>
      <c r="I43" s="5">
        <v>0.86219285377814459</v>
      </c>
      <c r="J43" s="5">
        <v>0.84012560683481008</v>
      </c>
      <c r="K43" s="5">
        <v>0.81888873710083721</v>
      </c>
      <c r="L43" s="5">
        <v>0.79883282206214223</v>
      </c>
      <c r="M43" s="5">
        <v>0.78029941977905037</v>
      </c>
      <c r="N43" s="13">
        <v>0.76258948262216675</v>
      </c>
      <c r="P43" s="67"/>
      <c r="Q43" s="2">
        <v>0.1</v>
      </c>
      <c r="R43" s="5">
        <v>0.99611522356478388</v>
      </c>
      <c r="S43" s="5">
        <v>0.96563125097382396</v>
      </c>
      <c r="T43" s="5">
        <v>0.93788901517219581</v>
      </c>
      <c r="U43" s="5">
        <v>0.91135597245434463</v>
      </c>
      <c r="V43" s="5">
        <v>0.88610099077073834</v>
      </c>
      <c r="W43" s="5">
        <v>0.86219285377814459</v>
      </c>
      <c r="X43" s="5">
        <v>0.84012560683481008</v>
      </c>
      <c r="Y43" s="5">
        <v>0.81888873710083721</v>
      </c>
      <c r="Z43" s="5">
        <v>0.79883282206214223</v>
      </c>
      <c r="AA43" s="5">
        <v>0.78029941977905037</v>
      </c>
      <c r="AB43" s="13">
        <v>0.76258948262216675</v>
      </c>
    </row>
    <row r="44" spans="2:28" x14ac:dyDescent="0.35">
      <c r="B44" s="67"/>
      <c r="C44" s="2">
        <v>0.15</v>
      </c>
      <c r="D44" s="5">
        <v>0.9191763201955383</v>
      </c>
      <c r="E44" s="5">
        <v>0.88124778116470626</v>
      </c>
      <c r="F44" s="5">
        <v>0.84840299500125982</v>
      </c>
      <c r="G44" s="5">
        <v>0.81830213726326173</v>
      </c>
      <c r="H44" s="5">
        <v>0.79079305782759779</v>
      </c>
      <c r="I44" s="5">
        <v>0.76517114568085542</v>
      </c>
      <c r="J44" s="5">
        <v>0.7418820615991889</v>
      </c>
      <c r="K44" s="5">
        <v>0.71988418836850299</v>
      </c>
      <c r="L44" s="5">
        <v>0.69954074752926509</v>
      </c>
      <c r="M44" s="5">
        <v>0.68088701599367729</v>
      </c>
      <c r="N44" s="13">
        <v>0.66340037284020448</v>
      </c>
      <c r="P44" s="67"/>
      <c r="Q44" s="2">
        <v>0.15</v>
      </c>
      <c r="R44" s="5">
        <v>0.9191763201955383</v>
      </c>
      <c r="S44" s="5">
        <v>0.88124778116470626</v>
      </c>
      <c r="T44" s="5">
        <v>0.84840299500125982</v>
      </c>
      <c r="U44" s="5">
        <v>0.81830213726326173</v>
      </c>
      <c r="V44" s="5">
        <v>0.79079305782759779</v>
      </c>
      <c r="W44" s="5">
        <v>0.76517114568085542</v>
      </c>
      <c r="X44" s="5">
        <v>0.7418820615991889</v>
      </c>
      <c r="Y44" s="5">
        <v>0.71988418836850299</v>
      </c>
      <c r="Z44" s="5">
        <v>0.69954074752926509</v>
      </c>
      <c r="AA44" s="5">
        <v>0.68088701599367729</v>
      </c>
      <c r="AB44" s="13">
        <v>0.66340037284020448</v>
      </c>
    </row>
    <row r="45" spans="2:28" x14ac:dyDescent="0.35">
      <c r="B45" s="67"/>
      <c r="C45" s="2">
        <v>0.2</v>
      </c>
      <c r="D45" s="5">
        <v>0.86960648443121003</v>
      </c>
      <c r="E45" s="5">
        <v>0.82158208930807619</v>
      </c>
      <c r="F45" s="5">
        <v>0.78474060179403937</v>
      </c>
      <c r="G45" s="5">
        <v>0.75274735055790232</v>
      </c>
      <c r="H45" s="5">
        <v>0.72401230359275071</v>
      </c>
      <c r="I45" s="5">
        <v>0.69784766647773555</v>
      </c>
      <c r="J45" s="5">
        <v>0.67418996605899328</v>
      </c>
      <c r="K45" s="5">
        <v>0.65216962855805127</v>
      </c>
      <c r="L45" s="5">
        <v>0.63200973724408049</v>
      </c>
      <c r="M45" s="5">
        <v>0.61359965663973315</v>
      </c>
      <c r="N45" s="13">
        <v>0.59668144803212619</v>
      </c>
      <c r="P45" s="67"/>
      <c r="Q45" s="2">
        <v>0.2</v>
      </c>
      <c r="R45" s="5">
        <v>0.86960648443121003</v>
      </c>
      <c r="S45" s="5">
        <v>0.82158208930807619</v>
      </c>
      <c r="T45" s="5">
        <v>0.78474060179403937</v>
      </c>
      <c r="U45" s="5">
        <v>0.75274735055790232</v>
      </c>
      <c r="V45" s="5">
        <v>0.72401230359275071</v>
      </c>
      <c r="W45" s="5">
        <v>0.69784766647773555</v>
      </c>
      <c r="X45" s="5">
        <v>0.67418996605899328</v>
      </c>
      <c r="Y45" s="5">
        <v>0.65216962855805127</v>
      </c>
      <c r="Z45" s="5">
        <v>0.63200973724408049</v>
      </c>
      <c r="AA45" s="5">
        <v>0.61359965663973315</v>
      </c>
      <c r="AB45" s="13">
        <v>0.59668144803212619</v>
      </c>
    </row>
    <row r="46" spans="2:28" x14ac:dyDescent="0.35">
      <c r="B46" s="67"/>
      <c r="C46" s="2">
        <v>0.25</v>
      </c>
      <c r="D46" s="5">
        <v>0.83528596851400005</v>
      </c>
      <c r="E46" s="5">
        <v>0.77674677762437161</v>
      </c>
      <c r="F46" s="5">
        <v>0.73628673028458058</v>
      </c>
      <c r="G46" s="5">
        <v>0.70338293853321587</v>
      </c>
      <c r="H46" s="5">
        <v>0.67406559070903915</v>
      </c>
      <c r="I46" s="5">
        <v>0.64739093458019148</v>
      </c>
      <c r="J46" s="5">
        <v>0.62361083971337194</v>
      </c>
      <c r="K46" s="5">
        <v>0.60162792861391079</v>
      </c>
      <c r="L46" s="5">
        <v>0.58166827697721335</v>
      </c>
      <c r="M46" s="5">
        <v>0.5636279085280036</v>
      </c>
      <c r="N46" s="13">
        <v>0.547091466074208</v>
      </c>
      <c r="P46" s="67"/>
      <c r="Q46" s="2">
        <v>0.25</v>
      </c>
      <c r="R46" s="5">
        <v>0.83528596851400005</v>
      </c>
      <c r="S46" s="5">
        <v>0.77674677762437161</v>
      </c>
      <c r="T46" s="5">
        <v>0.73628673028458058</v>
      </c>
      <c r="U46" s="5">
        <v>0.70338293853321587</v>
      </c>
      <c r="V46" s="5">
        <v>0.67406559070903915</v>
      </c>
      <c r="W46" s="5">
        <v>0.64739093458019148</v>
      </c>
      <c r="X46" s="5">
        <v>0.62361083971337194</v>
      </c>
      <c r="Y46" s="5">
        <v>0.60162792861391079</v>
      </c>
      <c r="Z46" s="5">
        <v>0.58166827697721335</v>
      </c>
      <c r="AA46" s="5">
        <v>0.5636279085280036</v>
      </c>
      <c r="AB46" s="13">
        <v>0.547091466074208</v>
      </c>
    </row>
    <row r="47" spans="2:28" x14ac:dyDescent="0.35">
      <c r="B47" s="67"/>
      <c r="C47" s="2">
        <v>0.3</v>
      </c>
      <c r="D47" s="5">
        <v>0.80990058448110125</v>
      </c>
      <c r="E47" s="5">
        <v>0.74094210258369941</v>
      </c>
      <c r="F47" s="5">
        <v>0.69815495915022685</v>
      </c>
      <c r="G47" s="5">
        <v>0.66441067494585848</v>
      </c>
      <c r="H47" s="5">
        <v>0.63427369735869177</v>
      </c>
      <c r="I47" s="5">
        <v>0.60723885426246682</v>
      </c>
      <c r="J47" s="5">
        <v>0.58309246113524471</v>
      </c>
      <c r="K47" s="5">
        <v>0.5612837429606744</v>
      </c>
      <c r="L47" s="5">
        <v>0.54178066813389758</v>
      </c>
      <c r="M47" s="5">
        <v>0.5240797925494427</v>
      </c>
      <c r="N47" s="13">
        <v>0.50796890682506002</v>
      </c>
      <c r="P47" s="67"/>
      <c r="Q47" s="2">
        <v>0.3</v>
      </c>
      <c r="R47" s="5">
        <v>0.80990058448110125</v>
      </c>
      <c r="S47" s="5">
        <v>0.74094210258369941</v>
      </c>
      <c r="T47" s="5">
        <v>0.69815495915022685</v>
      </c>
      <c r="U47" s="5">
        <v>0.66441067494585848</v>
      </c>
      <c r="V47" s="5">
        <v>0.63427369735869177</v>
      </c>
      <c r="W47" s="5">
        <v>0.60723885426246682</v>
      </c>
      <c r="X47" s="5">
        <v>0.58309246113524471</v>
      </c>
      <c r="Y47" s="5">
        <v>0.5612837429606744</v>
      </c>
      <c r="Z47" s="5">
        <v>0.54178066813389758</v>
      </c>
      <c r="AA47" s="5">
        <v>0.5240797925494427</v>
      </c>
      <c r="AB47" s="13">
        <v>0.50796890682506002</v>
      </c>
    </row>
    <row r="48" spans="2:28" x14ac:dyDescent="0.35">
      <c r="B48" s="67"/>
      <c r="C48" s="2">
        <v>0.35</v>
      </c>
      <c r="D48" s="5">
        <v>0.79097909401692224</v>
      </c>
      <c r="E48" s="5">
        <v>0.7115333803919498</v>
      </c>
      <c r="F48" s="5">
        <v>0.66687681349277816</v>
      </c>
      <c r="G48" s="5">
        <v>0.63184810408004033</v>
      </c>
      <c r="H48" s="5">
        <v>0.60101856947813859</v>
      </c>
      <c r="I48" s="5">
        <v>0.57343796684055071</v>
      </c>
      <c r="J48" s="5">
        <v>0.54941405245509956</v>
      </c>
      <c r="K48" s="5">
        <v>0.52793854726485689</v>
      </c>
      <c r="L48" s="5">
        <v>0.50892745260074557</v>
      </c>
      <c r="M48" s="5">
        <v>0.49155506955358497</v>
      </c>
      <c r="N48" s="13">
        <v>0.47611322290246816</v>
      </c>
      <c r="P48" s="67"/>
      <c r="Q48" s="2">
        <v>0.35</v>
      </c>
      <c r="R48" s="5">
        <v>0.79097909401692224</v>
      </c>
      <c r="S48" s="5">
        <v>0.7115333803919498</v>
      </c>
      <c r="T48" s="5">
        <v>0.66687681349277816</v>
      </c>
      <c r="U48" s="5">
        <v>0.63184810408004033</v>
      </c>
      <c r="V48" s="5">
        <v>0.60101856947813859</v>
      </c>
      <c r="W48" s="5">
        <v>0.57343796684055071</v>
      </c>
      <c r="X48" s="5">
        <v>0.54941405245509956</v>
      </c>
      <c r="Y48" s="5">
        <v>0.52793854726485689</v>
      </c>
      <c r="Z48" s="5">
        <v>0.50892745260074557</v>
      </c>
      <c r="AA48" s="5">
        <v>0.49155506955358497</v>
      </c>
      <c r="AB48" s="13">
        <v>0.47611322290246816</v>
      </c>
    </row>
    <row r="49" spans="2:28" x14ac:dyDescent="0.35">
      <c r="B49" s="67"/>
      <c r="C49" s="2">
        <v>0.4</v>
      </c>
      <c r="D49" s="5">
        <v>0.77627018106141066</v>
      </c>
      <c r="E49" s="5">
        <v>0.68607449225524675</v>
      </c>
      <c r="F49" s="5">
        <v>0.6403292301121889</v>
      </c>
      <c r="G49" s="5">
        <v>0.60402827593030106</v>
      </c>
      <c r="H49" s="5">
        <v>0.57266558369473919</v>
      </c>
      <c r="I49" s="5">
        <v>0.54499714702485247</v>
      </c>
      <c r="J49" s="5">
        <v>0.52089247927765414</v>
      </c>
      <c r="K49" s="5">
        <v>0.49968060262485059</v>
      </c>
      <c r="L49" s="5">
        <v>0.48117994844305145</v>
      </c>
      <c r="M49" s="5">
        <v>0.4645144101922683</v>
      </c>
      <c r="N49" s="13">
        <v>0.44946613081254444</v>
      </c>
      <c r="P49" s="67"/>
      <c r="Q49" s="2">
        <v>0.4</v>
      </c>
      <c r="R49" s="5">
        <v>0.77627018106141066</v>
      </c>
      <c r="S49" s="5">
        <v>0.68607449225524675</v>
      </c>
      <c r="T49" s="5">
        <v>0.6403292301121889</v>
      </c>
      <c r="U49" s="5">
        <v>0.60402827593030106</v>
      </c>
      <c r="V49" s="5">
        <v>0.57266558369473919</v>
      </c>
      <c r="W49" s="5">
        <v>0.54499714702485247</v>
      </c>
      <c r="X49" s="5">
        <v>0.52089247927765414</v>
      </c>
      <c r="Y49" s="5">
        <v>0.49968060262485059</v>
      </c>
      <c r="Z49" s="5">
        <v>0.48117994844305145</v>
      </c>
      <c r="AA49" s="5">
        <v>0.4645144101922683</v>
      </c>
      <c r="AB49" s="13">
        <v>0.44946613081254444</v>
      </c>
    </row>
    <row r="50" spans="2:28" x14ac:dyDescent="0.35">
      <c r="B50" s="67"/>
      <c r="C50" s="2">
        <v>0.45</v>
      </c>
      <c r="D50" s="5">
        <v>0.76397383800835739</v>
      </c>
      <c r="E50" s="5">
        <v>0.66442445696532393</v>
      </c>
      <c r="F50" s="5">
        <v>0.61732792471215736</v>
      </c>
      <c r="G50" s="5">
        <v>0.57962027731436894</v>
      </c>
      <c r="H50" s="5">
        <v>0.54752009952356329</v>
      </c>
      <c r="I50" s="5">
        <v>0.51999803885855478</v>
      </c>
      <c r="J50" s="5">
        <v>0.49628036347438531</v>
      </c>
      <c r="K50" s="5">
        <v>0.47557652493353025</v>
      </c>
      <c r="L50" s="5">
        <v>0.45749422037005338</v>
      </c>
      <c r="M50" s="5">
        <v>0.44135218812462046</v>
      </c>
      <c r="N50" s="13">
        <v>0.42683538050462061</v>
      </c>
      <c r="P50" s="67"/>
      <c r="Q50" s="2">
        <v>0.45</v>
      </c>
      <c r="R50" s="5">
        <v>0.76397383800835739</v>
      </c>
      <c r="S50" s="5">
        <v>0.66442445696532393</v>
      </c>
      <c r="T50" s="5">
        <v>0.61732792471215736</v>
      </c>
      <c r="U50" s="5">
        <v>0.57962027731436894</v>
      </c>
      <c r="V50" s="5">
        <v>0.54752009952356329</v>
      </c>
      <c r="W50" s="5">
        <v>0.51999803885855478</v>
      </c>
      <c r="X50" s="5">
        <v>0.49628036347438531</v>
      </c>
      <c r="Y50" s="5">
        <v>0.47557652493353025</v>
      </c>
      <c r="Z50" s="5">
        <v>0.45749422037005338</v>
      </c>
      <c r="AA50" s="5">
        <v>0.44135218812462046</v>
      </c>
      <c r="AB50" s="13">
        <v>0.42683538050462061</v>
      </c>
    </row>
    <row r="51" spans="2:28" x14ac:dyDescent="0.35">
      <c r="B51" s="67"/>
      <c r="C51" s="2">
        <v>0.5</v>
      </c>
      <c r="D51" s="5">
        <v>0.75428764928358394</v>
      </c>
      <c r="E51" s="5">
        <v>0.64557541693373599</v>
      </c>
      <c r="F51" s="5">
        <v>0.59679924847371257</v>
      </c>
      <c r="G51" s="5">
        <v>0.55800320085998201</v>
      </c>
      <c r="H51" s="5">
        <v>0.52552509227857636</v>
      </c>
      <c r="I51" s="5">
        <v>0.49798208462986038</v>
      </c>
      <c r="J51" s="5">
        <v>0.47466446713175414</v>
      </c>
      <c r="K51" s="5">
        <v>0.45453580663252746</v>
      </c>
      <c r="L51" s="5">
        <v>0.43691703310897356</v>
      </c>
      <c r="M51" s="5">
        <v>0.42135616375765883</v>
      </c>
      <c r="N51" s="13">
        <v>0.40725568270724866</v>
      </c>
      <c r="P51" s="67"/>
      <c r="Q51" s="2">
        <v>0.5</v>
      </c>
      <c r="R51" s="5">
        <v>0.75428764928358394</v>
      </c>
      <c r="S51" s="5">
        <v>0.64557541693373599</v>
      </c>
      <c r="T51" s="5">
        <v>0.59679924847371257</v>
      </c>
      <c r="U51" s="5">
        <v>0.55800320085998201</v>
      </c>
      <c r="V51" s="5">
        <v>0.52552509227857636</v>
      </c>
      <c r="W51" s="5">
        <v>0.49798208462986038</v>
      </c>
      <c r="X51" s="5">
        <v>0.47466446713175414</v>
      </c>
      <c r="Y51" s="5">
        <v>0.45453580663252746</v>
      </c>
      <c r="Z51" s="5">
        <v>0.43691703310897356</v>
      </c>
      <c r="AA51" s="5">
        <v>0.42135616375765883</v>
      </c>
      <c r="AB51" s="13">
        <v>0.40725568270724866</v>
      </c>
    </row>
    <row r="52" spans="2:28" x14ac:dyDescent="0.35">
      <c r="B52" s="67"/>
      <c r="C52" s="2">
        <v>0.55000000000000004</v>
      </c>
      <c r="D52" s="5">
        <v>0.74631894463562776</v>
      </c>
      <c r="E52" s="5">
        <v>0.62866209736055711</v>
      </c>
      <c r="F52" s="5">
        <v>0.57840703813313743</v>
      </c>
      <c r="G52" s="5">
        <v>0.53839754060392497</v>
      </c>
      <c r="H52" s="5">
        <v>0.50559426908625926</v>
      </c>
      <c r="I52" s="5">
        <v>0.47846038089603876</v>
      </c>
      <c r="J52" s="5">
        <v>0.45569155751239265</v>
      </c>
      <c r="K52" s="5">
        <v>0.43611480999441704</v>
      </c>
      <c r="L52" s="5">
        <v>0.41882490832979186</v>
      </c>
      <c r="M52" s="5">
        <v>0.40373347057719278</v>
      </c>
      <c r="N52" s="13">
        <v>0.3902210645040543</v>
      </c>
      <c r="P52" s="67"/>
      <c r="Q52" s="2">
        <v>0.55000000000000004</v>
      </c>
      <c r="R52" s="5">
        <v>0.74631894463562776</v>
      </c>
      <c r="S52" s="5">
        <v>0.62866209736055711</v>
      </c>
      <c r="T52" s="5">
        <v>0.57840703813313743</v>
      </c>
      <c r="U52" s="5">
        <v>0.53839754060392497</v>
      </c>
      <c r="V52" s="5">
        <v>0.50559426908625926</v>
      </c>
      <c r="W52" s="5">
        <v>0.47846038089603876</v>
      </c>
      <c r="X52" s="5">
        <v>0.45569155751239265</v>
      </c>
      <c r="Y52" s="5">
        <v>0.43611480999441704</v>
      </c>
      <c r="Z52" s="5">
        <v>0.41882490832979186</v>
      </c>
      <c r="AA52" s="5">
        <v>0.40373347057719278</v>
      </c>
      <c r="AB52" s="13">
        <v>0.3902210645040543</v>
      </c>
    </row>
    <row r="53" spans="2:28" x14ac:dyDescent="0.35">
      <c r="B53" s="67"/>
      <c r="C53" s="2">
        <v>0.6</v>
      </c>
      <c r="D53" s="5">
        <v>0.73912178019651331</v>
      </c>
      <c r="E53" s="5">
        <v>0.61367897700862895</v>
      </c>
      <c r="F53" s="5">
        <v>0.56167802672849465</v>
      </c>
      <c r="G53" s="5">
        <v>0.52072945526761494</v>
      </c>
      <c r="H53" s="5">
        <v>0.48791661641533651</v>
      </c>
      <c r="I53" s="5">
        <v>0.46111185296513679</v>
      </c>
      <c r="J53" s="5">
        <v>0.43892048355293661</v>
      </c>
      <c r="K53" s="5">
        <v>0.41955518677394138</v>
      </c>
      <c r="L53" s="5">
        <v>0.40279372229594668</v>
      </c>
      <c r="M53" s="5">
        <v>0.38816813365993685</v>
      </c>
      <c r="N53" s="13">
        <v>0.37502371172114773</v>
      </c>
      <c r="P53" s="67"/>
      <c r="Q53" s="2">
        <v>0.6</v>
      </c>
      <c r="R53" s="5">
        <v>0.73912178019651331</v>
      </c>
      <c r="S53" s="5">
        <v>0.61367897700862895</v>
      </c>
      <c r="T53" s="5">
        <v>0.56167802672849465</v>
      </c>
      <c r="U53" s="5">
        <v>0.52072945526761494</v>
      </c>
      <c r="V53" s="5">
        <v>0.48791661641533651</v>
      </c>
      <c r="W53" s="5">
        <v>0.46111185296513679</v>
      </c>
      <c r="X53" s="5">
        <v>0.43892048355293661</v>
      </c>
      <c r="Y53" s="5">
        <v>0.41955518677394138</v>
      </c>
      <c r="Z53" s="5">
        <v>0.40279372229594668</v>
      </c>
      <c r="AA53" s="5">
        <v>0.38816813365993685</v>
      </c>
      <c r="AB53" s="13">
        <v>0.37502371172114773</v>
      </c>
    </row>
    <row r="54" spans="2:28" x14ac:dyDescent="0.35">
      <c r="B54" s="67"/>
      <c r="C54" s="2">
        <v>0.65</v>
      </c>
      <c r="D54" s="5">
        <v>0.73333796817536478</v>
      </c>
      <c r="E54" s="5">
        <v>0.60015801512524247</v>
      </c>
      <c r="F54" s="5">
        <v>0.54622517974991391</v>
      </c>
      <c r="G54" s="5">
        <v>0.50446974902114172</v>
      </c>
      <c r="H54" s="5">
        <v>0.47164072577903771</v>
      </c>
      <c r="I54" s="5">
        <v>0.44572496580447674</v>
      </c>
      <c r="J54" s="5">
        <v>0.42357704979309235</v>
      </c>
      <c r="K54" s="5">
        <v>0.4047903870972987</v>
      </c>
      <c r="L54" s="5">
        <v>0.38855053201647821</v>
      </c>
      <c r="M54" s="5">
        <v>0.37427450934201978</v>
      </c>
      <c r="N54" s="13">
        <v>0.36154215714111881</v>
      </c>
      <c r="P54" s="67"/>
      <c r="Q54" s="2">
        <v>0.65</v>
      </c>
      <c r="R54" s="5">
        <v>0.73333796817536478</v>
      </c>
      <c r="S54" s="5">
        <v>0.60015801512524247</v>
      </c>
      <c r="T54" s="5">
        <v>0.54622517974991391</v>
      </c>
      <c r="U54" s="5">
        <v>0.50446974902114172</v>
      </c>
      <c r="V54" s="5">
        <v>0.47164072577903771</v>
      </c>
      <c r="W54" s="5">
        <v>0.44572496580447674</v>
      </c>
      <c r="X54" s="5">
        <v>0.42357704979309235</v>
      </c>
      <c r="Y54" s="5">
        <v>0.4047903870972987</v>
      </c>
      <c r="Z54" s="5">
        <v>0.38855053201647821</v>
      </c>
      <c r="AA54" s="5">
        <v>0.37427450934201978</v>
      </c>
      <c r="AB54" s="13">
        <v>0.36154215714111881</v>
      </c>
    </row>
    <row r="55" spans="2:28" x14ac:dyDescent="0.35">
      <c r="B55" s="67"/>
      <c r="C55" s="2">
        <v>0.7</v>
      </c>
      <c r="D55" s="5">
        <v>0.72832122879711292</v>
      </c>
      <c r="E55" s="5">
        <v>0.58784038791369231</v>
      </c>
      <c r="F55" s="5">
        <v>0.53167781566474515</v>
      </c>
      <c r="G55" s="5">
        <v>0.4896705996629675</v>
      </c>
      <c r="H55" s="5">
        <v>0.45724020131407556</v>
      </c>
      <c r="I55" s="5">
        <v>0.43130842553708021</v>
      </c>
      <c r="J55" s="5">
        <v>0.40964848573775886</v>
      </c>
      <c r="K55" s="5">
        <v>0.39163500697789788</v>
      </c>
      <c r="L55" s="5">
        <v>0.37581459733345451</v>
      </c>
      <c r="M55" s="5">
        <v>0.36193762102069832</v>
      </c>
      <c r="N55" s="13">
        <v>0.34944843506228235</v>
      </c>
      <c r="P55" s="67"/>
      <c r="Q55" s="2">
        <v>0.7</v>
      </c>
      <c r="R55" s="5">
        <v>0.72832122879711292</v>
      </c>
      <c r="S55" s="5">
        <v>0.58784038791369231</v>
      </c>
      <c r="T55" s="5">
        <v>0.53167781566474515</v>
      </c>
      <c r="U55" s="5">
        <v>0.4896705996629675</v>
      </c>
      <c r="V55" s="5">
        <v>0.45724020131407556</v>
      </c>
      <c r="W55" s="5">
        <v>0.43130842553708021</v>
      </c>
      <c r="X55" s="5">
        <v>0.40964848573775886</v>
      </c>
      <c r="Y55" s="5">
        <v>0.39163500697789788</v>
      </c>
      <c r="Z55" s="5">
        <v>0.37581459733345451</v>
      </c>
      <c r="AA55" s="5">
        <v>0.36193762102069832</v>
      </c>
      <c r="AB55" s="13">
        <v>0.34944843506228235</v>
      </c>
    </row>
    <row r="56" spans="2:28" x14ac:dyDescent="0.35">
      <c r="B56" s="67"/>
      <c r="C56" s="2">
        <v>0.75</v>
      </c>
      <c r="D56" s="5">
        <v>0.72357658947284731</v>
      </c>
      <c r="E56" s="5">
        <v>0.57621514912947913</v>
      </c>
      <c r="F56" s="5">
        <v>0.5185566166394846</v>
      </c>
      <c r="G56" s="5">
        <v>0.47602783338738502</v>
      </c>
      <c r="H56" s="5">
        <v>0.44385836617762442</v>
      </c>
      <c r="I56" s="5">
        <v>0.41835008193446782</v>
      </c>
      <c r="J56" s="5">
        <v>0.39732500011426136</v>
      </c>
      <c r="K56" s="5">
        <v>0.37952347785556495</v>
      </c>
      <c r="L56" s="5">
        <v>0.36409570825185078</v>
      </c>
      <c r="M56" s="5">
        <v>0.35046836772282203</v>
      </c>
      <c r="N56" s="13">
        <v>0.33850072794130509</v>
      </c>
      <c r="P56" s="67"/>
      <c r="Q56" s="2">
        <v>0.75</v>
      </c>
      <c r="R56" s="5">
        <v>0.72357658947284731</v>
      </c>
      <c r="S56" s="5">
        <v>0.57621514912947913</v>
      </c>
      <c r="T56" s="5">
        <v>0.5185566166394846</v>
      </c>
      <c r="U56" s="5">
        <v>0.47602783338738502</v>
      </c>
      <c r="V56" s="5">
        <v>0.44385836617762442</v>
      </c>
      <c r="W56" s="5">
        <v>0.41835008193446782</v>
      </c>
      <c r="X56" s="5">
        <v>0.39732500011426136</v>
      </c>
      <c r="Y56" s="5">
        <v>0.37952347785556495</v>
      </c>
      <c r="Z56" s="5">
        <v>0.36409570825185078</v>
      </c>
      <c r="AA56" s="5">
        <v>0.35046836772282203</v>
      </c>
      <c r="AB56" s="13">
        <v>0.33850072794130509</v>
      </c>
    </row>
    <row r="57" spans="2:28" x14ac:dyDescent="0.35">
      <c r="B57" s="67"/>
      <c r="C57" s="2">
        <v>0.8</v>
      </c>
      <c r="D57" s="5">
        <v>0.71985350546278826</v>
      </c>
      <c r="E57" s="5">
        <v>0.56557505078235604</v>
      </c>
      <c r="F57" s="5">
        <v>0.50608485840292927</v>
      </c>
      <c r="G57" s="5">
        <v>0.46347755557205139</v>
      </c>
      <c r="H57" s="5">
        <v>0.43163898326995226</v>
      </c>
      <c r="I57" s="5">
        <v>0.40655440129487425</v>
      </c>
      <c r="J57" s="5">
        <v>0.38597531742561131</v>
      </c>
      <c r="K57" s="5">
        <v>0.36847775823837542</v>
      </c>
      <c r="L57" s="5">
        <v>0.35342663394637724</v>
      </c>
      <c r="M57" s="5">
        <v>0.34017043856533674</v>
      </c>
      <c r="N57" s="13">
        <v>0.32846124325888887</v>
      </c>
      <c r="P57" s="67"/>
      <c r="Q57" s="2">
        <v>0.8</v>
      </c>
      <c r="R57" s="5">
        <v>0.71985350546278826</v>
      </c>
      <c r="S57" s="5">
        <v>0.56557505078235604</v>
      </c>
      <c r="T57" s="5">
        <v>0.50608485840292927</v>
      </c>
      <c r="U57" s="5">
        <v>0.46347755557205139</v>
      </c>
      <c r="V57" s="5">
        <v>0.43163898326995226</v>
      </c>
      <c r="W57" s="5">
        <v>0.40655440129487425</v>
      </c>
      <c r="X57" s="5">
        <v>0.38597531742561131</v>
      </c>
      <c r="Y57" s="5">
        <v>0.36847775823837542</v>
      </c>
      <c r="Z57" s="5">
        <v>0.35342663394637724</v>
      </c>
      <c r="AA57" s="5">
        <v>0.34017043856533674</v>
      </c>
      <c r="AB57" s="13">
        <v>0.32846124325888887</v>
      </c>
    </row>
    <row r="58" spans="2:28" x14ac:dyDescent="0.35">
      <c r="B58" s="67"/>
      <c r="C58" s="2">
        <v>0.85</v>
      </c>
      <c r="D58" s="5">
        <v>0.71643682904140538</v>
      </c>
      <c r="E58" s="5">
        <v>0.55586277315835497</v>
      </c>
      <c r="F58" s="5">
        <v>0.49462909209657702</v>
      </c>
      <c r="G58" s="5">
        <v>0.45177986635524719</v>
      </c>
      <c r="H58" s="5">
        <v>0.42040162193258274</v>
      </c>
      <c r="I58" s="5">
        <v>0.39577475473233603</v>
      </c>
      <c r="J58" s="5">
        <v>0.37543927964746487</v>
      </c>
      <c r="K58" s="5">
        <v>0.35831455148215413</v>
      </c>
      <c r="L58" s="5">
        <v>0.34364668955709116</v>
      </c>
      <c r="M58" s="5">
        <v>0.33077687540977435</v>
      </c>
      <c r="N58" s="13">
        <v>0.31934905246398487</v>
      </c>
      <c r="P58" s="67"/>
      <c r="Q58" s="2">
        <v>0.85</v>
      </c>
      <c r="R58" s="5">
        <v>0.71643682904140538</v>
      </c>
      <c r="S58" s="5">
        <v>0.55586277315835497</v>
      </c>
      <c r="T58" s="5">
        <v>0.49462909209657702</v>
      </c>
      <c r="U58" s="5">
        <v>0.45177986635524719</v>
      </c>
      <c r="V58" s="5">
        <v>0.42040162193258274</v>
      </c>
      <c r="W58" s="5">
        <v>0.39577475473233603</v>
      </c>
      <c r="X58" s="5">
        <v>0.37543927964746487</v>
      </c>
      <c r="Y58" s="5">
        <v>0.35831455148215413</v>
      </c>
      <c r="Z58" s="5">
        <v>0.34364668955709116</v>
      </c>
      <c r="AA58" s="5">
        <v>0.33077687540977435</v>
      </c>
      <c r="AB58" s="13">
        <v>0.31934905246398487</v>
      </c>
    </row>
    <row r="59" spans="2:28" x14ac:dyDescent="0.35">
      <c r="B59" s="67"/>
      <c r="C59" s="2">
        <v>0.9</v>
      </c>
      <c r="D59" s="5">
        <v>0.71303245949978444</v>
      </c>
      <c r="E59" s="5">
        <v>0.54647704931661667</v>
      </c>
      <c r="F59" s="5">
        <v>0.48374095954596957</v>
      </c>
      <c r="G59" s="5">
        <v>0.44103292574715303</v>
      </c>
      <c r="H59" s="5">
        <v>0.4099413641880581</v>
      </c>
      <c r="I59" s="5">
        <v>0.38543748149176649</v>
      </c>
      <c r="J59" s="5">
        <v>0.36564582719323002</v>
      </c>
      <c r="K59" s="5">
        <v>0.34905033700467264</v>
      </c>
      <c r="L59" s="5">
        <v>0.33463501899588577</v>
      </c>
      <c r="M59" s="5">
        <v>0.32216576849681633</v>
      </c>
      <c r="N59" s="13">
        <v>0.31097120728411076</v>
      </c>
      <c r="P59" s="67"/>
      <c r="Q59" s="2">
        <v>0.9</v>
      </c>
      <c r="R59" s="5">
        <v>0.71303245949978444</v>
      </c>
      <c r="S59" s="5">
        <v>0.54647704931661667</v>
      </c>
      <c r="T59" s="5">
        <v>0.48374095954596957</v>
      </c>
      <c r="U59" s="5">
        <v>0.44103292574715303</v>
      </c>
      <c r="V59" s="5">
        <v>0.4099413641880581</v>
      </c>
      <c r="W59" s="5">
        <v>0.38543748149176649</v>
      </c>
      <c r="X59" s="5">
        <v>0.36564582719323002</v>
      </c>
      <c r="Y59" s="5">
        <v>0.34905033700467264</v>
      </c>
      <c r="Z59" s="5">
        <v>0.33463501899588577</v>
      </c>
      <c r="AA59" s="5">
        <v>0.32216576849681633</v>
      </c>
      <c r="AB59" s="13">
        <v>0.31097120728411076</v>
      </c>
    </row>
    <row r="60" spans="2:28" x14ac:dyDescent="0.35">
      <c r="B60" s="67"/>
      <c r="C60" s="2">
        <v>0.95</v>
      </c>
      <c r="D60" s="5">
        <v>0.71033489260769256</v>
      </c>
      <c r="E60" s="5">
        <v>0.53750360594700974</v>
      </c>
      <c r="F60" s="5">
        <v>0.47353046402571763</v>
      </c>
      <c r="G60" s="5">
        <v>0.43084472590976602</v>
      </c>
      <c r="H60" s="5">
        <v>0.40012409876441674</v>
      </c>
      <c r="I60" s="5">
        <v>0.37619471976017477</v>
      </c>
      <c r="J60" s="5">
        <v>0.35689685793879306</v>
      </c>
      <c r="K60" s="5">
        <v>0.34054820076854003</v>
      </c>
      <c r="L60" s="5">
        <v>0.32641849087868691</v>
      </c>
      <c r="M60" s="5">
        <v>0.31417824528100169</v>
      </c>
      <c r="N60" s="13">
        <v>0.3033304683378435</v>
      </c>
      <c r="P60" s="67"/>
      <c r="Q60" s="2">
        <v>0.95</v>
      </c>
      <c r="R60" s="5">
        <v>0.71033489260769256</v>
      </c>
      <c r="S60" s="5">
        <v>0.53750360594700974</v>
      </c>
      <c r="T60" s="5">
        <v>0.47353046402571763</v>
      </c>
      <c r="U60" s="5">
        <v>0.43084472590976602</v>
      </c>
      <c r="V60" s="5">
        <v>0.40012409876441674</v>
      </c>
      <c r="W60" s="5">
        <v>0.37619471976017477</v>
      </c>
      <c r="X60" s="5">
        <v>0.35689685793879306</v>
      </c>
      <c r="Y60" s="5">
        <v>0.34054820076854003</v>
      </c>
      <c r="Z60" s="5">
        <v>0.32641849087868691</v>
      </c>
      <c r="AA60" s="5">
        <v>0.31417824528100169</v>
      </c>
      <c r="AB60" s="13">
        <v>0.3033304683378435</v>
      </c>
    </row>
    <row r="61" spans="2:28" x14ac:dyDescent="0.35">
      <c r="B61" s="67"/>
      <c r="C61" s="2">
        <v>1</v>
      </c>
      <c r="D61" s="5">
        <v>0.70796092921847065</v>
      </c>
      <c r="E61" s="5">
        <v>0.52913703504911413</v>
      </c>
      <c r="F61" s="5">
        <v>0.46394235101743098</v>
      </c>
      <c r="G61" s="5">
        <v>0.42130706267914247</v>
      </c>
      <c r="H61" s="5">
        <v>0.39109434720519931</v>
      </c>
      <c r="I61" s="5">
        <v>0.36769551273001411</v>
      </c>
      <c r="J61" s="5">
        <v>0.34840513197424366</v>
      </c>
      <c r="K61" s="5">
        <v>0.33245084286550575</v>
      </c>
      <c r="L61" s="5">
        <v>0.31882830707720877</v>
      </c>
      <c r="M61" s="5">
        <v>0.30661282275302332</v>
      </c>
      <c r="N61" s="13">
        <v>0.29600498781843776</v>
      </c>
      <c r="P61" s="67"/>
      <c r="Q61" s="2">
        <v>1</v>
      </c>
      <c r="R61" s="5">
        <v>0.70796092921847065</v>
      </c>
      <c r="S61" s="5">
        <v>0.52913703504911413</v>
      </c>
      <c r="T61" s="5">
        <v>0.46394235101743098</v>
      </c>
      <c r="U61" s="5">
        <v>0.42130706267914247</v>
      </c>
      <c r="V61" s="5">
        <v>0.39109434720519931</v>
      </c>
      <c r="W61" s="5">
        <v>0.36769551273001411</v>
      </c>
      <c r="X61" s="5">
        <v>0.34840513197424366</v>
      </c>
      <c r="Y61" s="5">
        <v>0.33245084286550575</v>
      </c>
      <c r="Z61" s="5">
        <v>0.31882830707720877</v>
      </c>
      <c r="AA61" s="5">
        <v>0.30661282275302332</v>
      </c>
      <c r="AB61" s="13">
        <v>0.29600498781843776</v>
      </c>
    </row>
    <row r="62" spans="2:28" x14ac:dyDescent="0.35">
      <c r="B62" s="8"/>
      <c r="C62" s="9"/>
      <c r="D62" s="9"/>
      <c r="E62" s="9"/>
      <c r="F62" s="9"/>
      <c r="G62" s="9"/>
      <c r="H62" s="9"/>
      <c r="I62" s="9"/>
      <c r="J62" s="9"/>
      <c r="K62" s="9"/>
      <c r="L62" s="9"/>
      <c r="M62" s="9"/>
      <c r="N62" s="10"/>
      <c r="P62" s="8"/>
      <c r="Q62" s="9"/>
      <c r="R62" s="9"/>
      <c r="S62" s="9"/>
      <c r="T62" s="9"/>
      <c r="U62" s="9"/>
      <c r="V62" s="9"/>
      <c r="W62" s="9"/>
      <c r="X62" s="9"/>
      <c r="Y62" s="9"/>
      <c r="Z62" s="9"/>
      <c r="AA62" s="9"/>
      <c r="AB62" s="10"/>
    </row>
    <row r="63" spans="2:28" x14ac:dyDescent="0.35">
      <c r="B63" s="8"/>
      <c r="C63" s="9"/>
      <c r="D63" s="9"/>
      <c r="E63" s="9"/>
      <c r="F63" s="9"/>
      <c r="G63" s="9"/>
      <c r="H63" s="9"/>
      <c r="I63" s="9"/>
      <c r="J63" s="9"/>
      <c r="K63" s="9"/>
      <c r="L63" s="9"/>
      <c r="M63" s="9"/>
      <c r="N63" s="10"/>
      <c r="P63" s="8"/>
      <c r="Q63" s="9"/>
      <c r="R63" s="9"/>
      <c r="S63" s="9"/>
      <c r="T63" s="9"/>
      <c r="U63" s="9"/>
      <c r="V63" s="9"/>
      <c r="W63" s="9"/>
      <c r="X63" s="9"/>
      <c r="Y63" s="9"/>
      <c r="Z63" s="9"/>
      <c r="AA63" s="9"/>
      <c r="AB63" s="10"/>
    </row>
    <row r="64" spans="2:28" x14ac:dyDescent="0.35">
      <c r="B64" s="8"/>
      <c r="C64" s="9"/>
      <c r="D64" s="9"/>
      <c r="E64" s="9"/>
      <c r="F64" s="9"/>
      <c r="G64" s="9"/>
      <c r="H64" s="9"/>
      <c r="I64" s="9"/>
      <c r="J64" s="9"/>
      <c r="K64" s="9"/>
      <c r="L64" s="9"/>
      <c r="M64" s="9"/>
      <c r="N64" s="10"/>
      <c r="P64" s="8"/>
      <c r="Q64" s="9"/>
      <c r="R64" s="9"/>
      <c r="S64" s="9"/>
      <c r="T64" s="9"/>
      <c r="U64" s="9"/>
      <c r="V64" s="9"/>
      <c r="W64" s="9"/>
      <c r="X64" s="9"/>
      <c r="Y64" s="9"/>
      <c r="Z64" s="9"/>
      <c r="AA64" s="9"/>
      <c r="AB64" s="10"/>
    </row>
    <row r="65" spans="2:28" x14ac:dyDescent="0.35">
      <c r="B65" s="8"/>
      <c r="C65" s="9"/>
      <c r="D65" s="9"/>
      <c r="E65" s="9"/>
      <c r="F65" s="9"/>
      <c r="G65" s="9"/>
      <c r="H65" s="9"/>
      <c r="I65" s="9"/>
      <c r="J65" s="9"/>
      <c r="K65" s="9"/>
      <c r="L65" s="9"/>
      <c r="M65" s="9"/>
      <c r="N65" s="10"/>
      <c r="P65" s="8"/>
      <c r="Q65" s="9"/>
      <c r="R65" s="9"/>
      <c r="S65" s="9"/>
      <c r="T65" s="9"/>
      <c r="U65" s="9"/>
      <c r="V65" s="9"/>
      <c r="W65" s="9"/>
      <c r="X65" s="9"/>
      <c r="Y65" s="9"/>
      <c r="Z65" s="9"/>
      <c r="AA65" s="9"/>
      <c r="AB65" s="10"/>
    </row>
    <row r="66" spans="2:28" x14ac:dyDescent="0.35">
      <c r="B66" s="8"/>
      <c r="C66" s="9"/>
      <c r="D66" s="9"/>
      <c r="E66" s="9"/>
      <c r="F66" s="9"/>
      <c r="G66" s="9"/>
      <c r="H66" s="9"/>
      <c r="I66" s="9"/>
      <c r="J66" s="9"/>
      <c r="K66" s="9"/>
      <c r="L66" s="9"/>
      <c r="M66" s="9"/>
      <c r="N66" s="10"/>
      <c r="P66" s="8"/>
      <c r="Q66" s="9"/>
      <c r="R66" s="9"/>
      <c r="S66" s="9"/>
      <c r="T66" s="9"/>
      <c r="U66" s="9"/>
      <c r="V66" s="9"/>
      <c r="W66" s="9"/>
      <c r="X66" s="9"/>
      <c r="Y66" s="9"/>
      <c r="Z66" s="9"/>
      <c r="AA66" s="9"/>
      <c r="AB66" s="10"/>
    </row>
    <row r="67" spans="2:28" x14ac:dyDescent="0.35">
      <c r="B67" s="8"/>
      <c r="C67" s="9"/>
      <c r="D67" s="9"/>
      <c r="E67" s="9"/>
      <c r="F67" s="9"/>
      <c r="G67" s="9"/>
      <c r="H67" s="9"/>
      <c r="I67" s="9"/>
      <c r="J67" s="9"/>
      <c r="K67" s="9"/>
      <c r="L67" s="9"/>
      <c r="M67" s="9"/>
      <c r="N67" s="10"/>
      <c r="P67" s="8"/>
      <c r="Q67" s="9"/>
      <c r="R67" s="9"/>
      <c r="S67" s="9"/>
      <c r="T67" s="9"/>
      <c r="U67" s="9"/>
      <c r="V67" s="9"/>
      <c r="W67" s="9"/>
      <c r="X67" s="9"/>
      <c r="Y67" s="9"/>
      <c r="Z67" s="9"/>
      <c r="AA67" s="9"/>
      <c r="AB67" s="10"/>
    </row>
    <row r="68" spans="2:28" x14ac:dyDescent="0.35">
      <c r="B68" s="8"/>
      <c r="C68" s="9"/>
      <c r="D68" s="9"/>
      <c r="E68" s="9"/>
      <c r="F68" s="9"/>
      <c r="G68" s="9"/>
      <c r="H68" s="9"/>
      <c r="I68" s="9"/>
      <c r="J68" s="9"/>
      <c r="K68" s="9"/>
      <c r="L68" s="9"/>
      <c r="M68" s="9"/>
      <c r="N68" s="10"/>
      <c r="P68" s="8"/>
      <c r="Q68" s="9"/>
      <c r="R68" s="9"/>
      <c r="S68" s="9"/>
      <c r="T68" s="9"/>
      <c r="U68" s="9"/>
      <c r="V68" s="9"/>
      <c r="W68" s="9"/>
      <c r="X68" s="9"/>
      <c r="Y68" s="9"/>
      <c r="Z68" s="9"/>
      <c r="AA68" s="9"/>
      <c r="AB68" s="10"/>
    </row>
    <row r="69" spans="2:28" x14ac:dyDescent="0.35">
      <c r="B69" s="8"/>
      <c r="C69" s="9"/>
      <c r="D69" s="9"/>
      <c r="E69" s="9"/>
      <c r="F69" s="9"/>
      <c r="G69" s="9"/>
      <c r="H69" s="9"/>
      <c r="I69" s="9"/>
      <c r="J69" s="9"/>
      <c r="K69" s="9"/>
      <c r="L69" s="9"/>
      <c r="M69" s="9"/>
      <c r="N69" s="10"/>
      <c r="P69" s="8"/>
      <c r="Q69" s="9"/>
      <c r="R69" s="9"/>
      <c r="S69" s="9"/>
      <c r="T69" s="9"/>
      <c r="U69" s="9"/>
      <c r="V69" s="9"/>
      <c r="W69" s="9"/>
      <c r="X69" s="9"/>
      <c r="Y69" s="9"/>
      <c r="Z69" s="9"/>
      <c r="AA69" s="9"/>
      <c r="AB69" s="10"/>
    </row>
    <row r="70" spans="2:28" x14ac:dyDescent="0.35">
      <c r="B70" s="8"/>
      <c r="C70" s="9"/>
      <c r="D70" s="9"/>
      <c r="E70" s="9"/>
      <c r="F70" s="9"/>
      <c r="G70" s="9"/>
      <c r="H70" s="9"/>
      <c r="I70" s="9"/>
      <c r="J70" s="9"/>
      <c r="K70" s="9"/>
      <c r="L70" s="9"/>
      <c r="M70" s="9"/>
      <c r="N70" s="10"/>
      <c r="P70" s="8"/>
      <c r="Q70" s="9"/>
      <c r="R70" s="9"/>
      <c r="S70" s="9"/>
      <c r="T70" s="9"/>
      <c r="U70" s="9"/>
      <c r="V70" s="9"/>
      <c r="W70" s="9"/>
      <c r="X70" s="9"/>
      <c r="Y70" s="9"/>
      <c r="Z70" s="9"/>
      <c r="AA70" s="9"/>
      <c r="AB70" s="10"/>
    </row>
    <row r="71" spans="2:28" x14ac:dyDescent="0.35">
      <c r="B71" s="8"/>
      <c r="C71" s="9"/>
      <c r="D71" s="9"/>
      <c r="E71" s="9"/>
      <c r="F71" s="9"/>
      <c r="G71" s="9"/>
      <c r="H71" s="9"/>
      <c r="I71" s="9"/>
      <c r="J71" s="9"/>
      <c r="K71" s="9"/>
      <c r="L71" s="9"/>
      <c r="M71" s="9"/>
      <c r="N71" s="10"/>
      <c r="P71" s="8"/>
      <c r="Q71" s="9"/>
      <c r="R71" s="9"/>
      <c r="S71" s="9"/>
      <c r="T71" s="9"/>
      <c r="U71" s="9"/>
      <c r="V71" s="9"/>
      <c r="W71" s="9"/>
      <c r="X71" s="9"/>
      <c r="Y71" s="9"/>
      <c r="Z71" s="9"/>
      <c r="AA71" s="9"/>
      <c r="AB71" s="10"/>
    </row>
    <row r="72" spans="2:28" x14ac:dyDescent="0.35">
      <c r="B72" s="64" t="s">
        <v>1</v>
      </c>
      <c r="C72" s="65"/>
      <c r="D72" s="65"/>
      <c r="E72" s="65"/>
      <c r="F72" s="65"/>
      <c r="G72" s="65"/>
      <c r="H72" s="65"/>
      <c r="I72" s="65"/>
      <c r="J72" s="65"/>
      <c r="K72" s="65"/>
      <c r="L72" s="65"/>
      <c r="M72" s="65"/>
      <c r="N72" s="66"/>
      <c r="P72" s="64" t="s">
        <v>1</v>
      </c>
      <c r="Q72" s="65"/>
      <c r="R72" s="65"/>
      <c r="S72" s="65"/>
      <c r="T72" s="65"/>
      <c r="U72" s="65"/>
      <c r="V72" s="65"/>
      <c r="W72" s="65"/>
      <c r="X72" s="65"/>
      <c r="Y72" s="65"/>
      <c r="Z72" s="65"/>
      <c r="AA72" s="65"/>
      <c r="AB72" s="66"/>
    </row>
    <row r="73" spans="2:28" x14ac:dyDescent="0.35">
      <c r="B73" s="67" t="s">
        <v>0</v>
      </c>
      <c r="C73" s="1"/>
      <c r="D73" s="1">
        <v>0</v>
      </c>
      <c r="E73" s="1">
        <v>0.1</v>
      </c>
      <c r="F73" s="1">
        <v>0.2</v>
      </c>
      <c r="G73" s="1">
        <v>0.3</v>
      </c>
      <c r="H73" s="1">
        <v>0.4</v>
      </c>
      <c r="I73" s="1">
        <v>0.5</v>
      </c>
      <c r="J73" s="1">
        <v>0.6</v>
      </c>
      <c r="K73" s="1">
        <v>0.7</v>
      </c>
      <c r="L73" s="1">
        <v>0.8</v>
      </c>
      <c r="M73" s="1">
        <v>0.9</v>
      </c>
      <c r="N73" s="11">
        <v>1</v>
      </c>
      <c r="P73" s="67" t="s">
        <v>0</v>
      </c>
      <c r="Q73" s="1"/>
      <c r="R73" s="1">
        <v>0</v>
      </c>
      <c r="S73" s="1">
        <v>0.1</v>
      </c>
      <c r="T73" s="1">
        <v>0.2</v>
      </c>
      <c r="U73" s="1">
        <v>0.3</v>
      </c>
      <c r="V73" s="1">
        <v>0.4</v>
      </c>
      <c r="W73" s="1">
        <v>0.5</v>
      </c>
      <c r="X73" s="1">
        <v>0.6</v>
      </c>
      <c r="Y73" s="1">
        <v>0.7</v>
      </c>
      <c r="Z73" s="1">
        <v>0.8</v>
      </c>
      <c r="AA73" s="1">
        <v>0.9</v>
      </c>
      <c r="AB73" s="11">
        <v>1</v>
      </c>
    </row>
    <row r="74" spans="2:28" x14ac:dyDescent="0.35">
      <c r="B74" s="67"/>
      <c r="C74" s="2">
        <v>0</v>
      </c>
      <c r="D74" s="4">
        <v>0</v>
      </c>
      <c r="E74" s="4">
        <v>0</v>
      </c>
      <c r="F74" s="4">
        <v>0</v>
      </c>
      <c r="G74" s="4">
        <v>0</v>
      </c>
      <c r="H74" s="4">
        <v>0</v>
      </c>
      <c r="I74" s="4">
        <v>0</v>
      </c>
      <c r="J74" s="4">
        <v>0</v>
      </c>
      <c r="K74" s="4">
        <v>0</v>
      </c>
      <c r="L74" s="4">
        <v>0</v>
      </c>
      <c r="M74" s="4">
        <v>0</v>
      </c>
      <c r="N74" s="14">
        <v>0</v>
      </c>
      <c r="P74" s="67"/>
      <c r="Q74" s="2">
        <v>0</v>
      </c>
      <c r="R74" s="4">
        <v>0</v>
      </c>
      <c r="S74" s="4">
        <v>0</v>
      </c>
      <c r="T74" s="4">
        <v>0</v>
      </c>
      <c r="U74" s="4">
        <v>0</v>
      </c>
      <c r="V74" s="4">
        <v>0</v>
      </c>
      <c r="W74" s="4">
        <v>0</v>
      </c>
      <c r="X74" s="4">
        <v>0</v>
      </c>
      <c r="Y74" s="4">
        <v>0</v>
      </c>
      <c r="Z74" s="4">
        <v>0</v>
      </c>
      <c r="AA74" s="4">
        <v>0</v>
      </c>
      <c r="AB74" s="14">
        <v>0</v>
      </c>
    </row>
    <row r="75" spans="2:28" x14ac:dyDescent="0.35">
      <c r="B75" s="67"/>
      <c r="C75" s="2">
        <v>0.05</v>
      </c>
      <c r="D75" s="4">
        <v>2.6704053884956413E-3</v>
      </c>
      <c r="E75" s="4">
        <v>4.0616881690000743E-3</v>
      </c>
      <c r="F75" s="4">
        <v>5.1822658574221915E-3</v>
      </c>
      <c r="G75" s="4">
        <v>6.1688972392818951E-3</v>
      </c>
      <c r="H75" s="4">
        <v>7.04550493164844E-3</v>
      </c>
      <c r="I75" s="4">
        <v>7.7836529826670955E-3</v>
      </c>
      <c r="J75" s="4">
        <v>8.2752979461801941E-3</v>
      </c>
      <c r="K75" s="4">
        <v>8.9294954018657238E-3</v>
      </c>
      <c r="L75" s="4">
        <v>9.387959600344116E-3</v>
      </c>
      <c r="M75" s="4">
        <v>9.810118240097419E-3</v>
      </c>
      <c r="N75" s="14">
        <v>1.0136091186103775E-2</v>
      </c>
      <c r="P75" s="67"/>
      <c r="Q75" s="2">
        <v>0.05</v>
      </c>
      <c r="R75" s="4">
        <v>2.6704053884956413E-3</v>
      </c>
      <c r="S75" s="4">
        <v>4.0616881690000743E-3</v>
      </c>
      <c r="T75" s="4">
        <v>5.1822658574221915E-3</v>
      </c>
      <c r="U75" s="4">
        <v>6.1688972392818951E-3</v>
      </c>
      <c r="V75" s="4">
        <v>7.04550493164844E-3</v>
      </c>
      <c r="W75" s="4">
        <v>7.7836529826670955E-3</v>
      </c>
      <c r="X75" s="4">
        <v>8.2752979461801941E-3</v>
      </c>
      <c r="Y75" s="4">
        <v>8.9294954018657238E-3</v>
      </c>
      <c r="Z75" s="4">
        <v>9.387959600344116E-3</v>
      </c>
      <c r="AA75" s="4">
        <v>9.810118240097419E-3</v>
      </c>
      <c r="AB75" s="14">
        <v>1.0136091186103775E-2</v>
      </c>
    </row>
    <row r="76" spans="2:28" x14ac:dyDescent="0.35">
      <c r="B76" s="67"/>
      <c r="C76" s="2">
        <v>0.1</v>
      </c>
      <c r="D76" s="4">
        <v>3.2786491145057532E-3</v>
      </c>
      <c r="E76" s="4">
        <v>5.4377867241478112E-3</v>
      </c>
      <c r="F76" s="4">
        <v>6.8830584651417828E-3</v>
      </c>
      <c r="G76" s="4">
        <v>7.8992743004781193E-3</v>
      </c>
      <c r="H76" s="4">
        <v>8.7200341258451657E-3</v>
      </c>
      <c r="I76" s="4">
        <v>9.355773237516447E-3</v>
      </c>
      <c r="J76" s="4">
        <v>9.8246259756082574E-3</v>
      </c>
      <c r="K76" s="4">
        <v>1.0289660472642799E-2</v>
      </c>
      <c r="L76" s="4">
        <v>1.0578851732244831E-2</v>
      </c>
      <c r="M76" s="4">
        <v>1.0833754554949691E-2</v>
      </c>
      <c r="N76" s="14">
        <v>1.1040345235459919E-2</v>
      </c>
      <c r="P76" s="67"/>
      <c r="Q76" s="2">
        <v>0.1</v>
      </c>
      <c r="R76" s="4">
        <v>3.2786491145057532E-3</v>
      </c>
      <c r="S76" s="4">
        <v>5.4377867241478112E-3</v>
      </c>
      <c r="T76" s="4">
        <v>6.8830584651417828E-3</v>
      </c>
      <c r="U76" s="4">
        <v>7.8992743004781193E-3</v>
      </c>
      <c r="V76" s="4">
        <v>8.7200341258451657E-3</v>
      </c>
      <c r="W76" s="4">
        <v>9.355773237516447E-3</v>
      </c>
      <c r="X76" s="4">
        <v>9.8246259756082574E-3</v>
      </c>
      <c r="Y76" s="4">
        <v>1.0289660472642799E-2</v>
      </c>
      <c r="Z76" s="4">
        <v>1.0578851732244831E-2</v>
      </c>
      <c r="AA76" s="4">
        <v>1.0833754554949691E-2</v>
      </c>
      <c r="AB76" s="14">
        <v>1.1040345235459919E-2</v>
      </c>
    </row>
    <row r="77" spans="2:28" x14ac:dyDescent="0.35">
      <c r="B77" s="67"/>
      <c r="C77" s="2">
        <v>0.15</v>
      </c>
      <c r="D77" s="4">
        <v>2.2706952139304507E-3</v>
      </c>
      <c r="E77" s="4">
        <v>5.6607991997813505E-3</v>
      </c>
      <c r="F77" s="4">
        <v>7.2712579402519394E-3</v>
      </c>
      <c r="G77" s="4">
        <v>8.3898741538570593E-3</v>
      </c>
      <c r="H77" s="4">
        <v>9.2731160235970042E-3</v>
      </c>
      <c r="I77" s="4">
        <v>9.9010856271630789E-3</v>
      </c>
      <c r="J77" s="4">
        <v>1.0342793819180369E-2</v>
      </c>
      <c r="K77" s="4">
        <v>1.0666019976043944E-2</v>
      </c>
      <c r="L77" s="4">
        <v>1.0858371607202592E-2</v>
      </c>
      <c r="M77" s="4">
        <v>1.1042253038899537E-2</v>
      </c>
      <c r="N77" s="14">
        <v>1.1092359056333915E-2</v>
      </c>
      <c r="P77" s="67"/>
      <c r="Q77" s="2">
        <v>0.15</v>
      </c>
      <c r="R77" s="4">
        <v>2.2706952139304507E-3</v>
      </c>
      <c r="S77" s="4">
        <v>5.6607991997813505E-3</v>
      </c>
      <c r="T77" s="4">
        <v>7.2712579402519394E-3</v>
      </c>
      <c r="U77" s="4">
        <v>8.3898741538570593E-3</v>
      </c>
      <c r="V77" s="4">
        <v>9.2731160235970042E-3</v>
      </c>
      <c r="W77" s="4">
        <v>9.9010856271630789E-3</v>
      </c>
      <c r="X77" s="4">
        <v>1.0342793819180369E-2</v>
      </c>
      <c r="Y77" s="4">
        <v>1.0666019976043944E-2</v>
      </c>
      <c r="Z77" s="4">
        <v>1.0858371607202592E-2</v>
      </c>
      <c r="AA77" s="4">
        <v>1.1042253038899537E-2</v>
      </c>
      <c r="AB77" s="14">
        <v>1.1092359056333915E-2</v>
      </c>
    </row>
    <row r="78" spans="2:28" x14ac:dyDescent="0.35">
      <c r="B78" s="67"/>
      <c r="C78" s="2">
        <v>0.2</v>
      </c>
      <c r="D78" s="4">
        <v>1.3503874135128871E-3</v>
      </c>
      <c r="E78" s="4">
        <v>5.5588953640716135E-3</v>
      </c>
      <c r="F78" s="4">
        <v>7.4518887962575176E-3</v>
      </c>
      <c r="G78" s="4">
        <v>8.867935978348486E-3</v>
      </c>
      <c r="H78" s="4">
        <v>9.7512660930525342E-3</v>
      </c>
      <c r="I78" s="4">
        <v>1.0325612392967113E-2</v>
      </c>
      <c r="J78" s="4">
        <v>1.0743260661385236E-2</v>
      </c>
      <c r="K78" s="4">
        <v>1.0921525366973628E-2</v>
      </c>
      <c r="L78" s="4">
        <v>1.0965697239846545E-2</v>
      </c>
      <c r="M78" s="4">
        <v>1.101705251621257E-2</v>
      </c>
      <c r="N78" s="14">
        <v>1.0975580017277874E-2</v>
      </c>
      <c r="P78" s="67"/>
      <c r="Q78" s="2">
        <v>0.2</v>
      </c>
      <c r="R78" s="4">
        <v>1.3503874135128871E-3</v>
      </c>
      <c r="S78" s="4">
        <v>5.5588953640716135E-3</v>
      </c>
      <c r="T78" s="4">
        <v>7.4518887962575176E-3</v>
      </c>
      <c r="U78" s="4">
        <v>8.867935978348486E-3</v>
      </c>
      <c r="V78" s="4">
        <v>9.7512660930525342E-3</v>
      </c>
      <c r="W78" s="4">
        <v>1.0325612392967113E-2</v>
      </c>
      <c r="X78" s="4">
        <v>1.0743260661385236E-2</v>
      </c>
      <c r="Y78" s="4">
        <v>1.0921525366973628E-2</v>
      </c>
      <c r="Z78" s="4">
        <v>1.0965697239846545E-2</v>
      </c>
      <c r="AA78" s="4">
        <v>1.101705251621257E-2</v>
      </c>
      <c r="AB78" s="14">
        <v>1.0975580017277874E-2</v>
      </c>
    </row>
    <row r="79" spans="2:28" x14ac:dyDescent="0.35">
      <c r="B79" s="67"/>
      <c r="C79" s="2">
        <v>0.25</v>
      </c>
      <c r="D79" s="4">
        <v>3.6436711979755175E-4</v>
      </c>
      <c r="E79" s="4">
        <v>5.5964422791942477E-3</v>
      </c>
      <c r="F79" s="4">
        <v>7.7493810093826497E-3</v>
      </c>
      <c r="G79" s="4">
        <v>9.3175150943251815E-3</v>
      </c>
      <c r="H79" s="4">
        <v>1.0189124433876123E-2</v>
      </c>
      <c r="I79" s="4">
        <v>1.0636949187283572E-2</v>
      </c>
      <c r="J79" s="4">
        <v>1.0879496397929652E-2</v>
      </c>
      <c r="K79" s="4">
        <v>1.0894024548320265E-2</v>
      </c>
      <c r="L79" s="4">
        <v>1.0891066366390421E-2</v>
      </c>
      <c r="M79" s="4">
        <v>1.0802197760671668E-2</v>
      </c>
      <c r="N79" s="14">
        <v>1.0670544835358306E-2</v>
      </c>
      <c r="P79" s="67"/>
      <c r="Q79" s="2">
        <v>0.25</v>
      </c>
      <c r="R79" s="4">
        <v>3.6436711979755175E-4</v>
      </c>
      <c r="S79" s="4">
        <v>5.5964422791942477E-3</v>
      </c>
      <c r="T79" s="4">
        <v>7.7493810093826497E-3</v>
      </c>
      <c r="U79" s="4">
        <v>9.3175150943251815E-3</v>
      </c>
      <c r="V79" s="4">
        <v>1.0189124433876123E-2</v>
      </c>
      <c r="W79" s="4">
        <v>1.0636949187283572E-2</v>
      </c>
      <c r="X79" s="4">
        <v>1.0879496397929652E-2</v>
      </c>
      <c r="Y79" s="4">
        <v>1.0894024548320265E-2</v>
      </c>
      <c r="Z79" s="4">
        <v>1.0891066366390421E-2</v>
      </c>
      <c r="AA79" s="4">
        <v>1.0802197760671668E-2</v>
      </c>
      <c r="AB79" s="14">
        <v>1.0670544835358306E-2</v>
      </c>
    </row>
    <row r="80" spans="2:28" x14ac:dyDescent="0.35">
      <c r="B80" s="67"/>
      <c r="C80" s="2">
        <v>0.3</v>
      </c>
      <c r="D80" s="4">
        <v>-5.500131215036585E-4</v>
      </c>
      <c r="E80" s="4">
        <v>5.602029370799946E-3</v>
      </c>
      <c r="F80" s="4">
        <v>8.1876772823040699E-3</v>
      </c>
      <c r="G80" s="4">
        <v>9.6547386147059263E-3</v>
      </c>
      <c r="H80" s="4">
        <v>1.0405233058160247E-2</v>
      </c>
      <c r="I80" s="4">
        <v>1.0698637685524323E-2</v>
      </c>
      <c r="J80" s="4">
        <v>1.0766866847818374E-2</v>
      </c>
      <c r="K80" s="4">
        <v>1.0769693979391161E-2</v>
      </c>
      <c r="L80" s="4">
        <v>1.0662131929268834E-2</v>
      </c>
      <c r="M80" s="4">
        <v>1.0486419742193376E-2</v>
      </c>
      <c r="N80" s="14">
        <v>1.0312856385847488E-2</v>
      </c>
      <c r="P80" s="67"/>
      <c r="Q80" s="2">
        <v>0.3</v>
      </c>
      <c r="R80" s="4">
        <v>-5.500131215036585E-4</v>
      </c>
      <c r="S80" s="4">
        <v>5.602029370799946E-3</v>
      </c>
      <c r="T80" s="4">
        <v>8.1876772823040699E-3</v>
      </c>
      <c r="U80" s="4">
        <v>9.6547386147059263E-3</v>
      </c>
      <c r="V80" s="4">
        <v>1.0405233058160247E-2</v>
      </c>
      <c r="W80" s="4">
        <v>1.0698637685524323E-2</v>
      </c>
      <c r="X80" s="4">
        <v>1.0766866847818374E-2</v>
      </c>
      <c r="Y80" s="4">
        <v>1.0769693979391161E-2</v>
      </c>
      <c r="Z80" s="4">
        <v>1.0662131929268834E-2</v>
      </c>
      <c r="AA80" s="4">
        <v>1.0486419742193376E-2</v>
      </c>
      <c r="AB80" s="14">
        <v>1.0312856385847488E-2</v>
      </c>
    </row>
    <row r="81" spans="2:28" x14ac:dyDescent="0.35">
      <c r="B81" s="67"/>
      <c r="C81" s="2">
        <v>0.35</v>
      </c>
      <c r="D81" s="4">
        <v>-1.068734265939567E-3</v>
      </c>
      <c r="E81" s="4">
        <v>5.5984152785401647E-3</v>
      </c>
      <c r="F81" s="4">
        <v>8.5631253601061771E-3</v>
      </c>
      <c r="G81" s="4">
        <v>9.9002617879836233E-3</v>
      </c>
      <c r="H81" s="4">
        <v>1.0522091781101771E-2</v>
      </c>
      <c r="I81" s="4">
        <v>1.066623202737553E-2</v>
      </c>
      <c r="J81" s="4">
        <v>1.062660477015215E-2</v>
      </c>
      <c r="K81" s="4">
        <v>1.0489219873441308E-2</v>
      </c>
      <c r="L81" s="4">
        <v>1.0389851434087292E-2</v>
      </c>
      <c r="M81" s="4">
        <v>1.0149691447282628E-2</v>
      </c>
      <c r="N81" s="14">
        <v>9.9868129755787682E-3</v>
      </c>
      <c r="P81" s="67"/>
      <c r="Q81" s="2">
        <v>0.35</v>
      </c>
      <c r="R81" s="4">
        <v>-1.068734265939567E-3</v>
      </c>
      <c r="S81" s="4">
        <v>5.5984152785401647E-3</v>
      </c>
      <c r="T81" s="4">
        <v>8.5631253601061771E-3</v>
      </c>
      <c r="U81" s="4">
        <v>9.9002617879836233E-3</v>
      </c>
      <c r="V81" s="4">
        <v>1.0522091781101771E-2</v>
      </c>
      <c r="W81" s="4">
        <v>1.066623202737553E-2</v>
      </c>
      <c r="X81" s="4">
        <v>1.062660477015215E-2</v>
      </c>
      <c r="Y81" s="4">
        <v>1.0489219873441308E-2</v>
      </c>
      <c r="Z81" s="4">
        <v>1.0389851434087292E-2</v>
      </c>
      <c r="AA81" s="4">
        <v>1.0149691447282628E-2</v>
      </c>
      <c r="AB81" s="14">
        <v>9.9868129755787682E-3</v>
      </c>
    </row>
    <row r="82" spans="2:28" x14ac:dyDescent="0.35">
      <c r="B82" s="67"/>
      <c r="C82" s="2">
        <v>0.4</v>
      </c>
      <c r="D82" s="4">
        <v>-1.7180838462295775E-3</v>
      </c>
      <c r="E82" s="4">
        <v>5.7447109409885051E-3</v>
      </c>
      <c r="F82" s="4">
        <v>8.8308645323606355E-3</v>
      </c>
      <c r="G82" s="4">
        <v>1.0087330575099212E-2</v>
      </c>
      <c r="H82" s="4">
        <v>1.0473379902390818E-2</v>
      </c>
      <c r="I82" s="4">
        <v>1.0556841857699031E-2</v>
      </c>
      <c r="J82" s="4">
        <v>1.0418585048059613E-2</v>
      </c>
      <c r="K82" s="4">
        <v>1.0263071079588506E-2</v>
      </c>
      <c r="L82" s="4">
        <v>1.0017148169794493E-2</v>
      </c>
      <c r="M82" s="4">
        <v>9.7936236758059715E-3</v>
      </c>
      <c r="N82" s="14">
        <v>9.6018647347045037E-3</v>
      </c>
      <c r="P82" s="67"/>
      <c r="Q82" s="2">
        <v>0.4</v>
      </c>
      <c r="R82" s="4">
        <v>-1.7180838462295775E-3</v>
      </c>
      <c r="S82" s="4">
        <v>5.7447109409885051E-3</v>
      </c>
      <c r="T82" s="4">
        <v>8.8308645323606355E-3</v>
      </c>
      <c r="U82" s="4">
        <v>1.0087330575099212E-2</v>
      </c>
      <c r="V82" s="4">
        <v>1.0473379902390818E-2</v>
      </c>
      <c r="W82" s="4">
        <v>1.0556841857699031E-2</v>
      </c>
      <c r="X82" s="4">
        <v>1.0418585048059613E-2</v>
      </c>
      <c r="Y82" s="4">
        <v>1.0263071079588506E-2</v>
      </c>
      <c r="Z82" s="4">
        <v>1.0017148169794493E-2</v>
      </c>
      <c r="AA82" s="4">
        <v>9.7936236758059715E-3</v>
      </c>
      <c r="AB82" s="14">
        <v>9.6018647347045037E-3</v>
      </c>
    </row>
    <row r="83" spans="2:28" x14ac:dyDescent="0.35">
      <c r="B83" s="67"/>
      <c r="C83" s="2">
        <v>0.45</v>
      </c>
      <c r="D83" s="4">
        <v>-2.163330233252124E-3</v>
      </c>
      <c r="E83" s="4">
        <v>5.9931132708550905E-3</v>
      </c>
      <c r="F83" s="4">
        <v>9.0563416108153001E-3</v>
      </c>
      <c r="G83" s="4">
        <v>1.0142093160749531E-2</v>
      </c>
      <c r="H83" s="4">
        <v>1.0377141525083245E-2</v>
      </c>
      <c r="I83" s="4">
        <v>1.0312025961222914E-2</v>
      </c>
      <c r="J83" s="4">
        <v>1.0197522851986447E-2</v>
      </c>
      <c r="K83" s="4">
        <v>9.9216341914456808E-3</v>
      </c>
      <c r="L83" s="4">
        <v>9.6656236968783952E-3</v>
      </c>
      <c r="M83" s="4">
        <v>9.4681663701493505E-3</v>
      </c>
      <c r="N83" s="14">
        <v>9.1778924633762089E-3</v>
      </c>
      <c r="P83" s="67"/>
      <c r="Q83" s="2">
        <v>0.45</v>
      </c>
      <c r="R83" s="4">
        <v>-2.163330233252124E-3</v>
      </c>
      <c r="S83" s="4">
        <v>5.9931132708550905E-3</v>
      </c>
      <c r="T83" s="4">
        <v>9.0563416108153001E-3</v>
      </c>
      <c r="U83" s="4">
        <v>1.0142093160749531E-2</v>
      </c>
      <c r="V83" s="4">
        <v>1.0377141525083245E-2</v>
      </c>
      <c r="W83" s="4">
        <v>1.0312025961222914E-2</v>
      </c>
      <c r="X83" s="4">
        <v>1.0197522851986447E-2</v>
      </c>
      <c r="Y83" s="4">
        <v>9.9216341914456808E-3</v>
      </c>
      <c r="Z83" s="4">
        <v>9.6656236968783952E-3</v>
      </c>
      <c r="AA83" s="4">
        <v>9.4681663701493505E-3</v>
      </c>
      <c r="AB83" s="14">
        <v>9.1778924633762089E-3</v>
      </c>
    </row>
    <row r="84" spans="2:28" x14ac:dyDescent="0.35">
      <c r="B84" s="67"/>
      <c r="C84" s="2">
        <v>0.5</v>
      </c>
      <c r="D84" s="4">
        <v>-2.5096228993245484E-3</v>
      </c>
      <c r="E84" s="4">
        <v>6.1586660918058938E-3</v>
      </c>
      <c r="F84" s="4">
        <v>9.1616863415792706E-3</v>
      </c>
      <c r="G84" s="4">
        <v>1.0099215986379277E-2</v>
      </c>
      <c r="H84" s="4">
        <v>1.02367457628819E-2</v>
      </c>
      <c r="I84" s="4">
        <v>1.0147622300438539E-2</v>
      </c>
      <c r="J84" s="4">
        <v>9.8472028569754344E-3</v>
      </c>
      <c r="K84" s="4">
        <v>9.6236539968401254E-3</v>
      </c>
      <c r="L84" s="4">
        <v>9.3661644113079007E-3</v>
      </c>
      <c r="M84" s="4">
        <v>9.1174064674070347E-3</v>
      </c>
      <c r="N84" s="14">
        <v>8.9373419596783087E-3</v>
      </c>
      <c r="P84" s="67"/>
      <c r="Q84" s="2">
        <v>0.5</v>
      </c>
      <c r="R84" s="4">
        <v>-2.5096228993245484E-3</v>
      </c>
      <c r="S84" s="4">
        <v>6.1586660918058938E-3</v>
      </c>
      <c r="T84" s="4">
        <v>9.1616863415792706E-3</v>
      </c>
      <c r="U84" s="4">
        <v>1.0099215986379277E-2</v>
      </c>
      <c r="V84" s="4">
        <v>1.02367457628819E-2</v>
      </c>
      <c r="W84" s="4">
        <v>1.0147622300438539E-2</v>
      </c>
      <c r="X84" s="4">
        <v>9.8472028569754344E-3</v>
      </c>
      <c r="Y84" s="4">
        <v>9.6236539968401254E-3</v>
      </c>
      <c r="Z84" s="4">
        <v>9.3661644113079007E-3</v>
      </c>
      <c r="AA84" s="4">
        <v>9.1174064674070347E-3</v>
      </c>
      <c r="AB84" s="14">
        <v>8.9373419596783087E-3</v>
      </c>
    </row>
    <row r="85" spans="2:28" x14ac:dyDescent="0.35">
      <c r="B85" s="67"/>
      <c r="C85" s="2">
        <v>0.55000000000000004</v>
      </c>
      <c r="D85" s="4">
        <v>-2.7901457375679802E-3</v>
      </c>
      <c r="E85" s="4">
        <v>6.3277164426385696E-3</v>
      </c>
      <c r="F85" s="4">
        <v>9.3588756406935442E-3</v>
      </c>
      <c r="G85" s="4">
        <v>1.0089433307713204E-2</v>
      </c>
      <c r="H85" s="4">
        <v>1.0066467885086333E-2</v>
      </c>
      <c r="I85" s="4">
        <v>9.8756914923907556E-3</v>
      </c>
      <c r="J85" s="4">
        <v>9.6019859068939856E-3</v>
      </c>
      <c r="K85" s="4">
        <v>9.3927268040374084E-3</v>
      </c>
      <c r="L85" s="4">
        <v>9.0832411783328924E-3</v>
      </c>
      <c r="M85" s="4">
        <v>8.8076673020669287E-3</v>
      </c>
      <c r="N85" s="14">
        <v>8.5979919990813117E-3</v>
      </c>
      <c r="P85" s="67"/>
      <c r="Q85" s="2">
        <v>0.55000000000000004</v>
      </c>
      <c r="R85" s="4">
        <v>-2.7901457375679802E-3</v>
      </c>
      <c r="S85" s="4">
        <v>6.3277164426385696E-3</v>
      </c>
      <c r="T85" s="4">
        <v>9.3588756406935442E-3</v>
      </c>
      <c r="U85" s="4">
        <v>1.0089433307713204E-2</v>
      </c>
      <c r="V85" s="4">
        <v>1.0066467885086333E-2</v>
      </c>
      <c r="W85" s="4">
        <v>9.8756914923907556E-3</v>
      </c>
      <c r="X85" s="4">
        <v>9.6019859068939856E-3</v>
      </c>
      <c r="Y85" s="4">
        <v>9.3927268040374084E-3</v>
      </c>
      <c r="Z85" s="4">
        <v>9.0832411783328924E-3</v>
      </c>
      <c r="AA85" s="4">
        <v>8.8076673020669287E-3</v>
      </c>
      <c r="AB85" s="14">
        <v>8.5979919990813117E-3</v>
      </c>
    </row>
    <row r="86" spans="2:28" x14ac:dyDescent="0.35">
      <c r="B86" s="67"/>
      <c r="C86" s="2">
        <v>0.6</v>
      </c>
      <c r="D86" s="4">
        <v>-3.0494749671832557E-3</v>
      </c>
      <c r="E86" s="4">
        <v>6.5683670451016883E-3</v>
      </c>
      <c r="F86" s="4">
        <v>9.4517119770728877E-3</v>
      </c>
      <c r="G86" s="4">
        <v>9.9668742235105631E-3</v>
      </c>
      <c r="H86" s="4">
        <v>9.9246417642136243E-3</v>
      </c>
      <c r="I86" s="4">
        <v>9.6840379184106092E-3</v>
      </c>
      <c r="J86" s="4">
        <v>9.3664686588706084E-3</v>
      </c>
      <c r="K86" s="4">
        <v>9.1035875694515118E-3</v>
      </c>
      <c r="L86" s="4">
        <v>8.7778707972587435E-3</v>
      </c>
      <c r="M86" s="4">
        <v>8.5346169683555729E-3</v>
      </c>
      <c r="N86" s="14">
        <v>8.2969792070164989E-3</v>
      </c>
      <c r="P86" s="67"/>
      <c r="Q86" s="2">
        <v>0.6</v>
      </c>
      <c r="R86" s="4">
        <v>-3.0494749671832557E-3</v>
      </c>
      <c r="S86" s="4">
        <v>6.5683670451016883E-3</v>
      </c>
      <c r="T86" s="4">
        <v>9.4517119770728877E-3</v>
      </c>
      <c r="U86" s="4">
        <v>9.9668742235105631E-3</v>
      </c>
      <c r="V86" s="4">
        <v>9.9246417642136243E-3</v>
      </c>
      <c r="W86" s="4">
        <v>9.6840379184106092E-3</v>
      </c>
      <c r="X86" s="4">
        <v>9.3664686588706084E-3</v>
      </c>
      <c r="Y86" s="4">
        <v>9.1035875694515118E-3</v>
      </c>
      <c r="Z86" s="4">
        <v>8.7778707972587435E-3</v>
      </c>
      <c r="AA86" s="4">
        <v>8.5346169683555729E-3</v>
      </c>
      <c r="AB86" s="14">
        <v>8.2969792070164989E-3</v>
      </c>
    </row>
    <row r="87" spans="2:28" x14ac:dyDescent="0.35">
      <c r="B87" s="67"/>
      <c r="C87" s="2">
        <v>0.65</v>
      </c>
      <c r="D87" s="4">
        <v>-3.2590254759846293E-3</v>
      </c>
      <c r="E87" s="4">
        <v>6.7604038919854993E-3</v>
      </c>
      <c r="F87" s="4">
        <v>9.4068097783406163E-3</v>
      </c>
      <c r="G87" s="4">
        <v>9.8651929758445094E-3</v>
      </c>
      <c r="H87" s="4">
        <v>9.7276533211742809E-3</v>
      </c>
      <c r="I87" s="4">
        <v>9.4393701944487981E-3</v>
      </c>
      <c r="J87" s="4">
        <v>9.0888368310172163E-3</v>
      </c>
      <c r="K87" s="4">
        <v>8.7786182452753124E-3</v>
      </c>
      <c r="L87" s="4">
        <v>8.5300170349673406E-3</v>
      </c>
      <c r="M87" s="4">
        <v>8.2993947482717864E-3</v>
      </c>
      <c r="N87" s="14">
        <v>8.0181053642210676E-3</v>
      </c>
      <c r="P87" s="67"/>
      <c r="Q87" s="2">
        <v>0.65</v>
      </c>
      <c r="R87" s="4">
        <v>-3.2590254759846293E-3</v>
      </c>
      <c r="S87" s="4">
        <v>6.7604038919854993E-3</v>
      </c>
      <c r="T87" s="4">
        <v>9.4068097783406163E-3</v>
      </c>
      <c r="U87" s="4">
        <v>9.8651929758445094E-3</v>
      </c>
      <c r="V87" s="4">
        <v>9.7276533211742809E-3</v>
      </c>
      <c r="W87" s="4">
        <v>9.4393701944487981E-3</v>
      </c>
      <c r="X87" s="4">
        <v>9.0888368310172163E-3</v>
      </c>
      <c r="Y87" s="4">
        <v>8.7786182452753124E-3</v>
      </c>
      <c r="Z87" s="4">
        <v>8.5300170349673406E-3</v>
      </c>
      <c r="AA87" s="4">
        <v>8.2993947482717864E-3</v>
      </c>
      <c r="AB87" s="14">
        <v>8.0181053642210676E-3</v>
      </c>
    </row>
    <row r="88" spans="2:28" x14ac:dyDescent="0.35">
      <c r="B88" s="67"/>
      <c r="C88" s="2">
        <v>0.7</v>
      </c>
      <c r="D88" s="4">
        <v>-3.3779006622096067E-3</v>
      </c>
      <c r="E88" s="4">
        <v>6.9269155537399311E-3</v>
      </c>
      <c r="F88" s="4">
        <v>9.4649645267515237E-3</v>
      </c>
      <c r="G88" s="4">
        <v>9.7853543324192306E-3</v>
      </c>
      <c r="H88" s="4">
        <v>9.5542736987461064E-3</v>
      </c>
      <c r="I88" s="4">
        <v>9.2181413866150985E-3</v>
      </c>
      <c r="J88" s="4">
        <v>8.9212082777772438E-3</v>
      </c>
      <c r="K88" s="4">
        <v>8.5822811027543664E-3</v>
      </c>
      <c r="L88" s="4">
        <v>8.3471556887132412E-3</v>
      </c>
      <c r="M88" s="4">
        <v>8.0448778326485844E-3</v>
      </c>
      <c r="N88" s="14">
        <v>7.7957162009643175E-3</v>
      </c>
      <c r="P88" s="67"/>
      <c r="Q88" s="2">
        <v>0.7</v>
      </c>
      <c r="R88" s="4">
        <v>-3.3779006622096067E-3</v>
      </c>
      <c r="S88" s="4">
        <v>6.9269155537399311E-3</v>
      </c>
      <c r="T88" s="4">
        <v>9.4649645267515237E-3</v>
      </c>
      <c r="U88" s="4">
        <v>9.7853543324192306E-3</v>
      </c>
      <c r="V88" s="4">
        <v>9.5542736987461064E-3</v>
      </c>
      <c r="W88" s="4">
        <v>9.2181413866150985E-3</v>
      </c>
      <c r="X88" s="4">
        <v>8.9212082777772438E-3</v>
      </c>
      <c r="Y88" s="4">
        <v>8.5822811027543664E-3</v>
      </c>
      <c r="Z88" s="4">
        <v>8.3471556887132412E-3</v>
      </c>
      <c r="AA88" s="4">
        <v>8.0448778326485844E-3</v>
      </c>
      <c r="AB88" s="14">
        <v>7.7957162009643175E-3</v>
      </c>
    </row>
    <row r="89" spans="2:28" x14ac:dyDescent="0.35">
      <c r="B89" s="67"/>
      <c r="C89" s="2">
        <v>0.75</v>
      </c>
      <c r="D89" s="4">
        <v>-3.5677043846668731E-3</v>
      </c>
      <c r="E89" s="4">
        <v>7.0705322571297888E-3</v>
      </c>
      <c r="F89" s="4">
        <v>9.4027017776998224E-3</v>
      </c>
      <c r="G89" s="4">
        <v>9.6358627534736205E-3</v>
      </c>
      <c r="H89" s="4">
        <v>9.3652543027978805E-3</v>
      </c>
      <c r="I89" s="4">
        <v>8.9991957525906146E-3</v>
      </c>
      <c r="J89" s="4">
        <v>8.6537404258600799E-3</v>
      </c>
      <c r="K89" s="4">
        <v>8.3638787679489283E-3</v>
      </c>
      <c r="L89" s="4">
        <v>8.0889983390498941E-3</v>
      </c>
      <c r="M89" s="4">
        <v>7.8184379621232414E-3</v>
      </c>
      <c r="N89" s="14">
        <v>7.606866709499116E-3</v>
      </c>
      <c r="P89" s="67"/>
      <c r="Q89" s="2">
        <v>0.75</v>
      </c>
      <c r="R89" s="4">
        <v>-3.5677043846668731E-3</v>
      </c>
      <c r="S89" s="4">
        <v>7.0705322571297888E-3</v>
      </c>
      <c r="T89" s="4">
        <v>9.4027017776998224E-3</v>
      </c>
      <c r="U89" s="4">
        <v>9.6358627534736205E-3</v>
      </c>
      <c r="V89" s="4">
        <v>9.3652543027978805E-3</v>
      </c>
      <c r="W89" s="4">
        <v>8.9991957525906146E-3</v>
      </c>
      <c r="X89" s="4">
        <v>8.6537404258600799E-3</v>
      </c>
      <c r="Y89" s="4">
        <v>8.3638787679489283E-3</v>
      </c>
      <c r="Z89" s="4">
        <v>8.0889983390498941E-3</v>
      </c>
      <c r="AA89" s="4">
        <v>7.8184379621232414E-3</v>
      </c>
      <c r="AB89" s="14">
        <v>7.606866709499116E-3</v>
      </c>
    </row>
    <row r="90" spans="2:28" x14ac:dyDescent="0.35">
      <c r="B90" s="67"/>
      <c r="C90" s="2">
        <v>0.8</v>
      </c>
      <c r="D90" s="4">
        <v>-3.792884130276176E-3</v>
      </c>
      <c r="E90" s="4">
        <v>7.2466310098314324E-3</v>
      </c>
      <c r="F90" s="4">
        <v>9.4213030258722737E-3</v>
      </c>
      <c r="G90" s="4">
        <v>9.5026852976242658E-3</v>
      </c>
      <c r="H90" s="4">
        <v>9.2004502469526638E-3</v>
      </c>
      <c r="I90" s="4">
        <v>8.8137483020536422E-3</v>
      </c>
      <c r="J90" s="4">
        <v>8.4267170849006336E-3</v>
      </c>
      <c r="K90" s="4">
        <v>8.1221560550268322E-3</v>
      </c>
      <c r="L90" s="4">
        <v>7.8717603109345908E-3</v>
      </c>
      <c r="M90" s="4">
        <v>7.6051327618096073E-3</v>
      </c>
      <c r="N90" s="14">
        <v>7.4074205783559921E-3</v>
      </c>
      <c r="P90" s="67"/>
      <c r="Q90" s="2">
        <v>0.8</v>
      </c>
      <c r="R90" s="4">
        <v>-3.792884130276176E-3</v>
      </c>
      <c r="S90" s="4">
        <v>7.2466310098314324E-3</v>
      </c>
      <c r="T90" s="4">
        <v>9.4213030258722737E-3</v>
      </c>
      <c r="U90" s="4">
        <v>9.5026852976242658E-3</v>
      </c>
      <c r="V90" s="4">
        <v>9.2004502469526638E-3</v>
      </c>
      <c r="W90" s="4">
        <v>8.8137483020536422E-3</v>
      </c>
      <c r="X90" s="4">
        <v>8.4267170849006336E-3</v>
      </c>
      <c r="Y90" s="4">
        <v>8.1221560550268322E-3</v>
      </c>
      <c r="Z90" s="4">
        <v>7.8717603109345908E-3</v>
      </c>
      <c r="AA90" s="4">
        <v>7.6051327618096073E-3</v>
      </c>
      <c r="AB90" s="14">
        <v>7.4074205783559921E-3</v>
      </c>
    </row>
    <row r="91" spans="2:28" x14ac:dyDescent="0.35">
      <c r="B91" s="67"/>
      <c r="C91" s="2">
        <v>0.85</v>
      </c>
      <c r="D91" s="4">
        <v>-3.7830820245471175E-3</v>
      </c>
      <c r="E91" s="4">
        <v>7.3899250264124212E-3</v>
      </c>
      <c r="F91" s="4">
        <v>9.3922078709651156E-3</v>
      </c>
      <c r="G91" s="4">
        <v>9.3706668801089819E-3</v>
      </c>
      <c r="H91" s="4">
        <v>8.962510872228914E-3</v>
      </c>
      <c r="I91" s="4">
        <v>8.6138787267918682E-3</v>
      </c>
      <c r="J91" s="4">
        <v>8.2768507941300209E-3</v>
      </c>
      <c r="K91" s="4">
        <v>7.9676990504910315E-3</v>
      </c>
      <c r="L91" s="4">
        <v>7.6474521489816004E-3</v>
      </c>
      <c r="M91" s="4">
        <v>7.4193711855423559E-3</v>
      </c>
      <c r="N91" s="14">
        <v>7.1943050388606654E-3</v>
      </c>
      <c r="P91" s="67"/>
      <c r="Q91" s="2">
        <v>0.85</v>
      </c>
      <c r="R91" s="4">
        <v>-3.7830820245471175E-3</v>
      </c>
      <c r="S91" s="4">
        <v>7.3899250264124212E-3</v>
      </c>
      <c r="T91" s="4">
        <v>9.3922078709651156E-3</v>
      </c>
      <c r="U91" s="4">
        <v>9.3706668801089819E-3</v>
      </c>
      <c r="V91" s="4">
        <v>8.962510872228914E-3</v>
      </c>
      <c r="W91" s="4">
        <v>8.6138787267918682E-3</v>
      </c>
      <c r="X91" s="4">
        <v>8.2768507941300209E-3</v>
      </c>
      <c r="Y91" s="4">
        <v>7.9676990504910315E-3</v>
      </c>
      <c r="Z91" s="4">
        <v>7.6474521489816004E-3</v>
      </c>
      <c r="AA91" s="4">
        <v>7.4193711855423559E-3</v>
      </c>
      <c r="AB91" s="14">
        <v>7.1943050388606654E-3</v>
      </c>
    </row>
    <row r="92" spans="2:28" x14ac:dyDescent="0.35">
      <c r="B92" s="67"/>
      <c r="C92" s="2">
        <v>0.9</v>
      </c>
      <c r="D92" s="4">
        <v>-3.8814863547414393E-3</v>
      </c>
      <c r="E92" s="4">
        <v>7.5153678770154891E-3</v>
      </c>
      <c r="F92" s="4">
        <v>9.2978200037249596E-3</v>
      </c>
      <c r="G92" s="4">
        <v>9.2427169505639954E-3</v>
      </c>
      <c r="H92" s="4">
        <v>8.7880288462943816E-3</v>
      </c>
      <c r="I92" s="4">
        <v>8.4599511920404932E-3</v>
      </c>
      <c r="J92" s="4">
        <v>8.0949687035592899E-3</v>
      </c>
      <c r="K92" s="4">
        <v>7.7801699407643683E-3</v>
      </c>
      <c r="L92" s="4">
        <v>7.5087442363542221E-3</v>
      </c>
      <c r="M92" s="4">
        <v>7.3201733092158883E-3</v>
      </c>
      <c r="N92" s="14">
        <v>7.0762115449666436E-3</v>
      </c>
      <c r="P92" s="67"/>
      <c r="Q92" s="2">
        <v>0.9</v>
      </c>
      <c r="R92" s="4">
        <v>-3.8814863547414393E-3</v>
      </c>
      <c r="S92" s="4">
        <v>7.5153678770154891E-3</v>
      </c>
      <c r="T92" s="4">
        <v>9.2978200037249596E-3</v>
      </c>
      <c r="U92" s="4">
        <v>9.2427169505639954E-3</v>
      </c>
      <c r="V92" s="4">
        <v>8.7880288462943816E-3</v>
      </c>
      <c r="W92" s="4">
        <v>8.4599511920404932E-3</v>
      </c>
      <c r="X92" s="4">
        <v>8.0949687035592899E-3</v>
      </c>
      <c r="Y92" s="4">
        <v>7.7801699407643683E-3</v>
      </c>
      <c r="Z92" s="4">
        <v>7.5087442363542221E-3</v>
      </c>
      <c r="AA92" s="4">
        <v>7.3201733092158883E-3</v>
      </c>
      <c r="AB92" s="14">
        <v>7.0762115449666436E-3</v>
      </c>
    </row>
    <row r="93" spans="2:28" x14ac:dyDescent="0.35">
      <c r="B93" s="67"/>
      <c r="C93" s="2">
        <v>0.95</v>
      </c>
      <c r="D93" s="4">
        <v>-4.0633835918358783E-3</v>
      </c>
      <c r="E93" s="4">
        <v>7.6066698046912363E-3</v>
      </c>
      <c r="F93" s="4">
        <v>9.1805187388740665E-3</v>
      </c>
      <c r="G93" s="4">
        <v>9.0338582427682591E-3</v>
      </c>
      <c r="H93" s="4">
        <v>8.6209060552365716E-3</v>
      </c>
      <c r="I93" s="4">
        <v>8.2510865573442015E-3</v>
      </c>
      <c r="J93" s="4">
        <v>7.9205966545575837E-3</v>
      </c>
      <c r="K93" s="4">
        <v>7.5785881497818395E-3</v>
      </c>
      <c r="L93" s="4">
        <v>7.3196069609390369E-3</v>
      </c>
      <c r="M93" s="4">
        <v>7.0984341293885206E-3</v>
      </c>
      <c r="N93" s="14">
        <v>6.9471947733187453E-3</v>
      </c>
      <c r="P93" s="67"/>
      <c r="Q93" s="2">
        <v>0.95</v>
      </c>
      <c r="R93" s="4">
        <v>-4.0633835918358783E-3</v>
      </c>
      <c r="S93" s="4">
        <v>7.6066698046912363E-3</v>
      </c>
      <c r="T93" s="4">
        <v>9.1805187388740665E-3</v>
      </c>
      <c r="U93" s="4">
        <v>9.0338582427682591E-3</v>
      </c>
      <c r="V93" s="4">
        <v>8.6209060552365716E-3</v>
      </c>
      <c r="W93" s="4">
        <v>8.2510865573442015E-3</v>
      </c>
      <c r="X93" s="4">
        <v>7.9205966545575837E-3</v>
      </c>
      <c r="Y93" s="4">
        <v>7.5785881497818395E-3</v>
      </c>
      <c r="Z93" s="4">
        <v>7.3196069609390369E-3</v>
      </c>
      <c r="AA93" s="4">
        <v>7.0984341293885206E-3</v>
      </c>
      <c r="AB93" s="14">
        <v>6.9471947733187453E-3</v>
      </c>
    </row>
    <row r="94" spans="2:28" x14ac:dyDescent="0.35">
      <c r="B94" s="67"/>
      <c r="C94" s="2">
        <v>1</v>
      </c>
      <c r="D94" s="4">
        <v>-4.1507095570446741E-3</v>
      </c>
      <c r="E94" s="4">
        <v>7.6767402574296232E-3</v>
      </c>
      <c r="F94" s="4">
        <v>9.2249672004403455E-3</v>
      </c>
      <c r="G94" s="4">
        <v>8.9161131189189804E-3</v>
      </c>
      <c r="H94" s="4">
        <v>8.4566802014693545E-3</v>
      </c>
      <c r="I94" s="4">
        <v>8.1120315917610972E-3</v>
      </c>
      <c r="J94" s="4">
        <v>7.7669654648348171E-3</v>
      </c>
      <c r="K94" s="4">
        <v>7.4501364093217774E-3</v>
      </c>
      <c r="L94" s="4">
        <v>7.2190933126856415E-3</v>
      </c>
      <c r="M94" s="4">
        <v>7.0140100405541549E-3</v>
      </c>
      <c r="N94" s="14">
        <v>6.7836781719866172E-3</v>
      </c>
      <c r="P94" s="67"/>
      <c r="Q94" s="2">
        <v>1</v>
      </c>
      <c r="R94" s="4">
        <v>-4.1507095570446741E-3</v>
      </c>
      <c r="S94" s="4">
        <v>7.6767402574296232E-3</v>
      </c>
      <c r="T94" s="4">
        <v>9.2249672004403455E-3</v>
      </c>
      <c r="U94" s="4">
        <v>8.9161131189189804E-3</v>
      </c>
      <c r="V94" s="4">
        <v>8.4566802014693545E-3</v>
      </c>
      <c r="W94" s="4">
        <v>8.1120315917610972E-3</v>
      </c>
      <c r="X94" s="4">
        <v>7.7669654648348171E-3</v>
      </c>
      <c r="Y94" s="4">
        <v>7.4501364093217774E-3</v>
      </c>
      <c r="Z94" s="4">
        <v>7.2190933126856415E-3</v>
      </c>
      <c r="AA94" s="4">
        <v>7.0140100405541549E-3</v>
      </c>
      <c r="AB94" s="14">
        <v>6.7836781719866172E-3</v>
      </c>
    </row>
    <row r="95" spans="2:28" x14ac:dyDescent="0.35">
      <c r="B95" s="8"/>
      <c r="C95" s="9"/>
      <c r="D95" s="9"/>
      <c r="E95" s="9"/>
      <c r="F95" s="9"/>
      <c r="G95" s="9"/>
      <c r="H95" s="9"/>
      <c r="I95" s="9"/>
      <c r="J95" s="9"/>
      <c r="K95" s="9"/>
      <c r="L95" s="9"/>
      <c r="M95" s="9"/>
      <c r="N95" s="10"/>
      <c r="P95" s="8"/>
      <c r="Q95" s="9"/>
      <c r="R95" s="9"/>
      <c r="S95" s="9"/>
      <c r="T95" s="9"/>
      <c r="U95" s="9"/>
      <c r="V95" s="9"/>
      <c r="W95" s="9"/>
      <c r="X95" s="9"/>
      <c r="Y95" s="9"/>
      <c r="Z95" s="9"/>
      <c r="AA95" s="9"/>
      <c r="AB95" s="10"/>
    </row>
    <row r="96" spans="2:28" x14ac:dyDescent="0.35">
      <c r="B96" s="8"/>
      <c r="C96" s="9"/>
      <c r="D96" s="9"/>
      <c r="E96" s="9"/>
      <c r="F96" s="9"/>
      <c r="G96" s="9"/>
      <c r="H96" s="9"/>
      <c r="I96" s="9"/>
      <c r="J96" s="9"/>
      <c r="K96" s="9"/>
      <c r="L96" s="9"/>
      <c r="M96" s="9"/>
      <c r="N96" s="10"/>
      <c r="P96" s="8"/>
      <c r="Q96" s="9"/>
      <c r="R96" s="9"/>
      <c r="S96" s="9"/>
      <c r="T96" s="9"/>
      <c r="U96" s="9"/>
      <c r="V96" s="9"/>
      <c r="W96" s="9"/>
      <c r="X96" s="9"/>
      <c r="Y96" s="9"/>
      <c r="Z96" s="9"/>
      <c r="AA96" s="9"/>
      <c r="AB96" s="10"/>
    </row>
    <row r="97" spans="2:28" x14ac:dyDescent="0.35">
      <c r="B97" s="8"/>
      <c r="C97" s="9"/>
      <c r="D97" s="9"/>
      <c r="E97" s="9"/>
      <c r="F97" s="9"/>
      <c r="G97" s="9"/>
      <c r="H97" s="9"/>
      <c r="I97" s="9"/>
      <c r="J97" s="9"/>
      <c r="K97" s="9"/>
      <c r="L97" s="9"/>
      <c r="M97" s="9"/>
      <c r="N97" s="10"/>
      <c r="P97" s="8"/>
      <c r="Q97" s="9"/>
      <c r="R97" s="9"/>
      <c r="S97" s="9"/>
      <c r="T97" s="9"/>
      <c r="U97" s="9"/>
      <c r="V97" s="9"/>
      <c r="W97" s="9"/>
      <c r="X97" s="9"/>
      <c r="Y97" s="9"/>
      <c r="Z97" s="9"/>
      <c r="AA97" s="9"/>
      <c r="AB97" s="10"/>
    </row>
    <row r="98" spans="2:28" x14ac:dyDescent="0.35">
      <c r="B98" s="8"/>
      <c r="C98" s="9"/>
      <c r="D98" s="9"/>
      <c r="E98" s="9"/>
      <c r="F98" s="9"/>
      <c r="G98" s="9"/>
      <c r="H98" s="9"/>
      <c r="I98" s="9"/>
      <c r="J98" s="9"/>
      <c r="K98" s="9"/>
      <c r="L98" s="9"/>
      <c r="M98" s="9"/>
      <c r="N98" s="10"/>
      <c r="P98" s="8"/>
      <c r="Q98" s="9"/>
      <c r="R98" s="9"/>
      <c r="S98" s="9"/>
      <c r="T98" s="9"/>
      <c r="U98" s="9"/>
      <c r="V98" s="9"/>
      <c r="W98" s="9"/>
      <c r="X98" s="9"/>
      <c r="Y98" s="9"/>
      <c r="Z98" s="9"/>
      <c r="AA98" s="9"/>
      <c r="AB98" s="10"/>
    </row>
    <row r="99" spans="2:28" x14ac:dyDescent="0.35">
      <c r="B99" s="8"/>
      <c r="C99" s="9"/>
      <c r="D99" s="9"/>
      <c r="E99" s="9"/>
      <c r="F99" s="9"/>
      <c r="G99" s="9"/>
      <c r="H99" s="9"/>
      <c r="I99" s="9"/>
      <c r="J99" s="9"/>
      <c r="K99" s="9"/>
      <c r="L99" s="9"/>
      <c r="M99" s="9"/>
      <c r="N99" s="10"/>
      <c r="P99" s="8"/>
      <c r="Q99" s="9"/>
      <c r="R99" s="9"/>
      <c r="S99" s="9"/>
      <c r="T99" s="9"/>
      <c r="U99" s="9"/>
      <c r="V99" s="9"/>
      <c r="W99" s="9"/>
      <c r="X99" s="9"/>
      <c r="Y99" s="9"/>
      <c r="Z99" s="9"/>
      <c r="AA99" s="9"/>
      <c r="AB99" s="10"/>
    </row>
    <row r="100" spans="2:28" x14ac:dyDescent="0.35">
      <c r="B100" s="8"/>
      <c r="C100" s="9"/>
      <c r="D100" s="9"/>
      <c r="E100" s="9"/>
      <c r="F100" s="9"/>
      <c r="G100" s="9"/>
      <c r="H100" s="9"/>
      <c r="I100" s="9"/>
      <c r="J100" s="9"/>
      <c r="K100" s="9"/>
      <c r="L100" s="9"/>
      <c r="M100" s="9"/>
      <c r="N100" s="10"/>
      <c r="P100" s="8"/>
      <c r="Q100" s="9"/>
      <c r="R100" s="9"/>
      <c r="S100" s="9"/>
      <c r="T100" s="9"/>
      <c r="U100" s="9"/>
      <c r="V100" s="9"/>
      <c r="W100" s="9"/>
      <c r="X100" s="9"/>
      <c r="Y100" s="9"/>
      <c r="Z100" s="9"/>
      <c r="AA100" s="9"/>
      <c r="AB100" s="10"/>
    </row>
    <row r="101" spans="2:28" x14ac:dyDescent="0.35">
      <c r="B101" s="8"/>
      <c r="C101" s="9"/>
      <c r="D101" s="9"/>
      <c r="E101" s="9"/>
      <c r="F101" s="9"/>
      <c r="G101" s="9"/>
      <c r="H101" s="9"/>
      <c r="I101" s="9"/>
      <c r="J101" s="9"/>
      <c r="K101" s="9"/>
      <c r="L101" s="9"/>
      <c r="M101" s="9"/>
      <c r="N101" s="10"/>
      <c r="P101" s="8"/>
      <c r="Q101" s="9"/>
      <c r="R101" s="9"/>
      <c r="S101" s="9"/>
      <c r="T101" s="9"/>
      <c r="U101" s="9"/>
      <c r="V101" s="9"/>
      <c r="W101" s="9"/>
      <c r="X101" s="9"/>
      <c r="Y101" s="9"/>
      <c r="Z101" s="9"/>
      <c r="AA101" s="9"/>
      <c r="AB101" s="10"/>
    </row>
    <row r="102" spans="2:28" x14ac:dyDescent="0.35">
      <c r="B102" s="8"/>
      <c r="C102" s="9"/>
      <c r="D102" s="9"/>
      <c r="E102" s="9"/>
      <c r="F102" s="9"/>
      <c r="G102" s="9"/>
      <c r="H102" s="9"/>
      <c r="I102" s="9"/>
      <c r="J102" s="9"/>
      <c r="K102" s="9"/>
      <c r="L102" s="9"/>
      <c r="M102" s="9"/>
      <c r="N102" s="10"/>
      <c r="P102" s="8"/>
      <c r="Q102" s="9"/>
      <c r="R102" s="9"/>
      <c r="S102" s="9"/>
      <c r="T102" s="9"/>
      <c r="U102" s="9"/>
      <c r="V102" s="9"/>
      <c r="W102" s="9"/>
      <c r="X102" s="9"/>
      <c r="Y102" s="9"/>
      <c r="Z102" s="9"/>
      <c r="AA102" s="9"/>
      <c r="AB102" s="10"/>
    </row>
    <row r="103" spans="2:28" x14ac:dyDescent="0.35">
      <c r="B103" s="8"/>
      <c r="C103" s="9"/>
      <c r="D103" s="9"/>
      <c r="E103" s="9"/>
      <c r="F103" s="9"/>
      <c r="G103" s="9"/>
      <c r="H103" s="9"/>
      <c r="I103" s="9"/>
      <c r="J103" s="9"/>
      <c r="K103" s="9"/>
      <c r="L103" s="9"/>
      <c r="M103" s="9"/>
      <c r="N103" s="10"/>
      <c r="P103" s="8"/>
      <c r="Q103" s="9"/>
      <c r="R103" s="9"/>
      <c r="S103" s="9"/>
      <c r="T103" s="9"/>
      <c r="U103" s="9"/>
      <c r="V103" s="9"/>
      <c r="W103" s="9"/>
      <c r="X103" s="9"/>
      <c r="Y103" s="9"/>
      <c r="Z103" s="9"/>
      <c r="AA103" s="9"/>
      <c r="AB103" s="10"/>
    </row>
    <row r="104" spans="2:28" x14ac:dyDescent="0.35">
      <c r="B104" s="8"/>
      <c r="C104" s="9"/>
      <c r="D104" s="9"/>
      <c r="E104" s="9"/>
      <c r="F104" s="9"/>
      <c r="G104" s="9"/>
      <c r="H104" s="9"/>
      <c r="I104" s="9"/>
      <c r="J104" s="9"/>
      <c r="K104" s="9"/>
      <c r="L104" s="9"/>
      <c r="M104" s="9"/>
      <c r="N104" s="10"/>
      <c r="P104" s="8"/>
      <c r="Q104" s="9"/>
      <c r="R104" s="9"/>
      <c r="S104" s="9"/>
      <c r="T104" s="9"/>
      <c r="U104" s="9"/>
      <c r="V104" s="9"/>
      <c r="W104" s="9"/>
      <c r="X104" s="9"/>
      <c r="Y104" s="9"/>
      <c r="Z104" s="9"/>
      <c r="AA104" s="9"/>
      <c r="AB104" s="10"/>
    </row>
    <row r="105" spans="2:28" x14ac:dyDescent="0.35">
      <c r="B105" s="64" t="s">
        <v>1</v>
      </c>
      <c r="C105" s="65"/>
      <c r="D105" s="65"/>
      <c r="E105" s="65"/>
      <c r="F105" s="65"/>
      <c r="G105" s="65"/>
      <c r="H105" s="65"/>
      <c r="I105" s="65"/>
      <c r="J105" s="65"/>
      <c r="K105" s="65"/>
      <c r="L105" s="65"/>
      <c r="M105" s="65"/>
      <c r="N105" s="66"/>
      <c r="P105" s="64" t="s">
        <v>1</v>
      </c>
      <c r="Q105" s="65"/>
      <c r="R105" s="65"/>
      <c r="S105" s="65"/>
      <c r="T105" s="65"/>
      <c r="U105" s="65"/>
      <c r="V105" s="65"/>
      <c r="W105" s="65"/>
      <c r="X105" s="65"/>
      <c r="Y105" s="65"/>
      <c r="Z105" s="65"/>
      <c r="AA105" s="65"/>
      <c r="AB105" s="66"/>
    </row>
    <row r="106" spans="2:28" x14ac:dyDescent="0.35">
      <c r="B106" s="67" t="s">
        <v>0</v>
      </c>
      <c r="C106" s="1"/>
      <c r="D106" s="1">
        <v>0</v>
      </c>
      <c r="E106" s="1">
        <v>0.1</v>
      </c>
      <c r="F106" s="1">
        <v>0.2</v>
      </c>
      <c r="G106" s="1">
        <v>0.3</v>
      </c>
      <c r="H106" s="1">
        <v>0.4</v>
      </c>
      <c r="I106" s="1">
        <v>0.5</v>
      </c>
      <c r="J106" s="1">
        <v>0.6</v>
      </c>
      <c r="K106" s="1">
        <v>0.7</v>
      </c>
      <c r="L106" s="1">
        <v>0.8</v>
      </c>
      <c r="M106" s="1">
        <v>0.9</v>
      </c>
      <c r="N106" s="11">
        <v>1</v>
      </c>
      <c r="P106" s="67" t="s">
        <v>0</v>
      </c>
      <c r="Q106" s="1"/>
      <c r="R106" s="1">
        <v>0</v>
      </c>
      <c r="S106" s="1">
        <v>0.1</v>
      </c>
      <c r="T106" s="1">
        <v>0.2</v>
      </c>
      <c r="U106" s="1">
        <v>0.3</v>
      </c>
      <c r="V106" s="1">
        <v>0.4</v>
      </c>
      <c r="W106" s="1">
        <v>0.5</v>
      </c>
      <c r="X106" s="1">
        <v>0.6</v>
      </c>
      <c r="Y106" s="1">
        <v>0.7</v>
      </c>
      <c r="Z106" s="1">
        <v>0.8</v>
      </c>
      <c r="AA106" s="1">
        <v>0.9</v>
      </c>
      <c r="AB106" s="11">
        <v>1</v>
      </c>
    </row>
    <row r="107" spans="2:28" x14ac:dyDescent="0.35">
      <c r="B107" s="67"/>
      <c r="C107" s="2">
        <v>0</v>
      </c>
      <c r="D107" s="4">
        <v>0</v>
      </c>
      <c r="E107" s="4">
        <v>0</v>
      </c>
      <c r="F107" s="4">
        <v>0</v>
      </c>
      <c r="G107" s="4">
        <v>0</v>
      </c>
      <c r="H107" s="4">
        <v>0</v>
      </c>
      <c r="I107" s="4">
        <v>0</v>
      </c>
      <c r="J107" s="4">
        <v>0</v>
      </c>
      <c r="K107" s="4">
        <v>0</v>
      </c>
      <c r="L107" s="4">
        <v>0</v>
      </c>
      <c r="M107" s="4">
        <v>0</v>
      </c>
      <c r="N107" s="14">
        <v>0</v>
      </c>
      <c r="P107" s="67"/>
      <c r="Q107" s="2">
        <v>0</v>
      </c>
      <c r="R107" s="4">
        <v>0</v>
      </c>
      <c r="S107" s="4">
        <v>0</v>
      </c>
      <c r="T107" s="4">
        <v>0</v>
      </c>
      <c r="U107" s="4">
        <v>0</v>
      </c>
      <c r="V107" s="4">
        <v>0</v>
      </c>
      <c r="W107" s="4">
        <v>0</v>
      </c>
      <c r="X107" s="4">
        <v>0</v>
      </c>
      <c r="Y107" s="4">
        <v>0</v>
      </c>
      <c r="Z107" s="4">
        <v>0</v>
      </c>
      <c r="AA107" s="4">
        <v>0</v>
      </c>
      <c r="AB107" s="14">
        <v>0</v>
      </c>
    </row>
    <row r="108" spans="2:28" x14ac:dyDescent="0.35">
      <c r="B108" s="67"/>
      <c r="C108" s="2">
        <v>0.05</v>
      </c>
      <c r="D108" s="4">
        <v>1.6026647015824924E-3</v>
      </c>
      <c r="E108" s="4">
        <v>1.7670054713663423E-3</v>
      </c>
      <c r="F108" s="4">
        <v>1.9169135797132448E-3</v>
      </c>
      <c r="G108" s="4">
        <v>2.0561323582426951E-3</v>
      </c>
      <c r="H108" s="4">
        <v>2.1747907186884172E-3</v>
      </c>
      <c r="I108" s="4">
        <v>2.2801234310151114E-3</v>
      </c>
      <c r="J108" s="4">
        <v>2.3755015845591376E-3</v>
      </c>
      <c r="K108" s="4">
        <v>2.4578744718872655E-3</v>
      </c>
      <c r="L108" s="4">
        <v>2.5196363978406788E-3</v>
      </c>
      <c r="M108" s="4">
        <v>2.577775999727935E-3</v>
      </c>
      <c r="N108" s="14">
        <v>2.6242206743340513E-3</v>
      </c>
      <c r="P108" s="67"/>
      <c r="Q108" s="2">
        <v>0.05</v>
      </c>
      <c r="R108" s="4">
        <v>1.6026647015824924E-3</v>
      </c>
      <c r="S108" s="4">
        <v>1.7670054713663423E-3</v>
      </c>
      <c r="T108" s="4">
        <v>1.9169135797132448E-3</v>
      </c>
      <c r="U108" s="4">
        <v>2.0561323582426951E-3</v>
      </c>
      <c r="V108" s="4">
        <v>2.1747907186884172E-3</v>
      </c>
      <c r="W108" s="4">
        <v>2.2801234310151114E-3</v>
      </c>
      <c r="X108" s="4">
        <v>2.3755015845591376E-3</v>
      </c>
      <c r="Y108" s="4">
        <v>2.4578744718872655E-3</v>
      </c>
      <c r="Z108" s="4">
        <v>2.5196363978406788E-3</v>
      </c>
      <c r="AA108" s="4">
        <v>2.577775999727935E-3</v>
      </c>
      <c r="AB108" s="14">
        <v>2.6242206743340513E-3</v>
      </c>
    </row>
    <row r="109" spans="2:28" x14ac:dyDescent="0.35">
      <c r="B109" s="67"/>
      <c r="C109" s="2">
        <v>0.1</v>
      </c>
      <c r="D109" s="4">
        <v>1.9202407112036998E-3</v>
      </c>
      <c r="E109" s="4">
        <v>2.1925401395398222E-3</v>
      </c>
      <c r="F109" s="4">
        <v>2.3554095562567114E-3</v>
      </c>
      <c r="G109" s="4">
        <v>2.4638097689015899E-3</v>
      </c>
      <c r="H109" s="4">
        <v>2.538993490472197E-3</v>
      </c>
      <c r="I109" s="4">
        <v>2.593063122663991E-3</v>
      </c>
      <c r="J109" s="4">
        <v>2.6382504711682411E-3</v>
      </c>
      <c r="K109" s="4">
        <v>2.6697420695399768E-3</v>
      </c>
      <c r="L109" s="4">
        <v>2.6900789117632429E-3</v>
      </c>
      <c r="M109" s="4">
        <v>2.7065789090468771E-3</v>
      </c>
      <c r="N109" s="14">
        <v>2.7105367615398545E-3</v>
      </c>
      <c r="P109" s="67"/>
      <c r="Q109" s="2">
        <v>0.1</v>
      </c>
      <c r="R109" s="4">
        <v>1.9202407112036998E-3</v>
      </c>
      <c r="S109" s="4">
        <v>2.1925401395398222E-3</v>
      </c>
      <c r="T109" s="4">
        <v>2.3554095562567114E-3</v>
      </c>
      <c r="U109" s="4">
        <v>2.4638097689015899E-3</v>
      </c>
      <c r="V109" s="4">
        <v>2.538993490472197E-3</v>
      </c>
      <c r="W109" s="4">
        <v>2.593063122663991E-3</v>
      </c>
      <c r="X109" s="4">
        <v>2.6382504711682411E-3</v>
      </c>
      <c r="Y109" s="4">
        <v>2.6697420695399768E-3</v>
      </c>
      <c r="Z109" s="4">
        <v>2.6900789117632429E-3</v>
      </c>
      <c r="AA109" s="4">
        <v>2.7065789090468771E-3</v>
      </c>
      <c r="AB109" s="14">
        <v>2.7105367615398545E-3</v>
      </c>
    </row>
    <row r="110" spans="2:28" x14ac:dyDescent="0.35">
      <c r="B110" s="67"/>
      <c r="C110" s="2">
        <v>0.15</v>
      </c>
      <c r="D110" s="4">
        <v>1.8309978875682945E-3</v>
      </c>
      <c r="E110" s="4">
        <v>2.2424996308211681E-3</v>
      </c>
      <c r="F110" s="4">
        <v>2.3914228858563807E-3</v>
      </c>
      <c r="G110" s="4">
        <v>2.4727542850451374E-3</v>
      </c>
      <c r="H110" s="4">
        <v>2.5281380428026109E-3</v>
      </c>
      <c r="I110" s="4">
        <v>2.5642644774215265E-3</v>
      </c>
      <c r="J110" s="4">
        <v>2.5843961830305578E-3</v>
      </c>
      <c r="K110" s="4">
        <v>2.5981818244884157E-3</v>
      </c>
      <c r="L110" s="4">
        <v>2.6035601574851109E-3</v>
      </c>
      <c r="M110" s="4">
        <v>2.5964638465032141E-3</v>
      </c>
      <c r="N110" s="14">
        <v>2.5832353336991101E-3</v>
      </c>
      <c r="P110" s="67"/>
      <c r="Q110" s="2">
        <v>0.15</v>
      </c>
      <c r="R110" s="4">
        <v>1.8309978875682945E-3</v>
      </c>
      <c r="S110" s="4">
        <v>2.2424996308211681E-3</v>
      </c>
      <c r="T110" s="4">
        <v>2.3914228858563807E-3</v>
      </c>
      <c r="U110" s="4">
        <v>2.4727542850451374E-3</v>
      </c>
      <c r="V110" s="4">
        <v>2.5281380428026109E-3</v>
      </c>
      <c r="W110" s="4">
        <v>2.5642644774215265E-3</v>
      </c>
      <c r="X110" s="4">
        <v>2.5843961830305578E-3</v>
      </c>
      <c r="Y110" s="4">
        <v>2.5981818244884157E-3</v>
      </c>
      <c r="Z110" s="4">
        <v>2.6035601574851109E-3</v>
      </c>
      <c r="AA110" s="4">
        <v>2.5964638465032141E-3</v>
      </c>
      <c r="AB110" s="14">
        <v>2.5832353336991101E-3</v>
      </c>
    </row>
    <row r="111" spans="2:28" x14ac:dyDescent="0.35">
      <c r="B111" s="67"/>
      <c r="C111" s="2">
        <v>0.2</v>
      </c>
      <c r="D111" s="4">
        <v>1.6199184030555149E-3</v>
      </c>
      <c r="E111" s="4">
        <v>2.1959332901172021E-3</v>
      </c>
      <c r="F111" s="4">
        <v>2.3438929299011099E-3</v>
      </c>
      <c r="G111" s="4">
        <v>2.4087452405943577E-3</v>
      </c>
      <c r="H111" s="4">
        <v>2.4616994630257596E-3</v>
      </c>
      <c r="I111" s="4">
        <v>2.4955410774742275E-3</v>
      </c>
      <c r="J111" s="4">
        <v>2.5177442348331205E-3</v>
      </c>
      <c r="K111" s="4">
        <v>2.5238328080816729E-3</v>
      </c>
      <c r="L111" s="4">
        <v>2.5198235891170737E-3</v>
      </c>
      <c r="M111" s="4">
        <v>2.4994429536840243E-3</v>
      </c>
      <c r="N111" s="14">
        <v>2.4801981428911194E-3</v>
      </c>
      <c r="P111" s="67"/>
      <c r="Q111" s="2">
        <v>0.2</v>
      </c>
      <c r="R111" s="4">
        <v>1.6199184030555149E-3</v>
      </c>
      <c r="S111" s="4">
        <v>2.1959332901172021E-3</v>
      </c>
      <c r="T111" s="4">
        <v>2.3438929299011099E-3</v>
      </c>
      <c r="U111" s="4">
        <v>2.4087452405943577E-3</v>
      </c>
      <c r="V111" s="4">
        <v>2.4616994630257596E-3</v>
      </c>
      <c r="W111" s="4">
        <v>2.4955410774742275E-3</v>
      </c>
      <c r="X111" s="4">
        <v>2.5177442348331205E-3</v>
      </c>
      <c r="Y111" s="4">
        <v>2.5238328080816729E-3</v>
      </c>
      <c r="Z111" s="4">
        <v>2.5198235891170737E-3</v>
      </c>
      <c r="AA111" s="4">
        <v>2.4994429536840243E-3</v>
      </c>
      <c r="AB111" s="14">
        <v>2.4801981428911194E-3</v>
      </c>
    </row>
    <row r="112" spans="2:28" x14ac:dyDescent="0.35">
      <c r="B112" s="67"/>
      <c r="C112" s="2">
        <v>0.25</v>
      </c>
      <c r="D112" s="4">
        <v>1.4332300900293969E-3</v>
      </c>
      <c r="E112" s="4">
        <v>2.1256718594715135E-3</v>
      </c>
      <c r="F112" s="4">
        <v>2.2744759179507777E-3</v>
      </c>
      <c r="G112" s="4">
        <v>2.3553091282192428E-3</v>
      </c>
      <c r="H112" s="4">
        <v>2.4208952221305142E-3</v>
      </c>
      <c r="I112" s="4">
        <v>2.4614246853298027E-3</v>
      </c>
      <c r="J112" s="4">
        <v>2.4761777286698866E-3</v>
      </c>
      <c r="K112" s="4">
        <v>2.4665794424660356E-3</v>
      </c>
      <c r="L112" s="4">
        <v>2.4451568249852307E-3</v>
      </c>
      <c r="M112" s="4">
        <v>2.4249362158676236E-3</v>
      </c>
      <c r="N112" s="14">
        <v>2.3902274629382658E-3</v>
      </c>
      <c r="P112" s="67"/>
      <c r="Q112" s="2">
        <v>0.25</v>
      </c>
      <c r="R112" s="4">
        <v>1.4332300900293969E-3</v>
      </c>
      <c r="S112" s="4">
        <v>2.1256718594715135E-3</v>
      </c>
      <c r="T112" s="4">
        <v>2.2744759179507777E-3</v>
      </c>
      <c r="U112" s="4">
        <v>2.3553091282192428E-3</v>
      </c>
      <c r="V112" s="4">
        <v>2.4208952221305142E-3</v>
      </c>
      <c r="W112" s="4">
        <v>2.4614246853298027E-3</v>
      </c>
      <c r="X112" s="4">
        <v>2.4761777286698866E-3</v>
      </c>
      <c r="Y112" s="4">
        <v>2.4665794424660356E-3</v>
      </c>
      <c r="Z112" s="4">
        <v>2.4451568249852307E-3</v>
      </c>
      <c r="AA112" s="4">
        <v>2.4249362158676236E-3</v>
      </c>
      <c r="AB112" s="14">
        <v>2.3902274629382658E-3</v>
      </c>
    </row>
    <row r="113" spans="2:28" x14ac:dyDescent="0.35">
      <c r="B113" s="67"/>
      <c r="C113" s="2">
        <v>0.3</v>
      </c>
      <c r="D113" s="4">
        <v>1.2662364560132031E-3</v>
      </c>
      <c r="E113" s="4">
        <v>2.0776419035985539E-3</v>
      </c>
      <c r="F113" s="4">
        <v>2.2130508375132005E-3</v>
      </c>
      <c r="G113" s="4">
        <v>2.3368525952023938E-3</v>
      </c>
      <c r="H113" s="4">
        <v>2.4041041481743515E-3</v>
      </c>
      <c r="I113" s="4">
        <v>2.432294462927568E-3</v>
      </c>
      <c r="J113" s="4">
        <v>2.4337857369658936E-3</v>
      </c>
      <c r="K113" s="4">
        <v>2.4144474128528558E-3</v>
      </c>
      <c r="L113" s="4">
        <v>2.3775420847171212E-3</v>
      </c>
      <c r="M113" s="4">
        <v>2.344426186316449E-3</v>
      </c>
      <c r="N113" s="14">
        <v>2.301511968817629E-3</v>
      </c>
      <c r="P113" s="67"/>
      <c r="Q113" s="2">
        <v>0.3</v>
      </c>
      <c r="R113" s="4">
        <v>1.2662364560132031E-3</v>
      </c>
      <c r="S113" s="4">
        <v>2.0776419035985539E-3</v>
      </c>
      <c r="T113" s="4">
        <v>2.2130508375132005E-3</v>
      </c>
      <c r="U113" s="4">
        <v>2.3368525952023938E-3</v>
      </c>
      <c r="V113" s="4">
        <v>2.4041041481743515E-3</v>
      </c>
      <c r="W113" s="4">
        <v>2.432294462927568E-3</v>
      </c>
      <c r="X113" s="4">
        <v>2.4337857369658936E-3</v>
      </c>
      <c r="Y113" s="4">
        <v>2.4144474128528558E-3</v>
      </c>
      <c r="Z113" s="4">
        <v>2.3775420847171212E-3</v>
      </c>
      <c r="AA113" s="4">
        <v>2.344426186316449E-3</v>
      </c>
      <c r="AB113" s="14">
        <v>2.301511968817629E-3</v>
      </c>
    </row>
    <row r="114" spans="2:28" x14ac:dyDescent="0.35">
      <c r="B114" s="67"/>
      <c r="C114" s="2">
        <v>0.35</v>
      </c>
      <c r="D114" s="4">
        <v>1.1312808476742421E-3</v>
      </c>
      <c r="E114" s="4">
        <v>2.0186112909919974E-3</v>
      </c>
      <c r="F114" s="4">
        <v>2.1787576261683779E-3</v>
      </c>
      <c r="G114" s="4">
        <v>2.323989903872475E-3</v>
      </c>
      <c r="H114" s="4">
        <v>2.3903667451017031E-3</v>
      </c>
      <c r="I114" s="4">
        <v>2.4027883762474033E-3</v>
      </c>
      <c r="J114" s="4">
        <v>2.3861285172844544E-3</v>
      </c>
      <c r="K114" s="4">
        <v>2.3498720201252138E-3</v>
      </c>
      <c r="L114" s="4">
        <v>2.307865441594518E-3</v>
      </c>
      <c r="M114" s="4">
        <v>2.2620391402813985E-3</v>
      </c>
      <c r="N114" s="14">
        <v>2.2160172512494082E-3</v>
      </c>
      <c r="P114" s="67"/>
      <c r="Q114" s="2">
        <v>0.35</v>
      </c>
      <c r="R114" s="4">
        <v>1.1312808476742421E-3</v>
      </c>
      <c r="S114" s="4">
        <v>2.0186112909919974E-3</v>
      </c>
      <c r="T114" s="4">
        <v>2.1787576261683779E-3</v>
      </c>
      <c r="U114" s="4">
        <v>2.323989903872475E-3</v>
      </c>
      <c r="V114" s="4">
        <v>2.3903667451017031E-3</v>
      </c>
      <c r="W114" s="4">
        <v>2.4027883762474033E-3</v>
      </c>
      <c r="X114" s="4">
        <v>2.3861285172844544E-3</v>
      </c>
      <c r="Y114" s="4">
        <v>2.3498720201252138E-3</v>
      </c>
      <c r="Z114" s="4">
        <v>2.307865441594518E-3</v>
      </c>
      <c r="AA114" s="4">
        <v>2.2620391402813985E-3</v>
      </c>
      <c r="AB114" s="14">
        <v>2.2160172512494082E-3</v>
      </c>
    </row>
    <row r="115" spans="2:28" x14ac:dyDescent="0.35">
      <c r="B115" s="67"/>
      <c r="C115" s="2">
        <v>0.4</v>
      </c>
      <c r="D115" s="4">
        <v>9.9512718223912977E-4</v>
      </c>
      <c r="E115" s="4">
        <v>1.966315119160201E-3</v>
      </c>
      <c r="F115" s="4">
        <v>2.1737240412216144E-3</v>
      </c>
      <c r="G115" s="4">
        <v>2.3236631011603909E-3</v>
      </c>
      <c r="H115" s="4">
        <v>2.3700628301038355E-3</v>
      </c>
      <c r="I115" s="4">
        <v>2.3615499898852702E-3</v>
      </c>
      <c r="J115" s="4">
        <v>2.3260007695276017E-3</v>
      </c>
      <c r="K115" s="4">
        <v>2.2830829300339844E-3</v>
      </c>
      <c r="L115" s="4">
        <v>2.2350613706035045E-3</v>
      </c>
      <c r="M115" s="4">
        <v>2.1849092550535734E-3</v>
      </c>
      <c r="N115" s="14">
        <v>2.1297390303528143E-3</v>
      </c>
      <c r="P115" s="67"/>
      <c r="Q115" s="2">
        <v>0.4</v>
      </c>
      <c r="R115" s="4">
        <v>9.9512718223912977E-4</v>
      </c>
      <c r="S115" s="4">
        <v>1.966315119160201E-3</v>
      </c>
      <c r="T115" s="4">
        <v>2.1737240412216144E-3</v>
      </c>
      <c r="U115" s="4">
        <v>2.3236631011603909E-3</v>
      </c>
      <c r="V115" s="4">
        <v>2.3700628301038355E-3</v>
      </c>
      <c r="W115" s="4">
        <v>2.3615499898852702E-3</v>
      </c>
      <c r="X115" s="4">
        <v>2.3260007695276017E-3</v>
      </c>
      <c r="Y115" s="4">
        <v>2.2830829300339844E-3</v>
      </c>
      <c r="Z115" s="4">
        <v>2.2350613706035045E-3</v>
      </c>
      <c r="AA115" s="4">
        <v>2.1849092550535734E-3</v>
      </c>
      <c r="AB115" s="14">
        <v>2.1297390303528143E-3</v>
      </c>
    </row>
    <row r="116" spans="2:28" x14ac:dyDescent="0.35">
      <c r="B116" s="67"/>
      <c r="C116" s="2">
        <v>0.45</v>
      </c>
      <c r="D116" s="4">
        <v>8.9003236911594768E-4</v>
      </c>
      <c r="E116" s="4">
        <v>1.9253409737819002E-3</v>
      </c>
      <c r="F116" s="4">
        <v>2.1673432388476413E-3</v>
      </c>
      <c r="G116" s="4">
        <v>2.3119115390515658E-3</v>
      </c>
      <c r="H116" s="4">
        <v>2.3391604644306192E-3</v>
      </c>
      <c r="I116" s="4">
        <v>2.3106889511724949E-3</v>
      </c>
      <c r="J116" s="4">
        <v>2.2697225436921582E-3</v>
      </c>
      <c r="K116" s="4">
        <v>2.2088305550337917E-3</v>
      </c>
      <c r="L116" s="4">
        <v>2.162985814474448E-3</v>
      </c>
      <c r="M116" s="4">
        <v>2.1061339963725518E-3</v>
      </c>
      <c r="N116" s="14">
        <v>2.0550530037941111E-3</v>
      </c>
      <c r="P116" s="67"/>
      <c r="Q116" s="2">
        <v>0.45</v>
      </c>
      <c r="R116" s="4">
        <v>8.9003236911594768E-4</v>
      </c>
      <c r="S116" s="4">
        <v>1.9253409737819002E-3</v>
      </c>
      <c r="T116" s="4">
        <v>2.1673432388476413E-3</v>
      </c>
      <c r="U116" s="4">
        <v>2.3119115390515658E-3</v>
      </c>
      <c r="V116" s="4">
        <v>2.3391604644306192E-3</v>
      </c>
      <c r="W116" s="4">
        <v>2.3106889511724949E-3</v>
      </c>
      <c r="X116" s="4">
        <v>2.2697225436921582E-3</v>
      </c>
      <c r="Y116" s="4">
        <v>2.2088305550337917E-3</v>
      </c>
      <c r="Z116" s="4">
        <v>2.162985814474448E-3</v>
      </c>
      <c r="AA116" s="4">
        <v>2.1061339963725518E-3</v>
      </c>
      <c r="AB116" s="14">
        <v>2.0550530037941111E-3</v>
      </c>
    </row>
    <row r="117" spans="2:28" x14ac:dyDescent="0.35">
      <c r="B117" s="67"/>
      <c r="C117" s="2">
        <v>0.5</v>
      </c>
      <c r="D117" s="4">
        <v>8.0943878673032216E-4</v>
      </c>
      <c r="E117" s="4">
        <v>1.8867361069071884E-3</v>
      </c>
      <c r="F117" s="4">
        <v>2.1741552232382162E-3</v>
      </c>
      <c r="G117" s="4">
        <v>2.2929527012112514E-3</v>
      </c>
      <c r="H117" s="4">
        <v>2.3035970853660286E-3</v>
      </c>
      <c r="I117" s="4">
        <v>2.2605134572925298E-3</v>
      </c>
      <c r="J117" s="4">
        <v>2.2107986152958997E-3</v>
      </c>
      <c r="K117" s="4">
        <v>2.1467141674989549E-3</v>
      </c>
      <c r="L117" s="4">
        <v>2.0917339328887508E-3</v>
      </c>
      <c r="M117" s="4">
        <v>2.0360251834165861E-3</v>
      </c>
      <c r="N117" s="14">
        <v>1.9857989816095068E-3</v>
      </c>
      <c r="P117" s="67"/>
      <c r="Q117" s="2">
        <v>0.5</v>
      </c>
      <c r="R117" s="4">
        <v>8.0943878673032216E-4</v>
      </c>
      <c r="S117" s="4">
        <v>1.8867361069071884E-3</v>
      </c>
      <c r="T117" s="4">
        <v>2.1741552232382162E-3</v>
      </c>
      <c r="U117" s="4">
        <v>2.2929527012112514E-3</v>
      </c>
      <c r="V117" s="4">
        <v>2.3035970853660286E-3</v>
      </c>
      <c r="W117" s="4">
        <v>2.2605134572925298E-3</v>
      </c>
      <c r="X117" s="4">
        <v>2.2107986152958997E-3</v>
      </c>
      <c r="Y117" s="4">
        <v>2.1467141674989549E-3</v>
      </c>
      <c r="Z117" s="4">
        <v>2.0917339328887508E-3</v>
      </c>
      <c r="AA117" s="4">
        <v>2.0360251834165861E-3</v>
      </c>
      <c r="AB117" s="14">
        <v>1.9857989816095068E-3</v>
      </c>
    </row>
    <row r="118" spans="2:28" x14ac:dyDescent="0.35">
      <c r="B118" s="67"/>
      <c r="C118" s="2">
        <v>0.55000000000000004</v>
      </c>
      <c r="D118" s="4">
        <v>7.2262376974166129E-4</v>
      </c>
      <c r="E118" s="4">
        <v>1.8607774348553998E-3</v>
      </c>
      <c r="F118" s="4">
        <v>2.1796792592073001E-3</v>
      </c>
      <c r="G118" s="4">
        <v>2.2792031150652057E-3</v>
      </c>
      <c r="H118" s="4">
        <v>2.2687604101659974E-3</v>
      </c>
      <c r="I118" s="4">
        <v>2.2152024670569052E-3</v>
      </c>
      <c r="J118" s="4">
        <v>2.1503267780336229E-3</v>
      </c>
      <c r="K118" s="4">
        <v>2.0895322539624364E-3</v>
      </c>
      <c r="L118" s="4">
        <v>2.0277252177102268E-3</v>
      </c>
      <c r="M118" s="4">
        <v>1.966440901161228E-3</v>
      </c>
      <c r="N118" s="14">
        <v>1.9211096606819829E-3</v>
      </c>
      <c r="P118" s="67"/>
      <c r="Q118" s="2">
        <v>0.55000000000000004</v>
      </c>
      <c r="R118" s="4">
        <v>7.2262376974166129E-4</v>
      </c>
      <c r="S118" s="4">
        <v>1.8607774348553998E-3</v>
      </c>
      <c r="T118" s="4">
        <v>2.1796792592073001E-3</v>
      </c>
      <c r="U118" s="4">
        <v>2.2792031150652057E-3</v>
      </c>
      <c r="V118" s="4">
        <v>2.2687604101659974E-3</v>
      </c>
      <c r="W118" s="4">
        <v>2.2152024670569052E-3</v>
      </c>
      <c r="X118" s="4">
        <v>2.1503267780336229E-3</v>
      </c>
      <c r="Y118" s="4">
        <v>2.0895322539624364E-3</v>
      </c>
      <c r="Z118" s="4">
        <v>2.0277252177102268E-3</v>
      </c>
      <c r="AA118" s="4">
        <v>1.966440901161228E-3</v>
      </c>
      <c r="AB118" s="14">
        <v>1.9211096606819829E-3</v>
      </c>
    </row>
    <row r="119" spans="2:28" x14ac:dyDescent="0.35">
      <c r="B119" s="67"/>
      <c r="C119" s="2">
        <v>0.6</v>
      </c>
      <c r="D119" s="4">
        <v>6.6493238971015252E-4</v>
      </c>
      <c r="E119" s="4">
        <v>1.8462125706084742E-3</v>
      </c>
      <c r="F119" s="4">
        <v>2.1707712922839446E-3</v>
      </c>
      <c r="G119" s="4">
        <v>2.2483694026569478E-3</v>
      </c>
      <c r="H119" s="4">
        <v>2.2266273910897701E-3</v>
      </c>
      <c r="I119" s="4">
        <v>2.1630989194936939E-3</v>
      </c>
      <c r="J119" s="4">
        <v>2.0975227037500432E-3</v>
      </c>
      <c r="K119" s="4">
        <v>2.0308849142595281E-3</v>
      </c>
      <c r="L119" s="4">
        <v>1.967800466297956E-3</v>
      </c>
      <c r="M119" s="4">
        <v>1.9102701827167121E-3</v>
      </c>
      <c r="N119" s="14">
        <v>1.8537400636069691E-3</v>
      </c>
      <c r="P119" s="67"/>
      <c r="Q119" s="2">
        <v>0.6</v>
      </c>
      <c r="R119" s="4">
        <v>6.6493238971015252E-4</v>
      </c>
      <c r="S119" s="4">
        <v>1.8462125706084742E-3</v>
      </c>
      <c r="T119" s="4">
        <v>2.1707712922839446E-3</v>
      </c>
      <c r="U119" s="4">
        <v>2.2483694026569478E-3</v>
      </c>
      <c r="V119" s="4">
        <v>2.2266273910897701E-3</v>
      </c>
      <c r="W119" s="4">
        <v>2.1630989194936939E-3</v>
      </c>
      <c r="X119" s="4">
        <v>2.0975227037500432E-3</v>
      </c>
      <c r="Y119" s="4">
        <v>2.0308849142595281E-3</v>
      </c>
      <c r="Z119" s="4">
        <v>1.967800466297956E-3</v>
      </c>
      <c r="AA119" s="4">
        <v>1.9102701827167121E-3</v>
      </c>
      <c r="AB119" s="14">
        <v>1.8537400636069691E-3</v>
      </c>
    </row>
    <row r="120" spans="2:28" x14ac:dyDescent="0.35">
      <c r="B120" s="67"/>
      <c r="C120" s="2">
        <v>0.65</v>
      </c>
      <c r="D120" s="4">
        <v>6.0766984563043408E-4</v>
      </c>
      <c r="E120" s="4">
        <v>1.8346203762705799E-3</v>
      </c>
      <c r="F120" s="4">
        <v>2.1683639828350156E-3</v>
      </c>
      <c r="G120" s="4">
        <v>2.2244695053732387E-3</v>
      </c>
      <c r="H120" s="4">
        <v>2.1796214719267265E-3</v>
      </c>
      <c r="I120" s="4">
        <v>2.1160235238850559E-3</v>
      </c>
      <c r="J120" s="4">
        <v>2.048479083243173E-3</v>
      </c>
      <c r="K120" s="4">
        <v>1.9760596022448213E-3</v>
      </c>
      <c r="L120" s="4">
        <v>1.9117537188570702E-3</v>
      </c>
      <c r="M120" s="4">
        <v>1.8562407217399075E-3</v>
      </c>
      <c r="N120" s="14">
        <v>1.798692657456948E-3</v>
      </c>
      <c r="P120" s="67"/>
      <c r="Q120" s="2">
        <v>0.65</v>
      </c>
      <c r="R120" s="4">
        <v>6.0766984563043408E-4</v>
      </c>
      <c r="S120" s="4">
        <v>1.8346203762705799E-3</v>
      </c>
      <c r="T120" s="4">
        <v>2.1683639828350156E-3</v>
      </c>
      <c r="U120" s="4">
        <v>2.2244695053732387E-3</v>
      </c>
      <c r="V120" s="4">
        <v>2.1796214719267265E-3</v>
      </c>
      <c r="W120" s="4">
        <v>2.1160235238850559E-3</v>
      </c>
      <c r="X120" s="4">
        <v>2.048479083243173E-3</v>
      </c>
      <c r="Y120" s="4">
        <v>1.9760596022448213E-3</v>
      </c>
      <c r="Z120" s="4">
        <v>1.9117537188570702E-3</v>
      </c>
      <c r="AA120" s="4">
        <v>1.8562407217399075E-3</v>
      </c>
      <c r="AB120" s="14">
        <v>1.798692657456948E-3</v>
      </c>
    </row>
    <row r="121" spans="2:28" x14ac:dyDescent="0.35">
      <c r="B121" s="67"/>
      <c r="C121" s="2">
        <v>0.7</v>
      </c>
      <c r="D121" s="4">
        <v>5.6912572948658862E-4</v>
      </c>
      <c r="E121" s="4">
        <v>1.8249539307101544E-3</v>
      </c>
      <c r="F121" s="4">
        <v>2.1599375765831239E-3</v>
      </c>
      <c r="G121" s="4">
        <v>2.1914546935545396E-3</v>
      </c>
      <c r="H121" s="4">
        <v>2.1397235529105924E-3</v>
      </c>
      <c r="I121" s="4">
        <v>2.0698048946813071E-3</v>
      </c>
      <c r="J121" s="4">
        <v>1.9966280874987728E-3</v>
      </c>
      <c r="K121" s="4">
        <v>1.9253834499026632E-3</v>
      </c>
      <c r="L121" s="4">
        <v>1.8601783239892635E-3</v>
      </c>
      <c r="M121" s="4">
        <v>1.8047458339381969E-3</v>
      </c>
      <c r="N121" s="14">
        <v>1.7505978349499525E-3</v>
      </c>
      <c r="P121" s="67"/>
      <c r="Q121" s="2">
        <v>0.7</v>
      </c>
      <c r="R121" s="4">
        <v>5.6912572948658862E-4</v>
      </c>
      <c r="S121" s="4">
        <v>1.8249539307101544E-3</v>
      </c>
      <c r="T121" s="4">
        <v>2.1599375765831239E-3</v>
      </c>
      <c r="U121" s="4">
        <v>2.1914546935545396E-3</v>
      </c>
      <c r="V121" s="4">
        <v>2.1397235529105924E-3</v>
      </c>
      <c r="W121" s="4">
        <v>2.0698048946813071E-3</v>
      </c>
      <c r="X121" s="4">
        <v>1.9966280874987728E-3</v>
      </c>
      <c r="Y121" s="4">
        <v>1.9253834499026632E-3</v>
      </c>
      <c r="Z121" s="4">
        <v>1.8601783239892635E-3</v>
      </c>
      <c r="AA121" s="4">
        <v>1.8047458339381969E-3</v>
      </c>
      <c r="AB121" s="14">
        <v>1.7505978349499525E-3</v>
      </c>
    </row>
    <row r="122" spans="2:28" x14ac:dyDescent="0.35">
      <c r="B122" s="67"/>
      <c r="C122" s="2">
        <v>0.75</v>
      </c>
      <c r="D122" s="4">
        <v>5.0796694798442327E-4</v>
      </c>
      <c r="E122" s="4">
        <v>1.8305257111560706E-3</v>
      </c>
      <c r="F122" s="4">
        <v>2.1501091290737351E-3</v>
      </c>
      <c r="G122" s="4">
        <v>2.1614861439936432E-3</v>
      </c>
      <c r="H122" s="4">
        <v>2.1000673197288889E-3</v>
      </c>
      <c r="I122" s="4">
        <v>2.0192062859549632E-3</v>
      </c>
      <c r="J122" s="4">
        <v>1.9457337922883467E-3</v>
      </c>
      <c r="K122" s="4">
        <v>1.8759853678143726E-3</v>
      </c>
      <c r="L122" s="4">
        <v>1.8102973641404925E-3</v>
      </c>
      <c r="M122" s="4">
        <v>1.7527725135514391E-3</v>
      </c>
      <c r="N122" s="14">
        <v>1.6996418011919028E-3</v>
      </c>
      <c r="P122" s="67"/>
      <c r="Q122" s="2">
        <v>0.75</v>
      </c>
      <c r="R122" s="4">
        <v>5.0796694798442327E-4</v>
      </c>
      <c r="S122" s="4">
        <v>1.8305257111560706E-3</v>
      </c>
      <c r="T122" s="4">
        <v>2.1501091290737351E-3</v>
      </c>
      <c r="U122" s="4">
        <v>2.1614861439936432E-3</v>
      </c>
      <c r="V122" s="4">
        <v>2.1000673197288889E-3</v>
      </c>
      <c r="W122" s="4">
        <v>2.0192062859549632E-3</v>
      </c>
      <c r="X122" s="4">
        <v>1.9457337922883467E-3</v>
      </c>
      <c r="Y122" s="4">
        <v>1.8759853678143726E-3</v>
      </c>
      <c r="Z122" s="4">
        <v>1.8102973641404925E-3</v>
      </c>
      <c r="AA122" s="4">
        <v>1.7527725135514391E-3</v>
      </c>
      <c r="AB122" s="14">
        <v>1.6996418011919028E-3</v>
      </c>
    </row>
    <row r="123" spans="2:28" x14ac:dyDescent="0.35">
      <c r="B123" s="67"/>
      <c r="C123" s="2">
        <v>0.8</v>
      </c>
      <c r="D123" s="4">
        <v>4.6727688224325006E-4</v>
      </c>
      <c r="E123" s="4">
        <v>1.8291473775008628E-3</v>
      </c>
      <c r="F123" s="4">
        <v>2.1340319173642269E-3</v>
      </c>
      <c r="G123" s="4">
        <v>2.1274204597763321E-3</v>
      </c>
      <c r="H123" s="4">
        <v>2.0617513892570564E-3</v>
      </c>
      <c r="I123" s="4">
        <v>1.9810431378089817E-3</v>
      </c>
      <c r="J123" s="4">
        <v>1.9011160847835003E-3</v>
      </c>
      <c r="K123" s="4">
        <v>1.8276141212501512E-3</v>
      </c>
      <c r="L123" s="4">
        <v>1.7665466304804078E-3</v>
      </c>
      <c r="M123" s="4">
        <v>1.7053915532910979E-3</v>
      </c>
      <c r="N123" s="14">
        <v>1.656917244511379E-3</v>
      </c>
      <c r="P123" s="67"/>
      <c r="Q123" s="2">
        <v>0.8</v>
      </c>
      <c r="R123" s="4">
        <v>4.6727688224325006E-4</v>
      </c>
      <c r="S123" s="4">
        <v>1.8291473775008628E-3</v>
      </c>
      <c r="T123" s="4">
        <v>2.1340319173642269E-3</v>
      </c>
      <c r="U123" s="4">
        <v>2.1274204597763321E-3</v>
      </c>
      <c r="V123" s="4">
        <v>2.0617513892570564E-3</v>
      </c>
      <c r="W123" s="4">
        <v>1.9810431378089817E-3</v>
      </c>
      <c r="X123" s="4">
        <v>1.9011160847835003E-3</v>
      </c>
      <c r="Y123" s="4">
        <v>1.8276141212501512E-3</v>
      </c>
      <c r="Z123" s="4">
        <v>1.7665466304804078E-3</v>
      </c>
      <c r="AA123" s="4">
        <v>1.7053915532910979E-3</v>
      </c>
      <c r="AB123" s="14">
        <v>1.656917244511379E-3</v>
      </c>
    </row>
    <row r="124" spans="2:28" x14ac:dyDescent="0.35">
      <c r="B124" s="67"/>
      <c r="C124" s="2">
        <v>0.85</v>
      </c>
      <c r="D124" s="4">
        <v>4.3985809354016861E-4</v>
      </c>
      <c r="E124" s="4">
        <v>1.8429952514147239E-3</v>
      </c>
      <c r="F124" s="4">
        <v>2.1180511824251337E-3</v>
      </c>
      <c r="G124" s="4">
        <v>2.0960790095524186E-3</v>
      </c>
      <c r="H124" s="4">
        <v>2.0210523508469649E-3</v>
      </c>
      <c r="I124" s="4">
        <v>1.939300964898243E-3</v>
      </c>
      <c r="J124" s="4">
        <v>1.8601149390803679E-3</v>
      </c>
      <c r="K124" s="4">
        <v>1.7864878520905032E-3</v>
      </c>
      <c r="L124" s="4">
        <v>1.7233673488171229E-3</v>
      </c>
      <c r="M124" s="4">
        <v>1.6629104934424049E-3</v>
      </c>
      <c r="N124" s="14">
        <v>1.6115471499061642E-3</v>
      </c>
      <c r="P124" s="67"/>
      <c r="Q124" s="2">
        <v>0.85</v>
      </c>
      <c r="R124" s="4">
        <v>4.3985809354016861E-4</v>
      </c>
      <c r="S124" s="4">
        <v>1.8429952514147239E-3</v>
      </c>
      <c r="T124" s="4">
        <v>2.1180511824251337E-3</v>
      </c>
      <c r="U124" s="4">
        <v>2.0960790095524186E-3</v>
      </c>
      <c r="V124" s="4">
        <v>2.0210523508469649E-3</v>
      </c>
      <c r="W124" s="4">
        <v>1.939300964898243E-3</v>
      </c>
      <c r="X124" s="4">
        <v>1.8601149390803679E-3</v>
      </c>
      <c r="Y124" s="4">
        <v>1.7864878520905032E-3</v>
      </c>
      <c r="Z124" s="4">
        <v>1.7233673488171229E-3</v>
      </c>
      <c r="AA124" s="4">
        <v>1.6629104934424049E-3</v>
      </c>
      <c r="AB124" s="14">
        <v>1.6115471499061642E-3</v>
      </c>
    </row>
    <row r="125" spans="2:28" x14ac:dyDescent="0.35">
      <c r="B125" s="67"/>
      <c r="C125" s="2">
        <v>0.9</v>
      </c>
      <c r="D125" s="4">
        <v>4.0637081719602404E-4</v>
      </c>
      <c r="E125" s="4">
        <v>1.8435064465890452E-3</v>
      </c>
      <c r="F125" s="4">
        <v>2.097044929709504E-3</v>
      </c>
      <c r="G125" s="4">
        <v>2.0684871471208337E-3</v>
      </c>
      <c r="H125" s="4">
        <v>1.9826331935235073E-3</v>
      </c>
      <c r="I125" s="4">
        <v>1.9008620512395444E-3</v>
      </c>
      <c r="J125" s="4">
        <v>1.8178164606965114E-3</v>
      </c>
      <c r="K125" s="4">
        <v>1.7451926662645574E-3</v>
      </c>
      <c r="L125" s="4">
        <v>1.6857177007512441E-3</v>
      </c>
      <c r="M125" s="4">
        <v>1.6315891288259843E-3</v>
      </c>
      <c r="N125" s="14">
        <v>1.5740443572655658E-3</v>
      </c>
      <c r="P125" s="67"/>
      <c r="Q125" s="2">
        <v>0.9</v>
      </c>
      <c r="R125" s="4">
        <v>4.0637081719602404E-4</v>
      </c>
      <c r="S125" s="4">
        <v>1.8435064465890452E-3</v>
      </c>
      <c r="T125" s="4">
        <v>2.097044929709504E-3</v>
      </c>
      <c r="U125" s="4">
        <v>2.0684871471208337E-3</v>
      </c>
      <c r="V125" s="4">
        <v>1.9826331935235073E-3</v>
      </c>
      <c r="W125" s="4">
        <v>1.9008620512395444E-3</v>
      </c>
      <c r="X125" s="4">
        <v>1.8178164606965114E-3</v>
      </c>
      <c r="Y125" s="4">
        <v>1.7451926662645574E-3</v>
      </c>
      <c r="Z125" s="4">
        <v>1.6857177007512441E-3</v>
      </c>
      <c r="AA125" s="4">
        <v>1.6315891288259843E-3</v>
      </c>
      <c r="AB125" s="14">
        <v>1.5740443572655658E-3</v>
      </c>
    </row>
    <row r="126" spans="2:28" x14ac:dyDescent="0.35">
      <c r="B126" s="67"/>
      <c r="C126" s="2">
        <v>0.95</v>
      </c>
      <c r="D126" s="4">
        <v>3.7368013275234854E-4</v>
      </c>
      <c r="E126" s="4">
        <v>1.8460920569635135E-3</v>
      </c>
      <c r="F126" s="4">
        <v>2.0819314978874253E-3</v>
      </c>
      <c r="G126" s="4">
        <v>2.0353551143797144E-3</v>
      </c>
      <c r="H126" s="4">
        <v>1.948228688156839E-3</v>
      </c>
      <c r="I126" s="4">
        <v>1.8625892554329866E-3</v>
      </c>
      <c r="J126" s="4">
        <v>1.7746727404366583E-3</v>
      </c>
      <c r="K126" s="4">
        <v>1.7077241179383744E-3</v>
      </c>
      <c r="L126" s="4">
        <v>1.6508785560093045E-3</v>
      </c>
      <c r="M126" s="4">
        <v>1.5904697743836715E-3</v>
      </c>
      <c r="N126" s="14">
        <v>1.5426113693550402E-3</v>
      </c>
      <c r="P126" s="67"/>
      <c r="Q126" s="2">
        <v>0.95</v>
      </c>
      <c r="R126" s="4">
        <v>3.7368013275234854E-4</v>
      </c>
      <c r="S126" s="4">
        <v>1.8460920569635135E-3</v>
      </c>
      <c r="T126" s="4">
        <v>2.0819314978874253E-3</v>
      </c>
      <c r="U126" s="4">
        <v>2.0353551143797144E-3</v>
      </c>
      <c r="V126" s="4">
        <v>1.948228688156839E-3</v>
      </c>
      <c r="W126" s="4">
        <v>1.8625892554329866E-3</v>
      </c>
      <c r="X126" s="4">
        <v>1.7746727404366583E-3</v>
      </c>
      <c r="Y126" s="4">
        <v>1.7077241179383744E-3</v>
      </c>
      <c r="Z126" s="4">
        <v>1.6508785560093045E-3</v>
      </c>
      <c r="AA126" s="4">
        <v>1.5904697743836715E-3</v>
      </c>
      <c r="AB126" s="14">
        <v>1.5426113693550402E-3</v>
      </c>
    </row>
    <row r="127" spans="2:28" x14ac:dyDescent="0.35">
      <c r="B127" s="67"/>
      <c r="C127" s="2">
        <v>1</v>
      </c>
      <c r="D127" s="4">
        <v>3.4359736687834878E-4</v>
      </c>
      <c r="E127" s="4">
        <v>1.8586681167963299E-3</v>
      </c>
      <c r="F127" s="4">
        <v>2.0621845469071835E-3</v>
      </c>
      <c r="G127" s="4">
        <v>2.008667762829841E-3</v>
      </c>
      <c r="H127" s="4">
        <v>1.9135879299479307E-3</v>
      </c>
      <c r="I127" s="4">
        <v>1.8188164605318841E-3</v>
      </c>
      <c r="J127" s="4">
        <v>1.7431274706875266E-3</v>
      </c>
      <c r="K127" s="4">
        <v>1.6708100640879116E-3</v>
      </c>
      <c r="L127" s="4">
        <v>1.6082944339451102E-3</v>
      </c>
      <c r="M127" s="4">
        <v>1.5580606588761876E-3</v>
      </c>
      <c r="N127" s="14">
        <v>1.5070422280260064E-3</v>
      </c>
      <c r="P127" s="67"/>
      <c r="Q127" s="2">
        <v>1</v>
      </c>
      <c r="R127" s="4">
        <v>3.4359736687834878E-4</v>
      </c>
      <c r="S127" s="4">
        <v>1.8586681167963299E-3</v>
      </c>
      <c r="T127" s="4">
        <v>2.0621845469071835E-3</v>
      </c>
      <c r="U127" s="4">
        <v>2.008667762829841E-3</v>
      </c>
      <c r="V127" s="4">
        <v>1.9135879299479307E-3</v>
      </c>
      <c r="W127" s="4">
        <v>1.8188164605318841E-3</v>
      </c>
      <c r="X127" s="4">
        <v>1.7431274706875266E-3</v>
      </c>
      <c r="Y127" s="4">
        <v>1.6708100640879116E-3</v>
      </c>
      <c r="Z127" s="4">
        <v>1.6082944339451102E-3</v>
      </c>
      <c r="AA127" s="4">
        <v>1.5580606588761876E-3</v>
      </c>
      <c r="AB127" s="14">
        <v>1.5070422280260064E-3</v>
      </c>
    </row>
    <row r="128" spans="2:28" x14ac:dyDescent="0.35">
      <c r="B128" s="8"/>
      <c r="C128" s="9"/>
      <c r="D128" s="9"/>
      <c r="E128" s="9"/>
      <c r="F128" s="9"/>
      <c r="G128" s="9"/>
      <c r="H128" s="9"/>
      <c r="I128" s="9"/>
      <c r="J128" s="9"/>
      <c r="K128" s="9"/>
      <c r="L128" s="9"/>
      <c r="M128" s="9"/>
      <c r="N128" s="10"/>
      <c r="P128" s="8"/>
      <c r="Q128" s="9"/>
      <c r="R128" s="9"/>
      <c r="S128" s="9"/>
      <c r="T128" s="9"/>
      <c r="U128" s="9"/>
      <c r="V128" s="9"/>
      <c r="W128" s="9"/>
      <c r="X128" s="9"/>
      <c r="Y128" s="9"/>
      <c r="Z128" s="9"/>
      <c r="AA128" s="9"/>
      <c r="AB128" s="10"/>
    </row>
    <row r="129" spans="2:28" x14ac:dyDescent="0.35">
      <c r="B129" s="8"/>
      <c r="C129" s="9"/>
      <c r="D129" s="9"/>
      <c r="E129" s="9"/>
      <c r="F129" s="9"/>
      <c r="G129" s="9"/>
      <c r="H129" s="9"/>
      <c r="I129" s="9"/>
      <c r="J129" s="9"/>
      <c r="K129" s="9"/>
      <c r="L129" s="9"/>
      <c r="M129" s="9"/>
      <c r="N129" s="10"/>
      <c r="P129" s="8"/>
      <c r="Q129" s="9"/>
      <c r="R129" s="9"/>
      <c r="S129" s="9"/>
      <c r="T129" s="9"/>
      <c r="U129" s="9"/>
      <c r="V129" s="9"/>
      <c r="W129" s="9"/>
      <c r="X129" s="9"/>
      <c r="Y129" s="9"/>
      <c r="Z129" s="9"/>
      <c r="AA129" s="9"/>
      <c r="AB129" s="10"/>
    </row>
    <row r="130" spans="2:28" x14ac:dyDescent="0.35">
      <c r="B130" s="8"/>
      <c r="C130" s="9"/>
      <c r="D130" s="9"/>
      <c r="E130" s="9"/>
      <c r="F130" s="9"/>
      <c r="G130" s="9"/>
      <c r="H130" s="9"/>
      <c r="I130" s="9"/>
      <c r="J130" s="9"/>
      <c r="K130" s="9"/>
      <c r="L130" s="9"/>
      <c r="M130" s="9"/>
      <c r="N130" s="10"/>
      <c r="P130" s="8"/>
      <c r="Q130" s="9"/>
      <c r="R130" s="9"/>
      <c r="S130" s="9"/>
      <c r="T130" s="9"/>
      <c r="U130" s="9"/>
      <c r="V130" s="9"/>
      <c r="W130" s="9"/>
      <c r="X130" s="9"/>
      <c r="Y130" s="9"/>
      <c r="Z130" s="9"/>
      <c r="AA130" s="9"/>
      <c r="AB130" s="10"/>
    </row>
    <row r="131" spans="2:28" x14ac:dyDescent="0.35">
      <c r="B131" s="8"/>
      <c r="C131" s="9"/>
      <c r="D131" s="9"/>
      <c r="E131" s="9"/>
      <c r="F131" s="9"/>
      <c r="G131" s="9"/>
      <c r="H131" s="9"/>
      <c r="I131" s="9"/>
      <c r="J131" s="9"/>
      <c r="K131" s="9"/>
      <c r="L131" s="9"/>
      <c r="M131" s="9"/>
      <c r="N131" s="10"/>
      <c r="P131" s="8"/>
      <c r="Q131" s="9"/>
      <c r="R131" s="9"/>
      <c r="S131" s="9"/>
      <c r="T131" s="9"/>
      <c r="U131" s="9"/>
      <c r="V131" s="9"/>
      <c r="W131" s="9"/>
      <c r="X131" s="9"/>
      <c r="Y131" s="9"/>
      <c r="Z131" s="9"/>
      <c r="AA131" s="9"/>
      <c r="AB131" s="10"/>
    </row>
    <row r="132" spans="2:28" x14ac:dyDescent="0.35">
      <c r="B132" s="8"/>
      <c r="C132" s="9"/>
      <c r="D132" s="9"/>
      <c r="E132" s="9"/>
      <c r="F132" s="9"/>
      <c r="G132" s="9"/>
      <c r="H132" s="9"/>
      <c r="I132" s="9"/>
      <c r="J132" s="9"/>
      <c r="K132" s="9"/>
      <c r="L132" s="9"/>
      <c r="M132" s="9"/>
      <c r="N132" s="10"/>
      <c r="P132" s="8"/>
      <c r="Q132" s="9"/>
      <c r="R132" s="9"/>
      <c r="S132" s="9"/>
      <c r="T132" s="9"/>
      <c r="U132" s="9"/>
      <c r="V132" s="9"/>
      <c r="W132" s="9"/>
      <c r="X132" s="9"/>
      <c r="Y132" s="9"/>
      <c r="Z132" s="9"/>
      <c r="AA132" s="9"/>
      <c r="AB132" s="10"/>
    </row>
    <row r="133" spans="2:28" x14ac:dyDescent="0.35">
      <c r="B133" s="8"/>
      <c r="C133" s="9"/>
      <c r="D133" s="9"/>
      <c r="E133" s="9"/>
      <c r="F133" s="9"/>
      <c r="G133" s="9"/>
      <c r="H133" s="9"/>
      <c r="I133" s="9"/>
      <c r="J133" s="9"/>
      <c r="K133" s="9"/>
      <c r="L133" s="9"/>
      <c r="M133" s="9"/>
      <c r="N133" s="10"/>
      <c r="P133" s="8"/>
      <c r="Q133" s="9"/>
      <c r="R133" s="9"/>
      <c r="S133" s="9"/>
      <c r="T133" s="9"/>
      <c r="U133" s="9"/>
      <c r="V133" s="9"/>
      <c r="W133" s="9"/>
      <c r="X133" s="9"/>
      <c r="Y133" s="9"/>
      <c r="Z133" s="9"/>
      <c r="AA133" s="9"/>
      <c r="AB133" s="10"/>
    </row>
    <row r="134" spans="2:28" x14ac:dyDescent="0.35">
      <c r="B134" s="8"/>
      <c r="C134" s="9"/>
      <c r="D134" s="9"/>
      <c r="E134" s="9"/>
      <c r="F134" s="9"/>
      <c r="G134" s="9"/>
      <c r="H134" s="9"/>
      <c r="I134" s="9"/>
      <c r="J134" s="9"/>
      <c r="K134" s="9"/>
      <c r="L134" s="9"/>
      <c r="M134" s="9"/>
      <c r="N134" s="10"/>
      <c r="P134" s="8"/>
      <c r="Q134" s="9"/>
      <c r="R134" s="9"/>
      <c r="S134" s="9"/>
      <c r="T134" s="9"/>
      <c r="U134" s="9"/>
      <c r="V134" s="9"/>
      <c r="W134" s="9"/>
      <c r="X134" s="9"/>
      <c r="Y134" s="9"/>
      <c r="Z134" s="9"/>
      <c r="AA134" s="9"/>
      <c r="AB134" s="10"/>
    </row>
    <row r="135" spans="2:28" x14ac:dyDescent="0.35">
      <c r="B135" s="8"/>
      <c r="C135" s="9"/>
      <c r="D135" s="9"/>
      <c r="E135" s="9"/>
      <c r="F135" s="9"/>
      <c r="G135" s="9"/>
      <c r="H135" s="9"/>
      <c r="I135" s="9"/>
      <c r="J135" s="9"/>
      <c r="K135" s="9"/>
      <c r="L135" s="9"/>
      <c r="M135" s="9"/>
      <c r="N135" s="10"/>
      <c r="P135" s="8"/>
      <c r="Q135" s="9"/>
      <c r="R135" s="9"/>
      <c r="S135" s="9"/>
      <c r="T135" s="9"/>
      <c r="U135" s="9"/>
      <c r="V135" s="9"/>
      <c r="W135" s="9"/>
      <c r="X135" s="9"/>
      <c r="Y135" s="9"/>
      <c r="Z135" s="9"/>
      <c r="AA135" s="9"/>
      <c r="AB135" s="10"/>
    </row>
    <row r="136" spans="2:28" x14ac:dyDescent="0.35">
      <c r="B136" s="8"/>
      <c r="C136" s="9"/>
      <c r="D136" s="9"/>
      <c r="E136" s="9"/>
      <c r="F136" s="9"/>
      <c r="G136" s="9"/>
      <c r="H136" s="9"/>
      <c r="I136" s="9"/>
      <c r="J136" s="9"/>
      <c r="K136" s="9"/>
      <c r="L136" s="9"/>
      <c r="M136" s="9"/>
      <c r="N136" s="10"/>
      <c r="P136" s="8"/>
      <c r="Q136" s="9"/>
      <c r="R136" s="9"/>
      <c r="S136" s="9"/>
      <c r="T136" s="9"/>
      <c r="U136" s="9"/>
      <c r="V136" s="9"/>
      <c r="W136" s="9"/>
      <c r="X136" s="9"/>
      <c r="Y136" s="9"/>
      <c r="Z136" s="9"/>
      <c r="AA136" s="9"/>
      <c r="AB136" s="10"/>
    </row>
    <row r="137" spans="2:28" x14ac:dyDescent="0.35">
      <c r="B137" s="8"/>
      <c r="C137" s="9"/>
      <c r="D137" s="9"/>
      <c r="E137" s="9"/>
      <c r="F137" s="9"/>
      <c r="G137" s="9"/>
      <c r="H137" s="9"/>
      <c r="I137" s="9"/>
      <c r="J137" s="9"/>
      <c r="K137" s="9"/>
      <c r="L137" s="9"/>
      <c r="M137" s="9"/>
      <c r="N137" s="10"/>
      <c r="P137" s="8"/>
      <c r="Q137" s="9"/>
      <c r="R137" s="9"/>
      <c r="S137" s="9"/>
      <c r="T137" s="9"/>
      <c r="U137" s="9"/>
      <c r="V137" s="9"/>
      <c r="W137" s="9"/>
      <c r="X137" s="9"/>
      <c r="Y137" s="9"/>
      <c r="Z137" s="9"/>
      <c r="AA137" s="9"/>
      <c r="AB137" s="10"/>
    </row>
    <row r="138" spans="2:28" x14ac:dyDescent="0.35">
      <c r="B138" s="64" t="s">
        <v>1</v>
      </c>
      <c r="C138" s="65"/>
      <c r="D138" s="65"/>
      <c r="E138" s="65"/>
      <c r="F138" s="65"/>
      <c r="G138" s="65"/>
      <c r="H138" s="65"/>
      <c r="I138" s="65"/>
      <c r="J138" s="65"/>
      <c r="K138" s="65"/>
      <c r="L138" s="65"/>
      <c r="M138" s="65"/>
      <c r="N138" s="66"/>
      <c r="P138" s="64" t="s">
        <v>1</v>
      </c>
      <c r="Q138" s="65"/>
      <c r="R138" s="65"/>
      <c r="S138" s="65"/>
      <c r="T138" s="65"/>
      <c r="U138" s="65"/>
      <c r="V138" s="65"/>
      <c r="W138" s="65"/>
      <c r="X138" s="65"/>
      <c r="Y138" s="65"/>
      <c r="Z138" s="65"/>
      <c r="AA138" s="65"/>
      <c r="AB138" s="66"/>
    </row>
    <row r="139" spans="2:28" x14ac:dyDescent="0.35">
      <c r="B139" s="67" t="s">
        <v>0</v>
      </c>
      <c r="C139" s="1"/>
      <c r="D139" s="1">
        <v>0</v>
      </c>
      <c r="E139" s="1">
        <v>0.1</v>
      </c>
      <c r="F139" s="1">
        <v>0.2</v>
      </c>
      <c r="G139" s="1">
        <v>0.3</v>
      </c>
      <c r="H139" s="1">
        <v>0.4</v>
      </c>
      <c r="I139" s="1">
        <v>0.5</v>
      </c>
      <c r="J139" s="1">
        <v>0.6</v>
      </c>
      <c r="K139" s="1">
        <v>0.7</v>
      </c>
      <c r="L139" s="1">
        <v>0.8</v>
      </c>
      <c r="M139" s="1">
        <v>0.9</v>
      </c>
      <c r="N139" s="11">
        <v>1</v>
      </c>
      <c r="P139" s="67" t="s">
        <v>0</v>
      </c>
      <c r="Q139" s="1"/>
      <c r="R139" s="1">
        <v>0</v>
      </c>
      <c r="S139" s="1">
        <v>0.1</v>
      </c>
      <c r="T139" s="1">
        <v>0.2</v>
      </c>
      <c r="U139" s="1">
        <v>0.3</v>
      </c>
      <c r="V139" s="1">
        <v>0.4</v>
      </c>
      <c r="W139" s="1">
        <v>0.5</v>
      </c>
      <c r="X139" s="1">
        <v>0.6</v>
      </c>
      <c r="Y139" s="1">
        <v>0.7</v>
      </c>
      <c r="Z139" s="1">
        <v>0.8</v>
      </c>
      <c r="AA139" s="1">
        <v>0.9</v>
      </c>
      <c r="AB139" s="11">
        <v>1</v>
      </c>
    </row>
    <row r="140" spans="2:28" x14ac:dyDescent="0.35">
      <c r="B140" s="67"/>
      <c r="C140" s="2">
        <v>0</v>
      </c>
      <c r="D140" s="3">
        <v>1</v>
      </c>
      <c r="E140" s="3">
        <v>1</v>
      </c>
      <c r="F140" s="3">
        <v>1</v>
      </c>
      <c r="G140" s="3">
        <v>1</v>
      </c>
      <c r="H140" s="3">
        <v>1</v>
      </c>
      <c r="I140" s="3">
        <v>1</v>
      </c>
      <c r="J140" s="3">
        <v>1</v>
      </c>
      <c r="K140" s="3">
        <v>1</v>
      </c>
      <c r="L140" s="3">
        <v>1</v>
      </c>
      <c r="M140" s="3">
        <v>1</v>
      </c>
      <c r="N140" s="12">
        <v>1</v>
      </c>
      <c r="P140" s="67"/>
      <c r="Q140" s="2">
        <v>0</v>
      </c>
      <c r="R140" s="3">
        <v>1</v>
      </c>
      <c r="S140" s="3">
        <v>1</v>
      </c>
      <c r="T140" s="3">
        <v>1</v>
      </c>
      <c r="U140" s="3">
        <v>1</v>
      </c>
      <c r="V140" s="3">
        <v>1</v>
      </c>
      <c r="W140" s="3">
        <v>1</v>
      </c>
      <c r="X140" s="3">
        <v>1</v>
      </c>
      <c r="Y140" s="3">
        <v>1</v>
      </c>
      <c r="Z140" s="3">
        <v>1</v>
      </c>
      <c r="AA140" s="3">
        <v>1</v>
      </c>
      <c r="AB140" s="12">
        <v>1</v>
      </c>
    </row>
    <row r="141" spans="2:28" x14ac:dyDescent="0.35">
      <c r="B141" s="67"/>
      <c r="C141" s="2">
        <v>0.05</v>
      </c>
      <c r="D141" s="3">
        <v>1.3302865028381301</v>
      </c>
      <c r="E141" s="3">
        <v>1.59501457214355</v>
      </c>
      <c r="F141" s="3">
        <v>1.80774402618408</v>
      </c>
      <c r="G141" s="3">
        <v>1.98035717010498</v>
      </c>
      <c r="H141" s="3">
        <v>2.12378931045532</v>
      </c>
      <c r="I141" s="3">
        <v>2.2411978244781499</v>
      </c>
      <c r="J141" s="3">
        <v>2.33302974700928</v>
      </c>
      <c r="K141" s="3">
        <v>2.4162445068359402</v>
      </c>
      <c r="L141" s="3">
        <v>2.48463010787964</v>
      </c>
      <c r="M141" s="3">
        <v>2.5465202331543</v>
      </c>
      <c r="N141" s="12">
        <v>2.5944950580596902</v>
      </c>
      <c r="P141" s="67"/>
      <c r="Q141" s="2">
        <v>0.05</v>
      </c>
      <c r="R141" s="3">
        <v>1.3302865028381301</v>
      </c>
      <c r="S141" s="3">
        <v>1.59501457214355</v>
      </c>
      <c r="T141" s="3">
        <v>1.80774402618408</v>
      </c>
      <c r="U141" s="3">
        <v>1.98035717010498</v>
      </c>
      <c r="V141" s="3">
        <v>2.12378931045532</v>
      </c>
      <c r="W141" s="3">
        <v>2.2411978244781499</v>
      </c>
      <c r="X141" s="3">
        <v>2.33302974700928</v>
      </c>
      <c r="Y141" s="3">
        <v>2.4162445068359402</v>
      </c>
      <c r="Z141" s="3">
        <v>2.48463010787964</v>
      </c>
      <c r="AA141" s="3">
        <v>2.5465202331543</v>
      </c>
      <c r="AB141" s="12">
        <v>2.5944950580596902</v>
      </c>
    </row>
    <row r="142" spans="2:28" x14ac:dyDescent="0.35">
      <c r="B142" s="67"/>
      <c r="C142" s="2">
        <v>0.1</v>
      </c>
      <c r="D142" s="3">
        <v>1.309898853302</v>
      </c>
      <c r="E142" s="3">
        <v>1.8945345878601101</v>
      </c>
      <c r="F142" s="3">
        <v>2.3271393775939901</v>
      </c>
      <c r="G142" s="3">
        <v>2.6753668785095202</v>
      </c>
      <c r="H142" s="3">
        <v>2.8982982635497998</v>
      </c>
      <c r="I142" s="3">
        <v>3.1154327392578098</v>
      </c>
      <c r="J142" s="3">
        <v>3.2467885017395002</v>
      </c>
      <c r="K142" s="3">
        <v>3.3915548324585001</v>
      </c>
      <c r="L142" s="3">
        <v>3.4724678993225102</v>
      </c>
      <c r="M142" s="3">
        <v>3.5553998947143599</v>
      </c>
      <c r="N142" s="12">
        <v>3.63862180709839</v>
      </c>
      <c r="P142" s="67"/>
      <c r="Q142" s="2">
        <v>0.1</v>
      </c>
      <c r="R142" s="3">
        <v>1.309898853302</v>
      </c>
      <c r="S142" s="3">
        <v>1.8945345878601101</v>
      </c>
      <c r="T142" s="3">
        <v>2.3271393775939901</v>
      </c>
      <c r="U142" s="3">
        <v>2.6753668785095202</v>
      </c>
      <c r="V142" s="3">
        <v>2.8982982635497998</v>
      </c>
      <c r="W142" s="3">
        <v>3.1154327392578098</v>
      </c>
      <c r="X142" s="3">
        <v>3.2467885017395002</v>
      </c>
      <c r="Y142" s="3">
        <v>3.3915548324585001</v>
      </c>
      <c r="Z142" s="3">
        <v>3.4724678993225102</v>
      </c>
      <c r="AA142" s="3">
        <v>3.5553998947143599</v>
      </c>
      <c r="AB142" s="12">
        <v>3.63862180709839</v>
      </c>
    </row>
    <row r="143" spans="2:28" x14ac:dyDescent="0.35">
      <c r="B143" s="67"/>
      <c r="C143" s="2">
        <v>0.15</v>
      </c>
      <c r="D143" s="3">
        <v>1.22650122642517</v>
      </c>
      <c r="E143" s="3">
        <v>2.1200833320617698</v>
      </c>
      <c r="F143" s="3">
        <v>2.6754560470581099</v>
      </c>
      <c r="G143" s="3">
        <v>3.1432437896728498</v>
      </c>
      <c r="H143" s="3">
        <v>3.4308948516845699</v>
      </c>
      <c r="I143" s="3">
        <v>3.8207306861877401</v>
      </c>
      <c r="J143" s="3">
        <v>4.0588641166687003</v>
      </c>
      <c r="K143" s="3">
        <v>4.1373791694641104</v>
      </c>
      <c r="L143" s="3">
        <v>4.2604341506957999</v>
      </c>
      <c r="M143" s="3">
        <v>4.3601088523864799</v>
      </c>
      <c r="N143" s="12">
        <v>4.4385948181152299</v>
      </c>
      <c r="P143" s="67"/>
      <c r="Q143" s="2">
        <v>0.15</v>
      </c>
      <c r="R143" s="3">
        <v>1.22650122642517</v>
      </c>
      <c r="S143" s="3">
        <v>2.1200833320617698</v>
      </c>
      <c r="T143" s="3">
        <v>2.6754560470581099</v>
      </c>
      <c r="U143" s="3">
        <v>3.1432437896728498</v>
      </c>
      <c r="V143" s="3">
        <v>3.4308948516845699</v>
      </c>
      <c r="W143" s="3">
        <v>3.8207306861877401</v>
      </c>
      <c r="X143" s="3">
        <v>4.0588641166687003</v>
      </c>
      <c r="Y143" s="3">
        <v>4.1373791694641104</v>
      </c>
      <c r="Z143" s="3">
        <v>4.2604341506957999</v>
      </c>
      <c r="AA143" s="3">
        <v>4.3601088523864799</v>
      </c>
      <c r="AB143" s="12">
        <v>4.4385948181152299</v>
      </c>
    </row>
    <row r="144" spans="2:28" x14ac:dyDescent="0.35">
      <c r="B144" s="67"/>
      <c r="C144" s="2">
        <v>0.2</v>
      </c>
      <c r="D144" s="3">
        <v>1.14086866378784</v>
      </c>
      <c r="E144" s="3">
        <v>2.3179485797882098</v>
      </c>
      <c r="F144" s="3">
        <v>3.0895030498504599</v>
      </c>
      <c r="G144" s="3">
        <v>3.6322500705718999</v>
      </c>
      <c r="H144" s="3">
        <v>4.0686292648315403</v>
      </c>
      <c r="I144" s="3">
        <v>4.3794832229614302</v>
      </c>
      <c r="J144" s="3">
        <v>4.6110901832580602</v>
      </c>
      <c r="K144" s="3">
        <v>4.7951726913452202</v>
      </c>
      <c r="L144" s="3">
        <v>4.7197608947753897</v>
      </c>
      <c r="M144" s="3">
        <v>5.0505328178405797</v>
      </c>
      <c r="N144" s="12">
        <v>5.1271524429321298</v>
      </c>
      <c r="P144" s="67"/>
      <c r="Q144" s="2">
        <v>0.2</v>
      </c>
      <c r="R144" s="3">
        <v>1.14086866378784</v>
      </c>
      <c r="S144" s="3">
        <v>2.3179485797882098</v>
      </c>
      <c r="T144" s="3">
        <v>3.0895030498504599</v>
      </c>
      <c r="U144" s="3">
        <v>3.6322500705718999</v>
      </c>
      <c r="V144" s="3">
        <v>4.0686292648315403</v>
      </c>
      <c r="W144" s="3">
        <v>4.3794832229614302</v>
      </c>
      <c r="X144" s="3">
        <v>4.6110901832580602</v>
      </c>
      <c r="Y144" s="3">
        <v>4.7951726913452202</v>
      </c>
      <c r="Z144" s="3">
        <v>4.7197608947753897</v>
      </c>
      <c r="AA144" s="3">
        <v>5.0505328178405797</v>
      </c>
      <c r="AB144" s="12">
        <v>5.1271524429321298</v>
      </c>
    </row>
    <row r="145" spans="2:28" x14ac:dyDescent="0.35">
      <c r="B145" s="67"/>
      <c r="C145" s="2">
        <v>0.25</v>
      </c>
      <c r="D145" s="3">
        <v>1.07789301872253</v>
      </c>
      <c r="E145" s="3">
        <v>2.5194425582885698</v>
      </c>
      <c r="F145" s="3">
        <v>3.4200248718261701</v>
      </c>
      <c r="G145" s="3">
        <v>4.0632438659668004</v>
      </c>
      <c r="H145" s="3">
        <v>4.5320963859558097</v>
      </c>
      <c r="I145" s="3">
        <v>4.8999371528625497</v>
      </c>
      <c r="J145" s="3">
        <v>5.1627459526062003</v>
      </c>
      <c r="K145" s="3">
        <v>5.3784432411193901</v>
      </c>
      <c r="L145" s="3">
        <v>5.5349659919738796</v>
      </c>
      <c r="M145" s="3">
        <v>5.6494121551513699</v>
      </c>
      <c r="N145" s="12">
        <v>5.7433056831359899</v>
      </c>
      <c r="P145" s="67"/>
      <c r="Q145" s="2">
        <v>0.25</v>
      </c>
      <c r="R145" s="3">
        <v>1.07789301872253</v>
      </c>
      <c r="S145" s="3">
        <v>2.5194425582885698</v>
      </c>
      <c r="T145" s="3">
        <v>3.4200248718261701</v>
      </c>
      <c r="U145" s="3">
        <v>4.0632438659668004</v>
      </c>
      <c r="V145" s="3">
        <v>4.5320963859558097</v>
      </c>
      <c r="W145" s="3">
        <v>4.8999371528625497</v>
      </c>
      <c r="X145" s="3">
        <v>5.1627459526062003</v>
      </c>
      <c r="Y145" s="3">
        <v>5.3784432411193901</v>
      </c>
      <c r="Z145" s="3">
        <v>5.5349659919738796</v>
      </c>
      <c r="AA145" s="3">
        <v>5.6494121551513699</v>
      </c>
      <c r="AB145" s="12">
        <v>5.7433056831359899</v>
      </c>
    </row>
    <row r="146" spans="2:28" x14ac:dyDescent="0.35">
      <c r="B146" s="67"/>
      <c r="C146" s="2">
        <v>0.3</v>
      </c>
      <c r="D146" s="3">
        <v>1.04160475730896</v>
      </c>
      <c r="E146" s="3">
        <v>2.6924250125885001</v>
      </c>
      <c r="F146" s="3">
        <v>3.7342662811279301</v>
      </c>
      <c r="G146" s="3">
        <v>4.48014640808106</v>
      </c>
      <c r="H146" s="3">
        <v>5.0077657699584996</v>
      </c>
      <c r="I146" s="3">
        <v>5.3814444541931197</v>
      </c>
      <c r="J146" s="3">
        <v>5.6802253723144496</v>
      </c>
      <c r="K146" s="3">
        <v>5.9014220237731898</v>
      </c>
      <c r="L146" s="3">
        <v>6.0727877616882298</v>
      </c>
      <c r="M146" s="3">
        <v>6.1926736831665004</v>
      </c>
      <c r="N146" s="12">
        <v>6.2923421859741202</v>
      </c>
      <c r="P146" s="67"/>
      <c r="Q146" s="2">
        <v>0.3</v>
      </c>
      <c r="R146" s="3">
        <v>1.04160475730896</v>
      </c>
      <c r="S146" s="3">
        <v>2.6924250125885001</v>
      </c>
      <c r="T146" s="3">
        <v>3.7342662811279301</v>
      </c>
      <c r="U146" s="3">
        <v>4.48014640808106</v>
      </c>
      <c r="V146" s="3">
        <v>5.0077657699584996</v>
      </c>
      <c r="W146" s="3">
        <v>5.3814444541931197</v>
      </c>
      <c r="X146" s="3">
        <v>5.6802253723144496</v>
      </c>
      <c r="Y146" s="3">
        <v>5.9014220237731898</v>
      </c>
      <c r="Z146" s="3">
        <v>6.0727877616882298</v>
      </c>
      <c r="AA146" s="3">
        <v>6.1926736831665004</v>
      </c>
      <c r="AB146" s="12">
        <v>6.2923421859741202</v>
      </c>
    </row>
    <row r="147" spans="2:28" x14ac:dyDescent="0.35">
      <c r="B147" s="67"/>
      <c r="C147" s="2">
        <v>0.35</v>
      </c>
      <c r="D147" s="3">
        <v>1.00941181182861</v>
      </c>
      <c r="E147" s="3">
        <v>2.8689527511596702</v>
      </c>
      <c r="F147" s="3">
        <v>4.0311589241027797</v>
      </c>
      <c r="G147" s="3">
        <v>4.8395223617553702</v>
      </c>
      <c r="H147" s="3">
        <v>5.3759627342224103</v>
      </c>
      <c r="I147" s="3">
        <v>5.8131189346313503</v>
      </c>
      <c r="J147" s="3">
        <v>6.1300721168518102</v>
      </c>
      <c r="K147" s="3">
        <v>6.3746643066406303</v>
      </c>
      <c r="L147" s="3">
        <v>6.5502576828002903</v>
      </c>
      <c r="M147" s="3">
        <v>6.6801323890686</v>
      </c>
      <c r="N147" s="12">
        <v>6.79537010192871</v>
      </c>
      <c r="P147" s="67"/>
      <c r="Q147" s="2">
        <v>0.35</v>
      </c>
      <c r="R147" s="3">
        <v>1.00941181182861</v>
      </c>
      <c r="S147" s="3">
        <v>2.8689527511596702</v>
      </c>
      <c r="T147" s="3">
        <v>4.0311589241027797</v>
      </c>
      <c r="U147" s="3">
        <v>4.8395223617553702</v>
      </c>
      <c r="V147" s="3">
        <v>5.3759627342224103</v>
      </c>
      <c r="W147" s="3">
        <v>5.8131189346313503</v>
      </c>
      <c r="X147" s="3">
        <v>6.1300721168518102</v>
      </c>
      <c r="Y147" s="3">
        <v>6.3746643066406303</v>
      </c>
      <c r="Z147" s="3">
        <v>6.5502576828002903</v>
      </c>
      <c r="AA147" s="3">
        <v>6.6801323890686</v>
      </c>
      <c r="AB147" s="12">
        <v>6.79537010192871</v>
      </c>
    </row>
    <row r="148" spans="2:28" x14ac:dyDescent="0.35">
      <c r="B148" s="67"/>
      <c r="C148" s="2">
        <v>0.4</v>
      </c>
      <c r="D148" s="3">
        <v>0.98110151290893599</v>
      </c>
      <c r="E148" s="3">
        <v>3.0503606796264702</v>
      </c>
      <c r="F148" s="3">
        <v>4.3236665725707999</v>
      </c>
      <c r="G148" s="3">
        <v>5.1775650978088397</v>
      </c>
      <c r="H148" s="3">
        <v>5.7874069213867196</v>
      </c>
      <c r="I148" s="3">
        <v>6.2297401428222701</v>
      </c>
      <c r="J148" s="3">
        <v>6.5538673400878897</v>
      </c>
      <c r="K148" s="3">
        <v>6.8096652030944798</v>
      </c>
      <c r="L148" s="3">
        <v>6.9928073883056596</v>
      </c>
      <c r="M148" s="3">
        <v>7.1398415565490696</v>
      </c>
      <c r="N148" s="12">
        <v>7.2426943778991699</v>
      </c>
      <c r="P148" s="67"/>
      <c r="Q148" s="2">
        <v>0.4</v>
      </c>
      <c r="R148" s="3">
        <v>0.98110151290893599</v>
      </c>
      <c r="S148" s="3">
        <v>3.0503606796264702</v>
      </c>
      <c r="T148" s="3">
        <v>4.3236665725707999</v>
      </c>
      <c r="U148" s="3">
        <v>5.1775650978088397</v>
      </c>
      <c r="V148" s="3">
        <v>5.7874069213867196</v>
      </c>
      <c r="W148" s="3">
        <v>6.2297401428222701</v>
      </c>
      <c r="X148" s="3">
        <v>6.5538673400878897</v>
      </c>
      <c r="Y148" s="3">
        <v>6.8096652030944798</v>
      </c>
      <c r="Z148" s="3">
        <v>6.9928073883056596</v>
      </c>
      <c r="AA148" s="3">
        <v>7.1398415565490696</v>
      </c>
      <c r="AB148" s="12">
        <v>7.2426943778991699</v>
      </c>
    </row>
    <row r="149" spans="2:28" x14ac:dyDescent="0.35">
      <c r="B149" s="67"/>
      <c r="C149" s="2">
        <v>0.45</v>
      </c>
      <c r="D149" s="3">
        <v>0.96786117553710904</v>
      </c>
      <c r="E149" s="3">
        <v>3.2044584751129199</v>
      </c>
      <c r="F149" s="3">
        <v>4.5722222328186</v>
      </c>
      <c r="G149" s="3">
        <v>5.4860243797302299</v>
      </c>
      <c r="H149" s="3">
        <v>6.1407136917114302</v>
      </c>
      <c r="I149" s="3">
        <v>6.6059608459472701</v>
      </c>
      <c r="J149" s="3">
        <v>6.9456853866577202</v>
      </c>
      <c r="K149" s="3">
        <v>7.2117447853088397</v>
      </c>
      <c r="L149" s="3">
        <v>7.4134650230407697</v>
      </c>
      <c r="M149" s="3">
        <v>7.5706324577331499</v>
      </c>
      <c r="N149" s="12">
        <v>7.6765494346618697</v>
      </c>
      <c r="P149" s="67"/>
      <c r="Q149" s="2">
        <v>0.45</v>
      </c>
      <c r="R149" s="3">
        <v>0.96786117553710904</v>
      </c>
      <c r="S149" s="3">
        <v>3.2044584751129199</v>
      </c>
      <c r="T149" s="3">
        <v>4.5722222328186</v>
      </c>
      <c r="U149" s="3">
        <v>5.4860243797302299</v>
      </c>
      <c r="V149" s="3">
        <v>6.1407136917114302</v>
      </c>
      <c r="W149" s="3">
        <v>6.6059608459472701</v>
      </c>
      <c r="X149" s="3">
        <v>6.9456853866577202</v>
      </c>
      <c r="Y149" s="3">
        <v>7.2117447853088397</v>
      </c>
      <c r="Z149" s="3">
        <v>7.4134650230407697</v>
      </c>
      <c r="AA149" s="3">
        <v>7.5706324577331499</v>
      </c>
      <c r="AB149" s="12">
        <v>7.6765494346618697</v>
      </c>
    </row>
    <row r="150" spans="2:28" x14ac:dyDescent="0.35">
      <c r="B150" s="67"/>
      <c r="C150" s="2">
        <v>0.5</v>
      </c>
      <c r="D150" s="3">
        <v>0.95196962356567405</v>
      </c>
      <c r="E150" s="3">
        <v>3.3617911338806201</v>
      </c>
      <c r="F150" s="3">
        <v>4.8348350524902299</v>
      </c>
      <c r="G150" s="3">
        <v>5.7944836616516104</v>
      </c>
      <c r="H150" s="3">
        <v>6.4615230560302699</v>
      </c>
      <c r="I150" s="3">
        <v>6.9574656486511204</v>
      </c>
      <c r="J150" s="3">
        <v>7.3181195259094203</v>
      </c>
      <c r="K150" s="3">
        <v>7.5999846458435103</v>
      </c>
      <c r="L150" s="3">
        <v>7.8066420555114799</v>
      </c>
      <c r="M150" s="3">
        <v>7.9596743583679199</v>
      </c>
      <c r="N150" s="12">
        <v>8.08314752578735</v>
      </c>
      <c r="P150" s="67"/>
      <c r="Q150" s="2">
        <v>0.5</v>
      </c>
      <c r="R150" s="3">
        <v>0.95196962356567405</v>
      </c>
      <c r="S150" s="3">
        <v>3.3617911338806201</v>
      </c>
      <c r="T150" s="3">
        <v>4.8348350524902299</v>
      </c>
      <c r="U150" s="3">
        <v>5.7944836616516104</v>
      </c>
      <c r="V150" s="3">
        <v>6.4615230560302699</v>
      </c>
      <c r="W150" s="3">
        <v>6.9574656486511204</v>
      </c>
      <c r="X150" s="3">
        <v>7.3181195259094203</v>
      </c>
      <c r="Y150" s="3">
        <v>7.5999846458435103</v>
      </c>
      <c r="Z150" s="3">
        <v>7.8066420555114799</v>
      </c>
      <c r="AA150" s="3">
        <v>7.9596743583679199</v>
      </c>
      <c r="AB150" s="12">
        <v>8.08314752578735</v>
      </c>
    </row>
    <row r="151" spans="2:28" x14ac:dyDescent="0.35">
      <c r="B151" s="67"/>
      <c r="C151" s="2">
        <v>0.55000000000000004</v>
      </c>
      <c r="D151" s="3">
        <v>0.93558239936828602</v>
      </c>
      <c r="E151" s="3">
        <v>3.53344821929932</v>
      </c>
      <c r="F151" s="3">
        <v>5.0713391304016104</v>
      </c>
      <c r="G151" s="3">
        <v>6.0649251937866202</v>
      </c>
      <c r="H151" s="3">
        <v>6.7801594734191903</v>
      </c>
      <c r="I151" s="3">
        <v>7.2816147804260298</v>
      </c>
      <c r="J151" s="3">
        <v>7.6663012504577601</v>
      </c>
      <c r="K151" s="3">
        <v>7.9527649879455602</v>
      </c>
      <c r="L151" s="3">
        <v>8.1769061088561994</v>
      </c>
      <c r="M151" s="3">
        <v>8.3389906883239799</v>
      </c>
      <c r="N151" s="12">
        <v>8.4631943702697807</v>
      </c>
      <c r="P151" s="67"/>
      <c r="Q151" s="2">
        <v>0.55000000000000004</v>
      </c>
      <c r="R151" s="3">
        <v>0.93558239936828602</v>
      </c>
      <c r="S151" s="3">
        <v>3.53344821929932</v>
      </c>
      <c r="T151" s="3">
        <v>5.0713391304016104</v>
      </c>
      <c r="U151" s="3">
        <v>6.0649251937866202</v>
      </c>
      <c r="V151" s="3">
        <v>6.7801594734191903</v>
      </c>
      <c r="W151" s="3">
        <v>7.2816147804260298</v>
      </c>
      <c r="X151" s="3">
        <v>7.6663012504577601</v>
      </c>
      <c r="Y151" s="3">
        <v>7.9527649879455602</v>
      </c>
      <c r="Z151" s="3">
        <v>8.1769061088561994</v>
      </c>
      <c r="AA151" s="3">
        <v>8.3389906883239799</v>
      </c>
      <c r="AB151" s="12">
        <v>8.4631943702697807</v>
      </c>
    </row>
    <row r="152" spans="2:28" x14ac:dyDescent="0.35">
      <c r="B152" s="67"/>
      <c r="C152" s="2">
        <v>0.6</v>
      </c>
      <c r="D152" s="3">
        <v>0.93148899078369096</v>
      </c>
      <c r="E152" s="3">
        <v>3.6679458618164098</v>
      </c>
      <c r="F152" s="3">
        <v>5.3027420043945304</v>
      </c>
      <c r="G152" s="3">
        <v>6.33554887771606</v>
      </c>
      <c r="H152" s="3">
        <v>7.0704979896545401</v>
      </c>
      <c r="I152" s="3">
        <v>7.5974755287170401</v>
      </c>
      <c r="J152" s="3">
        <v>7.9975647926330602</v>
      </c>
      <c r="K152" s="3">
        <v>8.2893977165222203</v>
      </c>
      <c r="L152" s="3">
        <v>8.52667188644409</v>
      </c>
      <c r="M152" s="3">
        <v>8.7016921043395996</v>
      </c>
      <c r="N152" s="12">
        <v>8.8311972618102992</v>
      </c>
      <c r="P152" s="67"/>
      <c r="Q152" s="2">
        <v>0.6</v>
      </c>
      <c r="R152" s="3">
        <v>0.93148899078369096</v>
      </c>
      <c r="S152" s="3">
        <v>3.6679458618164098</v>
      </c>
      <c r="T152" s="3">
        <v>5.3027420043945304</v>
      </c>
      <c r="U152" s="3">
        <v>6.33554887771606</v>
      </c>
      <c r="V152" s="3">
        <v>7.0704979896545401</v>
      </c>
      <c r="W152" s="3">
        <v>7.5974755287170401</v>
      </c>
      <c r="X152" s="3">
        <v>7.9975647926330602</v>
      </c>
      <c r="Y152" s="3">
        <v>8.2893977165222203</v>
      </c>
      <c r="Z152" s="3">
        <v>8.52667188644409</v>
      </c>
      <c r="AA152" s="3">
        <v>8.7016921043395996</v>
      </c>
      <c r="AB152" s="12">
        <v>8.8311972618102992</v>
      </c>
    </row>
    <row r="153" spans="2:28" x14ac:dyDescent="0.35">
      <c r="B153" s="67"/>
      <c r="C153" s="2">
        <v>0.65</v>
      </c>
      <c r="D153" s="3">
        <v>0.919538974761963</v>
      </c>
      <c r="E153" s="3">
        <v>3.8300342559814502</v>
      </c>
      <c r="F153" s="3">
        <v>5.5087842941284197</v>
      </c>
      <c r="G153" s="3">
        <v>6.5914683341979998</v>
      </c>
      <c r="H153" s="3">
        <v>7.3385500907898003</v>
      </c>
      <c r="I153" s="3">
        <v>7.8981051445007298</v>
      </c>
      <c r="J153" s="3">
        <v>8.3096508979797399</v>
      </c>
      <c r="K153" s="3">
        <v>8.6240696907043493</v>
      </c>
      <c r="L153" s="3">
        <v>8.8674464225769007</v>
      </c>
      <c r="M153" s="3">
        <v>9.0486426353454608</v>
      </c>
      <c r="N153" s="12">
        <v>9.1872611045837402</v>
      </c>
      <c r="P153" s="67"/>
      <c r="Q153" s="2">
        <v>0.65</v>
      </c>
      <c r="R153" s="3">
        <v>0.919538974761963</v>
      </c>
      <c r="S153" s="3">
        <v>3.8300342559814502</v>
      </c>
      <c r="T153" s="3">
        <v>5.5087842941284197</v>
      </c>
      <c r="U153" s="3">
        <v>6.5914683341979998</v>
      </c>
      <c r="V153" s="3">
        <v>7.3385500907898003</v>
      </c>
      <c r="W153" s="3">
        <v>7.8981051445007298</v>
      </c>
      <c r="X153" s="3">
        <v>8.3096508979797399</v>
      </c>
      <c r="Y153" s="3">
        <v>8.6240696907043493</v>
      </c>
      <c r="Z153" s="3">
        <v>8.8674464225769007</v>
      </c>
      <c r="AA153" s="3">
        <v>9.0486426353454608</v>
      </c>
      <c r="AB153" s="12">
        <v>9.1872611045837402</v>
      </c>
    </row>
    <row r="154" spans="2:28" x14ac:dyDescent="0.35">
      <c r="B154" s="67"/>
      <c r="C154" s="2">
        <v>0.7</v>
      </c>
      <c r="D154" s="3">
        <v>0.90894973278045699</v>
      </c>
      <c r="E154" s="3">
        <v>3.9731788635253902</v>
      </c>
      <c r="F154" s="3">
        <v>5.7225546836853001</v>
      </c>
      <c r="G154" s="3">
        <v>6.8251700401306197</v>
      </c>
      <c r="H154" s="3">
        <v>7.6042275428771999</v>
      </c>
      <c r="I154" s="3">
        <v>8.1730141639709508</v>
      </c>
      <c r="J154" s="3">
        <v>8.6076426506042498</v>
      </c>
      <c r="K154" s="3">
        <v>8.9402146339416504</v>
      </c>
      <c r="L154" s="3">
        <v>9.1878743171691895</v>
      </c>
      <c r="M154" s="3">
        <v>9.3761630058288592</v>
      </c>
      <c r="N154" s="12">
        <v>9.5286803245544398</v>
      </c>
      <c r="P154" s="67"/>
      <c r="Q154" s="2">
        <v>0.7</v>
      </c>
      <c r="R154" s="3">
        <v>0.90894973278045699</v>
      </c>
      <c r="S154" s="3">
        <v>3.9731788635253902</v>
      </c>
      <c r="T154" s="3">
        <v>5.7225546836853001</v>
      </c>
      <c r="U154" s="3">
        <v>6.8251700401306197</v>
      </c>
      <c r="V154" s="3">
        <v>7.6042275428771999</v>
      </c>
      <c r="W154" s="3">
        <v>8.1730141639709508</v>
      </c>
      <c r="X154" s="3">
        <v>8.6076426506042498</v>
      </c>
      <c r="Y154" s="3">
        <v>8.9402146339416504</v>
      </c>
      <c r="Z154" s="3">
        <v>9.1878743171691895</v>
      </c>
      <c r="AA154" s="3">
        <v>9.3761630058288592</v>
      </c>
      <c r="AB154" s="12">
        <v>9.5286803245544398</v>
      </c>
    </row>
    <row r="155" spans="2:28" x14ac:dyDescent="0.35">
      <c r="B155" s="67"/>
      <c r="C155" s="2">
        <v>0.75</v>
      </c>
      <c r="D155" s="3">
        <v>0.90931999683380105</v>
      </c>
      <c r="E155" s="3">
        <v>4.1066579818725604</v>
      </c>
      <c r="F155" s="3">
        <v>5.9182186126709002</v>
      </c>
      <c r="G155" s="3">
        <v>7.0583434104919398</v>
      </c>
      <c r="H155" s="3">
        <v>7.8612160682678196</v>
      </c>
      <c r="I155" s="3">
        <v>8.4517130851745605</v>
      </c>
      <c r="J155" s="3">
        <v>8.9038825035095197</v>
      </c>
      <c r="K155" s="3">
        <v>9.2433114051818901</v>
      </c>
      <c r="L155" s="3">
        <v>9.5011649131774902</v>
      </c>
      <c r="M155" s="3">
        <v>9.6958355903625506</v>
      </c>
      <c r="N155" s="12">
        <v>9.8481307029724103</v>
      </c>
      <c r="P155" s="67"/>
      <c r="Q155" s="2">
        <v>0.75</v>
      </c>
      <c r="R155" s="3">
        <v>0.90931999683380105</v>
      </c>
      <c r="S155" s="3">
        <v>4.1066579818725604</v>
      </c>
      <c r="T155" s="3">
        <v>5.9182186126709002</v>
      </c>
      <c r="U155" s="3">
        <v>7.0583434104919398</v>
      </c>
      <c r="V155" s="3">
        <v>7.8612160682678196</v>
      </c>
      <c r="W155" s="3">
        <v>8.4517130851745605</v>
      </c>
      <c r="X155" s="3">
        <v>8.9038825035095197</v>
      </c>
      <c r="Y155" s="3">
        <v>9.2433114051818901</v>
      </c>
      <c r="Z155" s="3">
        <v>9.5011649131774902</v>
      </c>
      <c r="AA155" s="3">
        <v>9.6958355903625506</v>
      </c>
      <c r="AB155" s="12">
        <v>9.8481307029724103</v>
      </c>
    </row>
    <row r="156" spans="2:28" x14ac:dyDescent="0.35">
      <c r="B156" s="67"/>
      <c r="C156" s="2">
        <v>0.8</v>
      </c>
      <c r="D156" s="3">
        <v>0.89961802959442105</v>
      </c>
      <c r="E156" s="3">
        <v>4.2543540000915501</v>
      </c>
      <c r="F156" s="3">
        <v>6.1002464294433603</v>
      </c>
      <c r="G156" s="3">
        <v>7.2702150344848597</v>
      </c>
      <c r="H156" s="3">
        <v>8.1028933525085503</v>
      </c>
      <c r="I156" s="3">
        <v>8.7050204277038592</v>
      </c>
      <c r="J156" s="3">
        <v>9.1860976219177299</v>
      </c>
      <c r="K156" s="3">
        <v>9.5372529029846191</v>
      </c>
      <c r="L156" s="3">
        <v>9.8058724403381401</v>
      </c>
      <c r="M156" s="3">
        <v>10.007410526275599</v>
      </c>
      <c r="N156" s="12">
        <v>10.1623768806458</v>
      </c>
      <c r="P156" s="67"/>
      <c r="Q156" s="2">
        <v>0.8</v>
      </c>
      <c r="R156" s="3">
        <v>0.89961802959442105</v>
      </c>
      <c r="S156" s="3">
        <v>4.2543540000915501</v>
      </c>
      <c r="T156" s="3">
        <v>6.1002464294433603</v>
      </c>
      <c r="U156" s="3">
        <v>7.2702150344848597</v>
      </c>
      <c r="V156" s="3">
        <v>8.1028933525085503</v>
      </c>
      <c r="W156" s="3">
        <v>8.7050204277038592</v>
      </c>
      <c r="X156" s="3">
        <v>9.1860976219177299</v>
      </c>
      <c r="Y156" s="3">
        <v>9.5372529029846191</v>
      </c>
      <c r="Z156" s="3">
        <v>9.8058724403381401</v>
      </c>
      <c r="AA156" s="3">
        <v>10.007410526275599</v>
      </c>
      <c r="AB156" s="12">
        <v>10.1623768806458</v>
      </c>
    </row>
    <row r="157" spans="2:28" x14ac:dyDescent="0.35">
      <c r="B157" s="67"/>
      <c r="C157" s="2">
        <v>0.85</v>
      </c>
      <c r="D157" s="3">
        <v>0.89052498340606701</v>
      </c>
      <c r="E157" s="3">
        <v>4.3877468109130904</v>
      </c>
      <c r="F157" s="3">
        <v>6.2803444862365696</v>
      </c>
      <c r="G157" s="3">
        <v>7.46343994140625</v>
      </c>
      <c r="H157" s="3">
        <v>8.3412184715270996</v>
      </c>
      <c r="I157" s="3">
        <v>8.9770216941833496</v>
      </c>
      <c r="J157" s="3">
        <v>9.4559369087219203</v>
      </c>
      <c r="K157" s="3">
        <v>9.8205151557922399</v>
      </c>
      <c r="L157" s="3">
        <v>10.0981879234314</v>
      </c>
      <c r="M157" s="3">
        <v>10.311686992645299</v>
      </c>
      <c r="N157" s="12">
        <v>10.474075794219999</v>
      </c>
      <c r="P157" s="67"/>
      <c r="Q157" s="2">
        <v>0.85</v>
      </c>
      <c r="R157" s="3">
        <v>0.89052498340606701</v>
      </c>
      <c r="S157" s="3">
        <v>4.3877468109130904</v>
      </c>
      <c r="T157" s="3">
        <v>6.2803444862365696</v>
      </c>
      <c r="U157" s="3">
        <v>7.46343994140625</v>
      </c>
      <c r="V157" s="3">
        <v>8.3412184715270996</v>
      </c>
      <c r="W157" s="3">
        <v>8.9770216941833496</v>
      </c>
      <c r="X157" s="3">
        <v>9.4559369087219203</v>
      </c>
      <c r="Y157" s="3">
        <v>9.8205151557922399</v>
      </c>
      <c r="Z157" s="3">
        <v>10.0981879234314</v>
      </c>
      <c r="AA157" s="3">
        <v>10.311686992645299</v>
      </c>
      <c r="AB157" s="12">
        <v>10.474075794219999</v>
      </c>
    </row>
    <row r="158" spans="2:28" x14ac:dyDescent="0.35">
      <c r="B158" s="67"/>
      <c r="C158" s="2">
        <v>0.9</v>
      </c>
      <c r="D158" s="3">
        <v>0.892986059188843</v>
      </c>
      <c r="E158" s="3">
        <v>4.5155777931213397</v>
      </c>
      <c r="F158" s="3">
        <v>6.4435386657714799</v>
      </c>
      <c r="G158" s="3">
        <v>7.68463182449341</v>
      </c>
      <c r="H158" s="3">
        <v>8.5698037147522008</v>
      </c>
      <c r="I158" s="3">
        <v>9.2191586494445801</v>
      </c>
      <c r="J158" s="3">
        <v>9.7169680595398003</v>
      </c>
      <c r="K158" s="3">
        <v>10.097879886627201</v>
      </c>
      <c r="L158" s="3">
        <v>10.3832058906555</v>
      </c>
      <c r="M158" s="3">
        <v>10.608282566070599</v>
      </c>
      <c r="N158" s="12">
        <v>10.7738423347473</v>
      </c>
      <c r="P158" s="67"/>
      <c r="Q158" s="2">
        <v>0.9</v>
      </c>
      <c r="R158" s="3">
        <v>0.892986059188843</v>
      </c>
      <c r="S158" s="3">
        <v>4.5155777931213397</v>
      </c>
      <c r="T158" s="3">
        <v>6.4435386657714799</v>
      </c>
      <c r="U158" s="3">
        <v>7.68463182449341</v>
      </c>
      <c r="V158" s="3">
        <v>8.5698037147522008</v>
      </c>
      <c r="W158" s="3">
        <v>9.2191586494445801</v>
      </c>
      <c r="X158" s="3">
        <v>9.7169680595398003</v>
      </c>
      <c r="Y158" s="3">
        <v>10.097879886627201</v>
      </c>
      <c r="Z158" s="3">
        <v>10.3832058906555</v>
      </c>
      <c r="AA158" s="3">
        <v>10.608282566070599</v>
      </c>
      <c r="AB158" s="12">
        <v>10.7738423347473</v>
      </c>
    </row>
    <row r="159" spans="2:28" x14ac:dyDescent="0.35">
      <c r="B159" s="67"/>
      <c r="C159" s="2">
        <v>0.95</v>
      </c>
      <c r="D159" s="3">
        <v>0.88494455814361594</v>
      </c>
      <c r="E159" s="3">
        <v>4.63828802108765</v>
      </c>
      <c r="F159" s="3">
        <v>6.6193389892578098</v>
      </c>
      <c r="G159" s="3">
        <v>7.8824982643127397</v>
      </c>
      <c r="H159" s="3">
        <v>8.7882952690124494</v>
      </c>
      <c r="I159" s="3">
        <v>9.4580016136169398</v>
      </c>
      <c r="J159" s="3">
        <v>9.9777598381042498</v>
      </c>
      <c r="K159" s="3">
        <v>10.368001461029101</v>
      </c>
      <c r="L159" s="3">
        <v>10.665522098541301</v>
      </c>
      <c r="M159" s="3">
        <v>10.886190891265899</v>
      </c>
      <c r="N159" s="12">
        <v>11.0608534812927</v>
      </c>
      <c r="P159" s="67"/>
      <c r="Q159" s="2">
        <v>0.95</v>
      </c>
      <c r="R159" s="3">
        <v>0.88494455814361594</v>
      </c>
      <c r="S159" s="3">
        <v>4.63828802108765</v>
      </c>
      <c r="T159" s="3">
        <v>6.6193389892578098</v>
      </c>
      <c r="U159" s="3">
        <v>7.8824982643127397</v>
      </c>
      <c r="V159" s="3">
        <v>8.7882952690124494</v>
      </c>
      <c r="W159" s="3">
        <v>9.4580016136169398</v>
      </c>
      <c r="X159" s="3">
        <v>9.9777598381042498</v>
      </c>
      <c r="Y159" s="3">
        <v>10.368001461029101</v>
      </c>
      <c r="Z159" s="3">
        <v>10.665522098541301</v>
      </c>
      <c r="AA159" s="3">
        <v>10.886190891265899</v>
      </c>
      <c r="AB159" s="12">
        <v>11.0608534812927</v>
      </c>
    </row>
    <row r="160" spans="2:28" x14ac:dyDescent="0.35">
      <c r="B160" s="67"/>
      <c r="C160" s="2">
        <v>1</v>
      </c>
      <c r="D160" s="3">
        <v>0.879247426986694</v>
      </c>
      <c r="E160" s="3">
        <v>4.7583785057067898</v>
      </c>
      <c r="F160" s="3">
        <v>6.7846617698669398</v>
      </c>
      <c r="G160" s="3">
        <v>8.0811991691589409</v>
      </c>
      <c r="H160" s="3">
        <v>9.0060048103332502</v>
      </c>
      <c r="I160" s="3">
        <v>9.7024559974670392</v>
      </c>
      <c r="J160" s="3">
        <v>10.224615573883099</v>
      </c>
      <c r="K160" s="3">
        <v>10.627157688140899</v>
      </c>
      <c r="L160" s="3">
        <v>10.9299855232239</v>
      </c>
      <c r="M160" s="3">
        <v>11.161407947540299</v>
      </c>
      <c r="N160" s="12">
        <v>11.3425889015198</v>
      </c>
      <c r="P160" s="67"/>
      <c r="Q160" s="2">
        <v>1</v>
      </c>
      <c r="R160" s="3">
        <v>0.879247426986694</v>
      </c>
      <c r="S160" s="3">
        <v>4.7583785057067898</v>
      </c>
      <c r="T160" s="3">
        <v>6.7846617698669398</v>
      </c>
      <c r="U160" s="3">
        <v>8.0811991691589409</v>
      </c>
      <c r="V160" s="3">
        <v>9.0060048103332502</v>
      </c>
      <c r="W160" s="3">
        <v>9.7024559974670392</v>
      </c>
      <c r="X160" s="3">
        <v>10.224615573883099</v>
      </c>
      <c r="Y160" s="3">
        <v>10.627157688140899</v>
      </c>
      <c r="Z160" s="3">
        <v>10.9299855232239</v>
      </c>
      <c r="AA160" s="3">
        <v>11.161407947540299</v>
      </c>
      <c r="AB160" s="12">
        <v>11.3425889015198</v>
      </c>
    </row>
    <row r="161" spans="2:28" x14ac:dyDescent="0.35">
      <c r="B161" s="8"/>
      <c r="C161" s="9"/>
      <c r="D161" s="9"/>
      <c r="E161" s="9"/>
      <c r="F161" s="9"/>
      <c r="G161" s="9"/>
      <c r="H161" s="9"/>
      <c r="I161" s="9"/>
      <c r="J161" s="9"/>
      <c r="K161" s="9"/>
      <c r="L161" s="9"/>
      <c r="M161" s="9"/>
      <c r="N161" s="10"/>
      <c r="P161" s="8"/>
      <c r="Q161" s="9"/>
      <c r="R161" s="9"/>
      <c r="S161" s="9"/>
      <c r="T161" s="9"/>
      <c r="U161" s="9"/>
      <c r="V161" s="9"/>
      <c r="W161" s="9"/>
      <c r="X161" s="9"/>
      <c r="Y161" s="9"/>
      <c r="Z161" s="9"/>
      <c r="AA161" s="9"/>
      <c r="AB161" s="10"/>
    </row>
    <row r="162" spans="2:28" x14ac:dyDescent="0.35">
      <c r="B162" s="8"/>
      <c r="C162" s="9"/>
      <c r="D162" s="9"/>
      <c r="E162" s="9"/>
      <c r="F162" s="9"/>
      <c r="G162" s="9"/>
      <c r="H162" s="9"/>
      <c r="I162" s="9"/>
      <c r="J162" s="9"/>
      <c r="K162" s="9"/>
      <c r="L162" s="9"/>
      <c r="M162" s="9"/>
      <c r="N162" s="10"/>
      <c r="P162" s="8"/>
      <c r="Q162" s="9"/>
      <c r="R162" s="9"/>
      <c r="S162" s="9"/>
      <c r="T162" s="9"/>
      <c r="U162" s="9"/>
      <c r="V162" s="9"/>
      <c r="W162" s="9"/>
      <c r="X162" s="9"/>
      <c r="Y162" s="9"/>
      <c r="Z162" s="9"/>
      <c r="AA162" s="9"/>
      <c r="AB162" s="10"/>
    </row>
    <row r="163" spans="2:28" x14ac:dyDescent="0.35">
      <c r="B163" s="8"/>
      <c r="C163" s="9"/>
      <c r="D163" s="9"/>
      <c r="E163" s="9"/>
      <c r="F163" s="9"/>
      <c r="G163" s="9"/>
      <c r="H163" s="9"/>
      <c r="I163" s="9"/>
      <c r="J163" s="9"/>
      <c r="K163" s="9"/>
      <c r="L163" s="9"/>
      <c r="M163" s="9"/>
      <c r="N163" s="10"/>
      <c r="P163" s="8"/>
      <c r="Q163" s="9"/>
      <c r="R163" s="9"/>
      <c r="S163" s="9"/>
      <c r="T163" s="9"/>
      <c r="U163" s="9"/>
      <c r="V163" s="9"/>
      <c r="W163" s="9"/>
      <c r="X163" s="9"/>
      <c r="Y163" s="9"/>
      <c r="Z163" s="9"/>
      <c r="AA163" s="9"/>
      <c r="AB163" s="10"/>
    </row>
    <row r="164" spans="2:28" x14ac:dyDescent="0.35">
      <c r="B164" s="8"/>
      <c r="C164" s="9"/>
      <c r="D164" s="9"/>
      <c r="E164" s="9"/>
      <c r="F164" s="9"/>
      <c r="G164" s="9"/>
      <c r="H164" s="9"/>
      <c r="I164" s="9"/>
      <c r="J164" s="9"/>
      <c r="K164" s="9"/>
      <c r="L164" s="9"/>
      <c r="M164" s="9"/>
      <c r="N164" s="10"/>
      <c r="P164" s="8"/>
      <c r="Q164" s="9"/>
      <c r="R164" s="9"/>
      <c r="S164" s="9"/>
      <c r="T164" s="9"/>
      <c r="U164" s="9"/>
      <c r="V164" s="9"/>
      <c r="W164" s="9"/>
      <c r="X164" s="9"/>
      <c r="Y164" s="9"/>
      <c r="Z164" s="9"/>
      <c r="AA164" s="9"/>
      <c r="AB164" s="10"/>
    </row>
    <row r="165" spans="2:28" x14ac:dyDescent="0.35">
      <c r="B165" s="8"/>
      <c r="C165" s="9"/>
      <c r="D165" s="9"/>
      <c r="E165" s="9"/>
      <c r="F165" s="9"/>
      <c r="G165" s="9"/>
      <c r="H165" s="9"/>
      <c r="I165" s="9"/>
      <c r="J165" s="9"/>
      <c r="K165" s="9"/>
      <c r="L165" s="9"/>
      <c r="M165" s="9"/>
      <c r="N165" s="10"/>
      <c r="P165" s="8"/>
      <c r="Q165" s="9"/>
      <c r="R165" s="9"/>
      <c r="S165" s="9"/>
      <c r="T165" s="9"/>
      <c r="U165" s="9"/>
      <c r="V165" s="9"/>
      <c r="W165" s="9"/>
      <c r="X165" s="9"/>
      <c r="Y165" s="9"/>
      <c r="Z165" s="9"/>
      <c r="AA165" s="9"/>
      <c r="AB165" s="10"/>
    </row>
    <row r="166" spans="2:28" x14ac:dyDescent="0.35">
      <c r="B166" s="8"/>
      <c r="C166" s="9"/>
      <c r="D166" s="9"/>
      <c r="E166" s="9"/>
      <c r="F166" s="9"/>
      <c r="G166" s="9"/>
      <c r="H166" s="9"/>
      <c r="I166" s="9"/>
      <c r="J166" s="9"/>
      <c r="K166" s="9"/>
      <c r="L166" s="9"/>
      <c r="M166" s="9"/>
      <c r="N166" s="10"/>
      <c r="P166" s="8"/>
      <c r="Q166" s="9"/>
      <c r="R166" s="9"/>
      <c r="S166" s="9"/>
      <c r="T166" s="9"/>
      <c r="U166" s="9"/>
      <c r="V166" s="9"/>
      <c r="W166" s="9"/>
      <c r="X166" s="9"/>
      <c r="Y166" s="9"/>
      <c r="Z166" s="9"/>
      <c r="AA166" s="9"/>
      <c r="AB166" s="10"/>
    </row>
    <row r="167" spans="2:28" x14ac:dyDescent="0.35">
      <c r="B167" s="8"/>
      <c r="C167" s="9"/>
      <c r="D167" s="9"/>
      <c r="E167" s="9"/>
      <c r="F167" s="9"/>
      <c r="G167" s="9"/>
      <c r="H167" s="9"/>
      <c r="I167" s="9"/>
      <c r="J167" s="9"/>
      <c r="K167" s="9"/>
      <c r="L167" s="9"/>
      <c r="M167" s="9"/>
      <c r="N167" s="10"/>
      <c r="P167" s="8"/>
      <c r="Q167" s="9"/>
      <c r="R167" s="9"/>
      <c r="S167" s="9"/>
      <c r="T167" s="9"/>
      <c r="U167" s="9"/>
      <c r="V167" s="9"/>
      <c r="W167" s="9"/>
      <c r="X167" s="9"/>
      <c r="Y167" s="9"/>
      <c r="Z167" s="9"/>
      <c r="AA167" s="9"/>
      <c r="AB167" s="10"/>
    </row>
    <row r="168" spans="2:28" x14ac:dyDescent="0.35">
      <c r="B168" s="8"/>
      <c r="C168" s="9"/>
      <c r="D168" s="9"/>
      <c r="E168" s="9"/>
      <c r="F168" s="9"/>
      <c r="G168" s="9"/>
      <c r="H168" s="9"/>
      <c r="I168" s="9"/>
      <c r="J168" s="9"/>
      <c r="K168" s="9"/>
      <c r="L168" s="9"/>
      <c r="M168" s="9"/>
      <c r="N168" s="10"/>
      <c r="P168" s="8"/>
      <c r="Q168" s="9"/>
      <c r="R168" s="9"/>
      <c r="S168" s="9"/>
      <c r="T168" s="9"/>
      <c r="U168" s="9"/>
      <c r="V168" s="9"/>
      <c r="W168" s="9"/>
      <c r="X168" s="9"/>
      <c r="Y168" s="9"/>
      <c r="Z168" s="9"/>
      <c r="AA168" s="9"/>
      <c r="AB168" s="10"/>
    </row>
    <row r="169" spans="2:28" x14ac:dyDescent="0.35">
      <c r="B169" s="8"/>
      <c r="C169" s="9"/>
      <c r="D169" s="9"/>
      <c r="E169" s="9"/>
      <c r="F169" s="9"/>
      <c r="G169" s="9"/>
      <c r="H169" s="9"/>
      <c r="I169" s="9"/>
      <c r="J169" s="9"/>
      <c r="K169" s="9"/>
      <c r="L169" s="9"/>
      <c r="M169" s="9"/>
      <c r="N169" s="10"/>
      <c r="P169" s="8"/>
      <c r="Q169" s="9"/>
      <c r="R169" s="9"/>
      <c r="S169" s="9"/>
      <c r="T169" s="9"/>
      <c r="U169" s="9"/>
      <c r="V169" s="9"/>
      <c r="W169" s="9"/>
      <c r="X169" s="9"/>
      <c r="Y169" s="9"/>
      <c r="Z169" s="9"/>
      <c r="AA169" s="9"/>
      <c r="AB169" s="10"/>
    </row>
    <row r="170" spans="2:28" x14ac:dyDescent="0.35">
      <c r="B170" s="8"/>
      <c r="C170" s="9"/>
      <c r="D170" s="9"/>
      <c r="E170" s="9"/>
      <c r="F170" s="9"/>
      <c r="G170" s="9"/>
      <c r="H170" s="9"/>
      <c r="I170" s="9"/>
      <c r="J170" s="9"/>
      <c r="K170" s="9"/>
      <c r="L170" s="9"/>
      <c r="M170" s="9"/>
      <c r="N170" s="10"/>
      <c r="P170" s="8"/>
      <c r="Q170" s="9"/>
      <c r="R170" s="9"/>
      <c r="S170" s="9"/>
      <c r="T170" s="9"/>
      <c r="U170" s="9"/>
      <c r="V170" s="9"/>
      <c r="W170" s="9"/>
      <c r="X170" s="9"/>
      <c r="Y170" s="9"/>
      <c r="Z170" s="9"/>
      <c r="AA170" s="9"/>
      <c r="AB170" s="10"/>
    </row>
    <row r="171" spans="2:28" x14ac:dyDescent="0.35">
      <c r="B171" s="64" t="s">
        <v>1</v>
      </c>
      <c r="C171" s="65"/>
      <c r="D171" s="65"/>
      <c r="E171" s="65"/>
      <c r="F171" s="65"/>
      <c r="G171" s="65"/>
      <c r="H171" s="65"/>
      <c r="I171" s="65"/>
      <c r="J171" s="65"/>
      <c r="K171" s="65"/>
      <c r="L171" s="65"/>
      <c r="M171" s="65"/>
      <c r="N171" s="66"/>
      <c r="P171" s="64" t="s">
        <v>1</v>
      </c>
      <c r="Q171" s="65"/>
      <c r="R171" s="65"/>
      <c r="S171" s="65"/>
      <c r="T171" s="65"/>
      <c r="U171" s="65"/>
      <c r="V171" s="65"/>
      <c r="W171" s="65"/>
      <c r="X171" s="65"/>
      <c r="Y171" s="65"/>
      <c r="Z171" s="65"/>
      <c r="AA171" s="65"/>
      <c r="AB171" s="66"/>
    </row>
    <row r="172" spans="2:28" x14ac:dyDescent="0.35">
      <c r="B172" s="67" t="s">
        <v>0</v>
      </c>
      <c r="C172" s="1"/>
      <c r="D172" s="1">
        <v>0</v>
      </c>
      <c r="E172" s="1">
        <v>0.1</v>
      </c>
      <c r="F172" s="1">
        <v>0.2</v>
      </c>
      <c r="G172" s="1">
        <v>0.3</v>
      </c>
      <c r="H172" s="1">
        <v>0.4</v>
      </c>
      <c r="I172" s="1">
        <v>0.5</v>
      </c>
      <c r="J172" s="1">
        <v>0.6</v>
      </c>
      <c r="K172" s="1">
        <v>0.7</v>
      </c>
      <c r="L172" s="1">
        <v>0.8</v>
      </c>
      <c r="M172" s="1">
        <v>0.9</v>
      </c>
      <c r="N172" s="11">
        <v>1</v>
      </c>
      <c r="P172" s="67" t="s">
        <v>0</v>
      </c>
      <c r="Q172" s="1"/>
      <c r="R172" s="1">
        <v>0</v>
      </c>
      <c r="S172" s="1">
        <v>0.1</v>
      </c>
      <c r="T172" s="1">
        <v>0.2</v>
      </c>
      <c r="U172" s="1">
        <v>0.3</v>
      </c>
      <c r="V172" s="1">
        <v>0.4</v>
      </c>
      <c r="W172" s="1">
        <v>0.5</v>
      </c>
      <c r="X172" s="1">
        <v>0.6</v>
      </c>
      <c r="Y172" s="1">
        <v>0.7</v>
      </c>
      <c r="Z172" s="1">
        <v>0.8</v>
      </c>
      <c r="AA172" s="1">
        <v>0.9</v>
      </c>
      <c r="AB172" s="11">
        <v>1</v>
      </c>
    </row>
    <row r="173" spans="2:28" x14ac:dyDescent="0.35">
      <c r="B173" s="67"/>
      <c r="C173" s="2">
        <v>0</v>
      </c>
      <c r="D173" s="4">
        <v>0</v>
      </c>
      <c r="E173" s="4">
        <v>0</v>
      </c>
      <c r="F173" s="4">
        <v>0</v>
      </c>
      <c r="G173" s="4">
        <v>0</v>
      </c>
      <c r="H173" s="4">
        <v>0</v>
      </c>
      <c r="I173" s="4">
        <v>0</v>
      </c>
      <c r="J173" s="4">
        <v>0</v>
      </c>
      <c r="K173" s="4">
        <v>0</v>
      </c>
      <c r="L173" s="4">
        <v>0</v>
      </c>
      <c r="M173" s="4">
        <v>0</v>
      </c>
      <c r="N173" s="14">
        <v>0</v>
      </c>
      <c r="P173" s="67"/>
      <c r="Q173" s="2">
        <v>0</v>
      </c>
      <c r="R173" s="4">
        <v>0</v>
      </c>
      <c r="S173" s="4">
        <v>0</v>
      </c>
      <c r="T173" s="4">
        <v>0</v>
      </c>
      <c r="U173" s="4">
        <v>0</v>
      </c>
      <c r="V173" s="4">
        <v>0</v>
      </c>
      <c r="W173" s="4">
        <v>0</v>
      </c>
      <c r="X173" s="4">
        <v>0</v>
      </c>
      <c r="Y173" s="4">
        <v>0</v>
      </c>
      <c r="Z173" s="4">
        <v>0</v>
      </c>
      <c r="AA173" s="4">
        <v>0</v>
      </c>
      <c r="AB173" s="14">
        <v>0</v>
      </c>
    </row>
    <row r="174" spans="2:28" x14ac:dyDescent="0.35">
      <c r="B174" s="67"/>
      <c r="C174" s="2">
        <v>0.05</v>
      </c>
      <c r="D174" s="4">
        <v>-3.1315558589994899E-3</v>
      </c>
      <c r="E174" s="4">
        <v>-1.13011943176389E-3</v>
      </c>
      <c r="F174" s="4">
        <v>4.3156003812328003E-4</v>
      </c>
      <c r="G174" s="4">
        <v>2.6967867743223901E-3</v>
      </c>
      <c r="H174" s="4">
        <v>5.2471421658992802E-3</v>
      </c>
      <c r="I174" s="4">
        <v>7.07003101706505E-3</v>
      </c>
      <c r="J174" s="4">
        <v>1.0406976565718699E-2</v>
      </c>
      <c r="K174" s="4">
        <v>1.10096959397197E-2</v>
      </c>
      <c r="L174" s="4">
        <v>1.31084695458412E-2</v>
      </c>
      <c r="M174" s="4">
        <v>1.5040659345686399E-2</v>
      </c>
      <c r="N174" s="14">
        <v>1.6065284609794599E-2</v>
      </c>
      <c r="P174" s="67"/>
      <c r="Q174" s="2">
        <v>0.05</v>
      </c>
      <c r="R174" s="4">
        <v>-3.1315558589994899E-3</v>
      </c>
      <c r="S174" s="4">
        <v>-1.13011943176389E-3</v>
      </c>
      <c r="T174" s="4">
        <v>4.3156003812328003E-4</v>
      </c>
      <c r="U174" s="4">
        <v>2.6967867743223901E-3</v>
      </c>
      <c r="V174" s="4">
        <v>5.2471421658992802E-3</v>
      </c>
      <c r="W174" s="4">
        <v>7.07003101706505E-3</v>
      </c>
      <c r="X174" s="4">
        <v>1.0406976565718699E-2</v>
      </c>
      <c r="Y174" s="4">
        <v>1.10096959397197E-2</v>
      </c>
      <c r="Z174" s="4">
        <v>1.31084695458412E-2</v>
      </c>
      <c r="AA174" s="4">
        <v>1.5040659345686399E-2</v>
      </c>
      <c r="AB174" s="14">
        <v>1.6065284609794599E-2</v>
      </c>
    </row>
    <row r="175" spans="2:28" x14ac:dyDescent="0.35">
      <c r="B175" s="67"/>
      <c r="C175" s="2">
        <v>0.1</v>
      </c>
      <c r="D175" s="4">
        <v>9.11121896933764E-4</v>
      </c>
      <c r="E175" s="4">
        <v>5.1014702767133704E-3</v>
      </c>
      <c r="F175" s="4">
        <v>1.01430024951696E-2</v>
      </c>
      <c r="G175" s="4">
        <v>1.42421266064048E-2</v>
      </c>
      <c r="H175" s="4">
        <v>1.84721741825342E-2</v>
      </c>
      <c r="I175" s="4">
        <v>2.6652427390217798E-2</v>
      </c>
      <c r="J175" s="4">
        <v>2.4400658905506099E-2</v>
      </c>
      <c r="K175" s="4">
        <v>2.7987394481897399E-2</v>
      </c>
      <c r="L175" s="4">
        <v>3.3530339598655701E-2</v>
      </c>
      <c r="M175" s="4">
        <v>3.6052361130714403E-2</v>
      </c>
      <c r="N175" s="14">
        <v>3.6331184208393097E-2</v>
      </c>
      <c r="P175" s="67"/>
      <c r="Q175" s="2">
        <v>0.1</v>
      </c>
      <c r="R175" s="4">
        <v>9.11121896933764E-4</v>
      </c>
      <c r="S175" s="4">
        <v>5.1014702767133704E-3</v>
      </c>
      <c r="T175" s="4">
        <v>1.01430024951696E-2</v>
      </c>
      <c r="U175" s="4">
        <v>1.42421266064048E-2</v>
      </c>
      <c r="V175" s="4">
        <v>1.84721741825342E-2</v>
      </c>
      <c r="W175" s="4">
        <v>2.6652427390217798E-2</v>
      </c>
      <c r="X175" s="4">
        <v>2.4400658905506099E-2</v>
      </c>
      <c r="Y175" s="4">
        <v>2.7987394481897399E-2</v>
      </c>
      <c r="Z175" s="4">
        <v>3.3530339598655701E-2</v>
      </c>
      <c r="AA175" s="4">
        <v>3.6052361130714403E-2</v>
      </c>
      <c r="AB175" s="14">
        <v>3.6331184208393097E-2</v>
      </c>
    </row>
    <row r="176" spans="2:28" x14ac:dyDescent="0.35">
      <c r="B176" s="67"/>
      <c r="C176" s="2">
        <v>0.15</v>
      </c>
      <c r="D176" s="4">
        <v>3.6666789674200101E-4</v>
      </c>
      <c r="E176" s="4">
        <v>8.5789458826184307E-3</v>
      </c>
      <c r="F176" s="4">
        <v>1.7990015679970401E-2</v>
      </c>
      <c r="G176" s="4">
        <v>2.24307291209698E-2</v>
      </c>
      <c r="H176" s="4">
        <v>3.0360894277691799E-2</v>
      </c>
      <c r="I176" s="4">
        <v>3.8816601037979098E-2</v>
      </c>
      <c r="J176" s="4">
        <v>4.2472373694181401E-2</v>
      </c>
      <c r="K176" s="4">
        <v>4.5340877026319497E-2</v>
      </c>
      <c r="L176" s="4">
        <v>5.3218469023704501E-2</v>
      </c>
      <c r="M176" s="4">
        <v>5.3543955087661702E-2</v>
      </c>
      <c r="N176" s="14">
        <v>5.7007677853107501E-2</v>
      </c>
      <c r="P176" s="67"/>
      <c r="Q176" s="2">
        <v>0.15</v>
      </c>
      <c r="R176" s="4">
        <v>3.6666789674200101E-4</v>
      </c>
      <c r="S176" s="4">
        <v>8.5789458826184307E-3</v>
      </c>
      <c r="T176" s="4">
        <v>1.7990015679970401E-2</v>
      </c>
      <c r="U176" s="4">
        <v>2.24307291209698E-2</v>
      </c>
      <c r="V176" s="4">
        <v>3.0360894277691799E-2</v>
      </c>
      <c r="W176" s="4">
        <v>3.8816601037979098E-2</v>
      </c>
      <c r="X176" s="4">
        <v>4.2472373694181401E-2</v>
      </c>
      <c r="Y176" s="4">
        <v>4.5340877026319497E-2</v>
      </c>
      <c r="Z176" s="4">
        <v>5.3218469023704501E-2</v>
      </c>
      <c r="AA176" s="4">
        <v>5.3543955087661702E-2</v>
      </c>
      <c r="AB176" s="14">
        <v>5.7007677853107501E-2</v>
      </c>
    </row>
    <row r="177" spans="2:28" x14ac:dyDescent="0.35">
      <c r="B177" s="67"/>
      <c r="C177" s="2">
        <v>0.2</v>
      </c>
      <c r="D177" s="4">
        <v>-4.3506305664777799E-3</v>
      </c>
      <c r="E177" s="4">
        <v>1.23408762738109E-2</v>
      </c>
      <c r="F177" s="4">
        <v>2.58370288647711E-2</v>
      </c>
      <c r="G177" s="4">
        <v>3.39670665562153E-2</v>
      </c>
      <c r="H177" s="4">
        <v>4.4719330966472598E-2</v>
      </c>
      <c r="I177" s="4">
        <v>5.49492202699184E-2</v>
      </c>
      <c r="J177" s="4">
        <v>6.0544088482856799E-2</v>
      </c>
      <c r="K177" s="4">
        <v>6.1711814254522303E-2</v>
      </c>
      <c r="L177" s="4">
        <v>7.2543442249298096E-2</v>
      </c>
      <c r="M177" s="4">
        <v>7.6639346778392806E-2</v>
      </c>
      <c r="N177" s="14">
        <v>8.4945775568485302E-2</v>
      </c>
      <c r="P177" s="67"/>
      <c r="Q177" s="2">
        <v>0.2</v>
      </c>
      <c r="R177" s="4">
        <v>-4.3506305664777799E-3</v>
      </c>
      <c r="S177" s="4">
        <v>1.23408762738109E-2</v>
      </c>
      <c r="T177" s="4">
        <v>2.58370288647711E-2</v>
      </c>
      <c r="U177" s="4">
        <v>3.39670665562153E-2</v>
      </c>
      <c r="V177" s="4">
        <v>4.4719330966472598E-2</v>
      </c>
      <c r="W177" s="4">
        <v>5.49492202699184E-2</v>
      </c>
      <c r="X177" s="4">
        <v>6.0544088482856799E-2</v>
      </c>
      <c r="Y177" s="4">
        <v>6.1711814254522303E-2</v>
      </c>
      <c r="Z177" s="4">
        <v>7.2543442249298096E-2</v>
      </c>
      <c r="AA177" s="4">
        <v>7.6639346778392806E-2</v>
      </c>
      <c r="AB177" s="14">
        <v>8.4945775568485302E-2</v>
      </c>
    </row>
    <row r="178" spans="2:28" x14ac:dyDescent="0.35">
      <c r="B178" s="67"/>
      <c r="C178" s="2">
        <v>0.25</v>
      </c>
      <c r="D178" s="4">
        <v>-7.1191489696502703E-3</v>
      </c>
      <c r="E178" s="4">
        <v>1.5663276147097401E-2</v>
      </c>
      <c r="F178" s="4">
        <v>3.36840420495719E-2</v>
      </c>
      <c r="G178" s="4">
        <v>4.1087843477725997E-2</v>
      </c>
      <c r="H178" s="4">
        <v>5.9077767655253403E-2</v>
      </c>
      <c r="I178" s="4">
        <v>7.0147837201754298E-2</v>
      </c>
      <c r="J178" s="4">
        <v>7.86158032715321E-2</v>
      </c>
      <c r="K178" s="4">
        <v>8.5806570947170299E-2</v>
      </c>
      <c r="L178" s="4">
        <v>9.0671867132186904E-2</v>
      </c>
      <c r="M178" s="4">
        <v>9.6032559871673598E-2</v>
      </c>
      <c r="N178" s="14">
        <v>9.6247255802154499E-2</v>
      </c>
      <c r="P178" s="67"/>
      <c r="Q178" s="2">
        <v>0.25</v>
      </c>
      <c r="R178" s="4">
        <v>-7.1191489696502703E-3</v>
      </c>
      <c r="S178" s="4">
        <v>1.5663276147097401E-2</v>
      </c>
      <c r="T178" s="4">
        <v>3.36840420495719E-2</v>
      </c>
      <c r="U178" s="4">
        <v>4.1087843477725997E-2</v>
      </c>
      <c r="V178" s="4">
        <v>5.9077767655253403E-2</v>
      </c>
      <c r="W178" s="4">
        <v>7.0147837201754298E-2</v>
      </c>
      <c r="X178" s="4">
        <v>7.86158032715321E-2</v>
      </c>
      <c r="Y178" s="4">
        <v>8.5806570947170299E-2</v>
      </c>
      <c r="Z178" s="4">
        <v>9.0671867132186904E-2</v>
      </c>
      <c r="AA178" s="4">
        <v>9.6032559871673598E-2</v>
      </c>
      <c r="AB178" s="14">
        <v>9.6247255802154499E-2</v>
      </c>
    </row>
    <row r="179" spans="2:28" x14ac:dyDescent="0.35">
      <c r="B179" s="67"/>
      <c r="C179" s="2">
        <v>0.3</v>
      </c>
      <c r="D179" s="4">
        <v>-8.2420632243156398E-3</v>
      </c>
      <c r="E179" s="4">
        <v>1.8985676020383799E-2</v>
      </c>
      <c r="F179" s="4">
        <v>4.1531055234372602E-2</v>
      </c>
      <c r="G179" s="4">
        <v>5.7398986071348197E-2</v>
      </c>
      <c r="H179" s="4">
        <v>7.3436204344034195E-2</v>
      </c>
      <c r="I179" s="4">
        <v>8.5346454133590099E-2</v>
      </c>
      <c r="J179" s="4">
        <v>9.6687518060207395E-2</v>
      </c>
      <c r="K179" s="4">
        <v>0.1053481772542</v>
      </c>
      <c r="L179" s="4">
        <v>0.103668451309204</v>
      </c>
      <c r="M179" s="4">
        <v>0.10905733704567</v>
      </c>
      <c r="N179" s="14">
        <v>0.11620315164327601</v>
      </c>
      <c r="P179" s="67"/>
      <c r="Q179" s="2">
        <v>0.3</v>
      </c>
      <c r="R179" s="4">
        <v>-8.2420632243156398E-3</v>
      </c>
      <c r="S179" s="4">
        <v>1.8985676020383799E-2</v>
      </c>
      <c r="T179" s="4">
        <v>4.1531055234372602E-2</v>
      </c>
      <c r="U179" s="4">
        <v>5.7398986071348197E-2</v>
      </c>
      <c r="V179" s="4">
        <v>7.3436204344034195E-2</v>
      </c>
      <c r="W179" s="4">
        <v>8.5346454133590099E-2</v>
      </c>
      <c r="X179" s="4">
        <v>9.6687518060207395E-2</v>
      </c>
      <c r="Y179" s="4">
        <v>0.1053481772542</v>
      </c>
      <c r="Z179" s="4">
        <v>0.103668451309204</v>
      </c>
      <c r="AA179" s="4">
        <v>0.10905733704567</v>
      </c>
      <c r="AB179" s="14">
        <v>0.11620315164327601</v>
      </c>
    </row>
    <row r="180" spans="2:28" x14ac:dyDescent="0.35">
      <c r="B180" s="67"/>
      <c r="C180" s="2">
        <v>0.35</v>
      </c>
      <c r="D180" s="4">
        <v>-1.1982559226453301E-2</v>
      </c>
      <c r="E180" s="4">
        <v>2.2308075893670301E-2</v>
      </c>
      <c r="F180" s="4">
        <v>4.9378068419173402E-2</v>
      </c>
      <c r="G180" s="4">
        <v>7.3403902351856204E-2</v>
      </c>
      <c r="H180" s="4">
        <v>8.7794641032814993E-2</v>
      </c>
      <c r="I180" s="4">
        <v>0.100545071065426</v>
      </c>
      <c r="J180" s="4">
        <v>0.113828748464584</v>
      </c>
      <c r="K180" s="4">
        <v>0.11788924783468201</v>
      </c>
      <c r="L180" s="4">
        <v>0.12007644027471499</v>
      </c>
      <c r="M180" s="4">
        <v>0.123330518603325</v>
      </c>
      <c r="N180" s="14">
        <v>0.123165473341942</v>
      </c>
      <c r="P180" s="67"/>
      <c r="Q180" s="2">
        <v>0.35</v>
      </c>
      <c r="R180" s="4">
        <v>-1.1982559226453301E-2</v>
      </c>
      <c r="S180" s="4">
        <v>2.2308075893670301E-2</v>
      </c>
      <c r="T180" s="4">
        <v>4.9378068419173402E-2</v>
      </c>
      <c r="U180" s="4">
        <v>7.3403902351856204E-2</v>
      </c>
      <c r="V180" s="4">
        <v>8.7794641032814993E-2</v>
      </c>
      <c r="W180" s="4">
        <v>0.100545071065426</v>
      </c>
      <c r="X180" s="4">
        <v>0.113828748464584</v>
      </c>
      <c r="Y180" s="4">
        <v>0.11788924783468201</v>
      </c>
      <c r="Z180" s="4">
        <v>0.12007644027471499</v>
      </c>
      <c r="AA180" s="4">
        <v>0.123330518603325</v>
      </c>
      <c r="AB180" s="14">
        <v>0.123165473341942</v>
      </c>
    </row>
    <row r="181" spans="2:28" x14ac:dyDescent="0.35">
      <c r="B181" s="67"/>
      <c r="C181" s="2">
        <v>0.4</v>
      </c>
      <c r="D181" s="4">
        <v>-1.1744094081223001E-2</v>
      </c>
      <c r="E181" s="4">
        <v>2.56304757669568E-2</v>
      </c>
      <c r="F181" s="4">
        <v>5.7225081603974097E-2</v>
      </c>
      <c r="G181" s="4">
        <v>8.7783947587013203E-2</v>
      </c>
      <c r="H181" s="4">
        <v>0.102153077721596</v>
      </c>
      <c r="I181" s="4">
        <v>0.115490272641182</v>
      </c>
      <c r="J181" s="4">
        <v>0.121318407356739</v>
      </c>
      <c r="K181" s="4">
        <v>0.128206387162209</v>
      </c>
      <c r="L181" s="4">
        <v>0.13139081001281699</v>
      </c>
      <c r="M181" s="4">
        <v>0.135453701019287</v>
      </c>
      <c r="N181" s="14">
        <v>0.137012913823128</v>
      </c>
      <c r="P181" s="67"/>
      <c r="Q181" s="2">
        <v>0.4</v>
      </c>
      <c r="R181" s="4">
        <v>-1.1744094081223001E-2</v>
      </c>
      <c r="S181" s="4">
        <v>2.56304757669568E-2</v>
      </c>
      <c r="T181" s="4">
        <v>5.7225081603974097E-2</v>
      </c>
      <c r="U181" s="4">
        <v>8.7783947587013203E-2</v>
      </c>
      <c r="V181" s="4">
        <v>0.102153077721596</v>
      </c>
      <c r="W181" s="4">
        <v>0.115490272641182</v>
      </c>
      <c r="X181" s="4">
        <v>0.121318407356739</v>
      </c>
      <c r="Y181" s="4">
        <v>0.128206387162209</v>
      </c>
      <c r="Z181" s="4">
        <v>0.13139081001281699</v>
      </c>
      <c r="AA181" s="4">
        <v>0.135453701019287</v>
      </c>
      <c r="AB181" s="14">
        <v>0.137012913823128</v>
      </c>
    </row>
    <row r="182" spans="2:28" x14ac:dyDescent="0.35">
      <c r="B182" s="67"/>
      <c r="C182" s="2">
        <v>0.45</v>
      </c>
      <c r="D182" s="4">
        <v>-1.3185000978410201E-2</v>
      </c>
      <c r="E182" s="4">
        <v>2.8952875640243299E-2</v>
      </c>
      <c r="F182" s="4">
        <v>6.5072094788774903E-2</v>
      </c>
      <c r="G182" s="4">
        <v>9.1953538358211503E-2</v>
      </c>
      <c r="H182" s="4">
        <v>0.113563664257526</v>
      </c>
      <c r="I182" s="4">
        <v>0.125147730112076</v>
      </c>
      <c r="J182" s="4">
        <v>0.134034499526024</v>
      </c>
      <c r="K182" s="4">
        <v>0.13994765281677199</v>
      </c>
      <c r="L182" s="4">
        <v>0.144029095768929</v>
      </c>
      <c r="M182" s="4">
        <v>0.14726699888706199</v>
      </c>
      <c r="N182" s="14">
        <v>0.14894625544548001</v>
      </c>
      <c r="P182" s="67"/>
      <c r="Q182" s="2">
        <v>0.45</v>
      </c>
      <c r="R182" s="4">
        <v>-1.3185000978410201E-2</v>
      </c>
      <c r="S182" s="4">
        <v>2.8952875640243299E-2</v>
      </c>
      <c r="T182" s="4">
        <v>6.5072094788774903E-2</v>
      </c>
      <c r="U182" s="4">
        <v>9.1953538358211503E-2</v>
      </c>
      <c r="V182" s="4">
        <v>0.113563664257526</v>
      </c>
      <c r="W182" s="4">
        <v>0.125147730112076</v>
      </c>
      <c r="X182" s="4">
        <v>0.134034499526024</v>
      </c>
      <c r="Y182" s="4">
        <v>0.13994765281677199</v>
      </c>
      <c r="Z182" s="4">
        <v>0.144029095768929</v>
      </c>
      <c r="AA182" s="4">
        <v>0.14726699888706199</v>
      </c>
      <c r="AB182" s="14">
        <v>0.14894625544548001</v>
      </c>
    </row>
    <row r="183" spans="2:28" x14ac:dyDescent="0.35">
      <c r="B183" s="67"/>
      <c r="C183" s="2">
        <v>0.5</v>
      </c>
      <c r="D183" s="4">
        <v>-1.44754163920879E-2</v>
      </c>
      <c r="E183" s="4">
        <v>3.2275275513529801E-2</v>
      </c>
      <c r="F183" s="4">
        <v>7.2919107973575606E-2</v>
      </c>
      <c r="G183" s="4">
        <v>0.102796658873558</v>
      </c>
      <c r="H183" s="4">
        <v>0.12333907932043101</v>
      </c>
      <c r="I183" s="4">
        <v>0.13398236036300701</v>
      </c>
      <c r="J183" s="4">
        <v>0.14171363413333901</v>
      </c>
      <c r="K183" s="4">
        <v>0.14690768718719499</v>
      </c>
      <c r="L183" s="4">
        <v>0.15316922962665599</v>
      </c>
      <c r="M183" s="4">
        <v>0.15564841032028201</v>
      </c>
      <c r="N183" s="14">
        <v>0.15884006023406999</v>
      </c>
      <c r="P183" s="67"/>
      <c r="Q183" s="2">
        <v>0.5</v>
      </c>
      <c r="R183" s="4">
        <v>-1.44754163920879E-2</v>
      </c>
      <c r="S183" s="4">
        <v>3.2275275513529801E-2</v>
      </c>
      <c r="T183" s="4">
        <v>7.2919107973575606E-2</v>
      </c>
      <c r="U183" s="4">
        <v>0.102796658873558</v>
      </c>
      <c r="V183" s="4">
        <v>0.12333907932043101</v>
      </c>
      <c r="W183" s="4">
        <v>0.13398236036300701</v>
      </c>
      <c r="X183" s="4">
        <v>0.14171363413333901</v>
      </c>
      <c r="Y183" s="4">
        <v>0.14690768718719499</v>
      </c>
      <c r="Z183" s="4">
        <v>0.15316922962665599</v>
      </c>
      <c r="AA183" s="4">
        <v>0.15564841032028201</v>
      </c>
      <c r="AB183" s="14">
        <v>0.15884006023406999</v>
      </c>
    </row>
    <row r="184" spans="2:28" x14ac:dyDescent="0.35">
      <c r="B184" s="67"/>
      <c r="C184" s="2">
        <v>0.55000000000000004</v>
      </c>
      <c r="D184" s="4">
        <v>-1.5787767246365499E-2</v>
      </c>
      <c r="E184" s="4">
        <v>3.5597675386816303E-2</v>
      </c>
      <c r="F184" s="4">
        <v>8.0876640975475297E-2</v>
      </c>
      <c r="G184" s="4">
        <v>0.11308691650629001</v>
      </c>
      <c r="H184" s="4">
        <v>0.13294999301433599</v>
      </c>
      <c r="I184" s="4">
        <v>0.14301531016826599</v>
      </c>
      <c r="J184" s="4">
        <v>0.15116231143474601</v>
      </c>
      <c r="K184" s="4">
        <v>0.15739904344081901</v>
      </c>
      <c r="L184" s="4">
        <v>0.16325846314430201</v>
      </c>
      <c r="M184" s="4">
        <v>0.16647171974182101</v>
      </c>
      <c r="N184" s="14">
        <v>0.16836392879486101</v>
      </c>
      <c r="P184" s="67"/>
      <c r="Q184" s="2">
        <v>0.55000000000000004</v>
      </c>
      <c r="R184" s="4">
        <v>-1.5787767246365499E-2</v>
      </c>
      <c r="S184" s="4">
        <v>3.5597675386816303E-2</v>
      </c>
      <c r="T184" s="4">
        <v>8.0876640975475297E-2</v>
      </c>
      <c r="U184" s="4">
        <v>0.11308691650629001</v>
      </c>
      <c r="V184" s="4">
        <v>0.13294999301433599</v>
      </c>
      <c r="W184" s="4">
        <v>0.14301531016826599</v>
      </c>
      <c r="X184" s="4">
        <v>0.15116231143474601</v>
      </c>
      <c r="Y184" s="4">
        <v>0.15739904344081901</v>
      </c>
      <c r="Z184" s="4">
        <v>0.16325846314430201</v>
      </c>
      <c r="AA184" s="4">
        <v>0.16647171974182101</v>
      </c>
      <c r="AB184" s="14">
        <v>0.16836392879486101</v>
      </c>
    </row>
    <row r="185" spans="2:28" x14ac:dyDescent="0.35">
      <c r="B185" s="67"/>
      <c r="C185" s="2">
        <v>0.6</v>
      </c>
      <c r="D185" s="4">
        <v>-1.6881201416253998E-2</v>
      </c>
      <c r="E185" s="4">
        <v>3.8920075260102799E-2</v>
      </c>
      <c r="F185" s="4">
        <v>9.2317089438438402E-2</v>
      </c>
      <c r="G185" s="4">
        <v>0.121335484087467</v>
      </c>
      <c r="H185" s="4">
        <v>0.141084864735603</v>
      </c>
      <c r="I185" s="4">
        <v>0.152085646986961</v>
      </c>
      <c r="J185" s="4">
        <v>0.160618215799332</v>
      </c>
      <c r="K185" s="4">
        <v>0.16503393650054901</v>
      </c>
      <c r="L185" s="4">
        <v>0.16944776475429499</v>
      </c>
      <c r="M185" s="4">
        <v>0.17579138278961201</v>
      </c>
      <c r="N185" s="14">
        <v>0.17652732133865401</v>
      </c>
      <c r="P185" s="67"/>
      <c r="Q185" s="2">
        <v>0.6</v>
      </c>
      <c r="R185" s="4">
        <v>-1.6881201416253998E-2</v>
      </c>
      <c r="S185" s="4">
        <v>3.8920075260102799E-2</v>
      </c>
      <c r="T185" s="4">
        <v>9.2317089438438402E-2</v>
      </c>
      <c r="U185" s="4">
        <v>0.121335484087467</v>
      </c>
      <c r="V185" s="4">
        <v>0.141084864735603</v>
      </c>
      <c r="W185" s="4">
        <v>0.152085646986961</v>
      </c>
      <c r="X185" s="4">
        <v>0.160618215799332</v>
      </c>
      <c r="Y185" s="4">
        <v>0.16503393650054901</v>
      </c>
      <c r="Z185" s="4">
        <v>0.16944776475429499</v>
      </c>
      <c r="AA185" s="4">
        <v>0.17579138278961201</v>
      </c>
      <c r="AB185" s="14">
        <v>0.17652732133865401</v>
      </c>
    </row>
    <row r="186" spans="2:28" x14ac:dyDescent="0.35">
      <c r="B186" s="67"/>
      <c r="C186" s="2">
        <v>0.65</v>
      </c>
      <c r="D186" s="4">
        <v>-1.66949518024921E-2</v>
      </c>
      <c r="E186" s="4">
        <v>4.2242475133389197E-2</v>
      </c>
      <c r="F186" s="4">
        <v>9.6022136509418501E-2</v>
      </c>
      <c r="G186" s="4">
        <v>0.12762847542762801</v>
      </c>
      <c r="H186" s="4">
        <v>0.14651390910148601</v>
      </c>
      <c r="I186" s="4">
        <v>0.15942716598510701</v>
      </c>
      <c r="J186" s="4">
        <v>0.16716755926609</v>
      </c>
      <c r="K186" s="4">
        <v>0.172913208603859</v>
      </c>
      <c r="L186" s="4">
        <v>0.177536696195602</v>
      </c>
      <c r="M186" s="4">
        <v>0.18349562585353901</v>
      </c>
      <c r="N186" s="14">
        <v>0.185355573892593</v>
      </c>
      <c r="P186" s="67"/>
      <c r="Q186" s="2">
        <v>0.65</v>
      </c>
      <c r="R186" s="4">
        <v>-1.66949518024921E-2</v>
      </c>
      <c r="S186" s="4">
        <v>4.2242475133389197E-2</v>
      </c>
      <c r="T186" s="4">
        <v>9.6022136509418501E-2</v>
      </c>
      <c r="U186" s="4">
        <v>0.12762847542762801</v>
      </c>
      <c r="V186" s="4">
        <v>0.14651390910148601</v>
      </c>
      <c r="W186" s="4">
        <v>0.15942716598510701</v>
      </c>
      <c r="X186" s="4">
        <v>0.16716755926609</v>
      </c>
      <c r="Y186" s="4">
        <v>0.172913208603859</v>
      </c>
      <c r="Z186" s="4">
        <v>0.177536696195602</v>
      </c>
      <c r="AA186" s="4">
        <v>0.18349562585353901</v>
      </c>
      <c r="AB186" s="14">
        <v>0.185355573892593</v>
      </c>
    </row>
    <row r="187" spans="2:28" x14ac:dyDescent="0.35">
      <c r="B187" s="67"/>
      <c r="C187" s="2">
        <v>0.7</v>
      </c>
      <c r="D187" s="4">
        <v>-1.7475487664341899E-2</v>
      </c>
      <c r="E187" s="4">
        <v>4.5564875006675699E-2</v>
      </c>
      <c r="F187" s="4">
        <v>0.103341840207577</v>
      </c>
      <c r="G187" s="4">
        <v>0.135101333260536</v>
      </c>
      <c r="H187" s="4">
        <v>0.153407126665115</v>
      </c>
      <c r="I187" s="4">
        <v>0.16688732802867901</v>
      </c>
      <c r="J187" s="4">
        <v>0.17732809484004999</v>
      </c>
      <c r="K187" s="4">
        <v>0.18216337263584101</v>
      </c>
      <c r="L187" s="4">
        <v>0.18818418681621599</v>
      </c>
      <c r="M187" s="4">
        <v>0.19050166010856601</v>
      </c>
      <c r="N187" s="14">
        <v>0.19395321607589699</v>
      </c>
      <c r="P187" s="67"/>
      <c r="Q187" s="2">
        <v>0.7</v>
      </c>
      <c r="R187" s="4">
        <v>-1.7475487664341899E-2</v>
      </c>
      <c r="S187" s="4">
        <v>4.5564875006675699E-2</v>
      </c>
      <c r="T187" s="4">
        <v>0.103341840207577</v>
      </c>
      <c r="U187" s="4">
        <v>0.135101333260536</v>
      </c>
      <c r="V187" s="4">
        <v>0.153407126665115</v>
      </c>
      <c r="W187" s="4">
        <v>0.16688732802867901</v>
      </c>
      <c r="X187" s="4">
        <v>0.17732809484004999</v>
      </c>
      <c r="Y187" s="4">
        <v>0.18216337263584101</v>
      </c>
      <c r="Z187" s="4">
        <v>0.18818418681621599</v>
      </c>
      <c r="AA187" s="4">
        <v>0.19050166010856601</v>
      </c>
      <c r="AB187" s="14">
        <v>0.19395321607589699</v>
      </c>
    </row>
    <row r="188" spans="2:28" x14ac:dyDescent="0.35">
      <c r="B188" s="67"/>
      <c r="C188" s="2">
        <v>0.75</v>
      </c>
      <c r="D188" s="4">
        <v>-1.8148399889469102E-2</v>
      </c>
      <c r="E188" s="4">
        <v>4.94670234620571E-2</v>
      </c>
      <c r="F188" s="4">
        <v>0.10655252635479</v>
      </c>
      <c r="G188" s="4">
        <v>0.13980829715728799</v>
      </c>
      <c r="H188" s="4">
        <v>0.16033625602722201</v>
      </c>
      <c r="I188" s="4">
        <v>0.17364794015884399</v>
      </c>
      <c r="J188" s="4">
        <v>0.18284800648689301</v>
      </c>
      <c r="K188" s="4">
        <v>0.18972517549991599</v>
      </c>
      <c r="L188" s="4">
        <v>0.195920124650002</v>
      </c>
      <c r="M188" s="4">
        <v>0.19815178215503701</v>
      </c>
      <c r="N188" s="14">
        <v>0.20276552438736001</v>
      </c>
      <c r="P188" s="67"/>
      <c r="Q188" s="2">
        <v>0.75</v>
      </c>
      <c r="R188" s="4">
        <v>-1.8148399889469102E-2</v>
      </c>
      <c r="S188" s="4">
        <v>4.94670234620571E-2</v>
      </c>
      <c r="T188" s="4">
        <v>0.10655252635479</v>
      </c>
      <c r="U188" s="4">
        <v>0.13980829715728799</v>
      </c>
      <c r="V188" s="4">
        <v>0.16033625602722201</v>
      </c>
      <c r="W188" s="4">
        <v>0.17364794015884399</v>
      </c>
      <c r="X188" s="4">
        <v>0.18284800648689301</v>
      </c>
      <c r="Y188" s="4">
        <v>0.18972517549991599</v>
      </c>
      <c r="Z188" s="4">
        <v>0.195920124650002</v>
      </c>
      <c r="AA188" s="4">
        <v>0.19815178215503701</v>
      </c>
      <c r="AB188" s="14">
        <v>0.20276552438736001</v>
      </c>
    </row>
    <row r="189" spans="2:28" x14ac:dyDescent="0.35">
      <c r="B189" s="67"/>
      <c r="C189" s="2">
        <v>0.8</v>
      </c>
      <c r="D189" s="4">
        <v>-1.6880104318261101E-2</v>
      </c>
      <c r="E189" s="4">
        <v>5.40940687060356E-2</v>
      </c>
      <c r="F189" s="4">
        <v>0.11293943971395499</v>
      </c>
      <c r="G189" s="4">
        <v>0.14529031515121499</v>
      </c>
      <c r="H189" s="4">
        <v>0.166273653507233</v>
      </c>
      <c r="I189" s="4">
        <v>0.180386736989021</v>
      </c>
      <c r="J189" s="4">
        <v>0.189261585474014</v>
      </c>
      <c r="K189" s="4">
        <v>0.19592411816120101</v>
      </c>
      <c r="L189" s="4">
        <v>0.20291450619697601</v>
      </c>
      <c r="M189" s="4">
        <v>0.20757275819778401</v>
      </c>
      <c r="N189" s="14">
        <v>0.21004502475261699</v>
      </c>
      <c r="P189" s="67"/>
      <c r="Q189" s="2">
        <v>0.8</v>
      </c>
      <c r="R189" s="4">
        <v>-1.6880104318261101E-2</v>
      </c>
      <c r="S189" s="4">
        <v>5.40940687060356E-2</v>
      </c>
      <c r="T189" s="4">
        <v>0.11293943971395499</v>
      </c>
      <c r="U189" s="4">
        <v>0.14529031515121499</v>
      </c>
      <c r="V189" s="4">
        <v>0.166273653507233</v>
      </c>
      <c r="W189" s="4">
        <v>0.180386736989021</v>
      </c>
      <c r="X189" s="4">
        <v>0.189261585474014</v>
      </c>
      <c r="Y189" s="4">
        <v>0.19592411816120101</v>
      </c>
      <c r="Z189" s="4">
        <v>0.20291450619697601</v>
      </c>
      <c r="AA189" s="4">
        <v>0.20757275819778401</v>
      </c>
      <c r="AB189" s="14">
        <v>0.21004502475261699</v>
      </c>
    </row>
    <row r="190" spans="2:28" x14ac:dyDescent="0.35">
      <c r="B190" s="67"/>
      <c r="C190" s="2">
        <v>0.85</v>
      </c>
      <c r="D190" s="4">
        <v>-1.8734335899353E-2</v>
      </c>
      <c r="E190" s="4">
        <v>5.2009571343660403E-2</v>
      </c>
      <c r="F190" s="4">
        <v>0.12141089141368901</v>
      </c>
      <c r="G190" s="4">
        <v>0.15180236101150499</v>
      </c>
      <c r="H190" s="4">
        <v>0.17170663177967099</v>
      </c>
      <c r="I190" s="4">
        <v>0.18641000986099199</v>
      </c>
      <c r="J190" s="4">
        <v>0.1969064027071</v>
      </c>
      <c r="K190" s="4">
        <v>0.20435288548469499</v>
      </c>
      <c r="L190" s="4">
        <v>0.20883071422576899</v>
      </c>
      <c r="M190" s="4">
        <v>0.21341314911842299</v>
      </c>
      <c r="N190" s="14">
        <v>0.21663722395896901</v>
      </c>
      <c r="P190" s="67"/>
      <c r="Q190" s="2">
        <v>0.85</v>
      </c>
      <c r="R190" s="4">
        <v>-1.8734335899353E-2</v>
      </c>
      <c r="S190" s="4">
        <v>5.2009571343660403E-2</v>
      </c>
      <c r="T190" s="4">
        <v>0.12141089141368901</v>
      </c>
      <c r="U190" s="4">
        <v>0.15180236101150499</v>
      </c>
      <c r="V190" s="4">
        <v>0.17170663177967099</v>
      </c>
      <c r="W190" s="4">
        <v>0.18641000986099199</v>
      </c>
      <c r="X190" s="4">
        <v>0.1969064027071</v>
      </c>
      <c r="Y190" s="4">
        <v>0.20435288548469499</v>
      </c>
      <c r="Z190" s="4">
        <v>0.20883071422576899</v>
      </c>
      <c r="AA190" s="4">
        <v>0.21341314911842299</v>
      </c>
      <c r="AB190" s="14">
        <v>0.21663722395896901</v>
      </c>
    </row>
    <row r="191" spans="2:28" x14ac:dyDescent="0.35">
      <c r="B191" s="67"/>
      <c r="C191" s="2">
        <v>0.9</v>
      </c>
      <c r="D191" s="4">
        <v>-1.9411064684391001E-2</v>
      </c>
      <c r="E191" s="4">
        <v>5.7160757482051898E-2</v>
      </c>
      <c r="F191" s="4">
        <v>0.12602137029171001</v>
      </c>
      <c r="G191" s="4">
        <v>0.15922008454799699</v>
      </c>
      <c r="H191" s="4">
        <v>0.17740726470947299</v>
      </c>
      <c r="I191" s="4">
        <v>0.19332723319530501</v>
      </c>
      <c r="J191" s="4">
        <v>0.20380173623561901</v>
      </c>
      <c r="K191" s="4">
        <v>0.21083091199397999</v>
      </c>
      <c r="L191" s="4">
        <v>0.21507908403873399</v>
      </c>
      <c r="M191" s="4">
        <v>0.22319327294826499</v>
      </c>
      <c r="N191" s="14">
        <v>0.22568462789058699</v>
      </c>
      <c r="P191" s="67"/>
      <c r="Q191" s="2">
        <v>0.9</v>
      </c>
      <c r="R191" s="4">
        <v>-1.9411064684391001E-2</v>
      </c>
      <c r="S191" s="4">
        <v>5.7160757482051898E-2</v>
      </c>
      <c r="T191" s="4">
        <v>0.12602137029171001</v>
      </c>
      <c r="U191" s="4">
        <v>0.15922008454799699</v>
      </c>
      <c r="V191" s="4">
        <v>0.17740726470947299</v>
      </c>
      <c r="W191" s="4">
        <v>0.19332723319530501</v>
      </c>
      <c r="X191" s="4">
        <v>0.20380173623561901</v>
      </c>
      <c r="Y191" s="4">
        <v>0.21083091199397999</v>
      </c>
      <c r="Z191" s="4">
        <v>0.21507908403873399</v>
      </c>
      <c r="AA191" s="4">
        <v>0.22319327294826499</v>
      </c>
      <c r="AB191" s="14">
        <v>0.22568462789058699</v>
      </c>
    </row>
    <row r="192" spans="2:28" x14ac:dyDescent="0.35">
      <c r="B192" s="67"/>
      <c r="C192" s="2">
        <v>0.95</v>
      </c>
      <c r="D192" s="4">
        <v>-1.80591363459826E-2</v>
      </c>
      <c r="E192" s="4">
        <v>6.5486419014632702E-2</v>
      </c>
      <c r="F192" s="4">
        <v>0.12967662513256101</v>
      </c>
      <c r="G192" s="4">
        <v>0.163265585899353</v>
      </c>
      <c r="H192" s="4">
        <v>0.18233317136764499</v>
      </c>
      <c r="I192" s="4">
        <v>0.19803380966186501</v>
      </c>
      <c r="J192" s="4">
        <v>0.209796458482742</v>
      </c>
      <c r="K192" s="4">
        <v>0.21693454682826999</v>
      </c>
      <c r="L192" s="4">
        <v>0.22104586660862</v>
      </c>
      <c r="M192" s="4">
        <v>0.22751094400882699</v>
      </c>
      <c r="N192" s="14">
        <v>0.23415501415729501</v>
      </c>
      <c r="P192" s="67"/>
      <c r="Q192" s="2">
        <v>0.95</v>
      </c>
      <c r="R192" s="4">
        <v>-1.80591363459826E-2</v>
      </c>
      <c r="S192" s="4">
        <v>6.5486419014632702E-2</v>
      </c>
      <c r="T192" s="4">
        <v>0.12967662513256101</v>
      </c>
      <c r="U192" s="4">
        <v>0.163265585899353</v>
      </c>
      <c r="V192" s="4">
        <v>0.18233317136764499</v>
      </c>
      <c r="W192" s="4">
        <v>0.19803380966186501</v>
      </c>
      <c r="X192" s="4">
        <v>0.209796458482742</v>
      </c>
      <c r="Y192" s="4">
        <v>0.21693454682826999</v>
      </c>
      <c r="Z192" s="4">
        <v>0.22104586660862</v>
      </c>
      <c r="AA192" s="4">
        <v>0.22751094400882699</v>
      </c>
      <c r="AB192" s="14">
        <v>0.23415501415729501</v>
      </c>
    </row>
    <row r="193" spans="2:28" x14ac:dyDescent="0.35">
      <c r="B193" s="67"/>
      <c r="C193" s="2">
        <v>1</v>
      </c>
      <c r="D193" s="4">
        <v>-1.82356126606464E-2</v>
      </c>
      <c r="E193" s="4">
        <v>7.3812080547213596E-2</v>
      </c>
      <c r="F193" s="4">
        <v>0.13847094774246199</v>
      </c>
      <c r="G193" s="4">
        <v>0.16857588291168199</v>
      </c>
      <c r="H193" s="4">
        <v>0.18937431275844599</v>
      </c>
      <c r="I193" s="4">
        <v>0.204604357481003</v>
      </c>
      <c r="J193" s="4">
        <v>0.21561555564403501</v>
      </c>
      <c r="K193" s="4">
        <v>0.22191461920738201</v>
      </c>
      <c r="L193" s="4">
        <v>0.22962900996208199</v>
      </c>
      <c r="M193" s="4">
        <v>0.237041160464287</v>
      </c>
      <c r="N193" s="14">
        <v>0.23889884352683999</v>
      </c>
      <c r="P193" s="67"/>
      <c r="Q193" s="2">
        <v>1</v>
      </c>
      <c r="R193" s="4">
        <v>-1.82356126606464E-2</v>
      </c>
      <c r="S193" s="4">
        <v>7.3812080547213596E-2</v>
      </c>
      <c r="T193" s="4">
        <v>0.13847094774246199</v>
      </c>
      <c r="U193" s="4">
        <v>0.16857588291168199</v>
      </c>
      <c r="V193" s="4">
        <v>0.18937431275844599</v>
      </c>
      <c r="W193" s="4">
        <v>0.204604357481003</v>
      </c>
      <c r="X193" s="4">
        <v>0.21561555564403501</v>
      </c>
      <c r="Y193" s="4">
        <v>0.22191461920738201</v>
      </c>
      <c r="Z193" s="4">
        <v>0.22962900996208199</v>
      </c>
      <c r="AA193" s="4">
        <v>0.237041160464287</v>
      </c>
      <c r="AB193" s="14">
        <v>0.23889884352683999</v>
      </c>
    </row>
    <row r="194" spans="2:28" x14ac:dyDescent="0.35">
      <c r="B194" s="8"/>
      <c r="C194" s="9"/>
      <c r="D194" s="9"/>
      <c r="E194" s="9"/>
      <c r="F194" s="9"/>
      <c r="G194" s="9"/>
      <c r="H194" s="9"/>
      <c r="I194" s="9"/>
      <c r="J194" s="9"/>
      <c r="K194" s="9"/>
      <c r="L194" s="9"/>
      <c r="M194" s="9"/>
      <c r="N194" s="10"/>
      <c r="P194" s="8"/>
      <c r="Q194" s="9"/>
      <c r="R194" s="9"/>
      <c r="S194" s="9"/>
      <c r="T194" s="9"/>
      <c r="U194" s="9"/>
      <c r="V194" s="9"/>
      <c r="W194" s="9"/>
      <c r="X194" s="9"/>
      <c r="Y194" s="9"/>
      <c r="Z194" s="9"/>
      <c r="AA194" s="9"/>
      <c r="AB194" s="10"/>
    </row>
    <row r="195" spans="2:28" x14ac:dyDescent="0.35">
      <c r="B195" s="8"/>
      <c r="C195" s="9"/>
      <c r="D195" s="9"/>
      <c r="E195" s="9"/>
      <c r="F195" s="9"/>
      <c r="G195" s="9"/>
      <c r="H195" s="9"/>
      <c r="I195" s="9"/>
      <c r="J195" s="9"/>
      <c r="K195" s="9"/>
      <c r="L195" s="9"/>
      <c r="M195" s="9"/>
      <c r="N195" s="10"/>
      <c r="P195" s="8"/>
      <c r="Q195" s="9"/>
      <c r="R195" s="9"/>
      <c r="S195" s="9"/>
      <c r="T195" s="9"/>
      <c r="U195" s="9"/>
      <c r="V195" s="9"/>
      <c r="W195" s="9"/>
      <c r="X195" s="9"/>
      <c r="Y195" s="9"/>
      <c r="Z195" s="9"/>
      <c r="AA195" s="9"/>
      <c r="AB195" s="10"/>
    </row>
    <row r="196" spans="2:28" x14ac:dyDescent="0.35">
      <c r="B196" s="8"/>
      <c r="C196" s="9"/>
      <c r="D196" s="9"/>
      <c r="E196" s="9"/>
      <c r="F196" s="9"/>
      <c r="G196" s="9"/>
      <c r="H196" s="9"/>
      <c r="I196" s="9"/>
      <c r="J196" s="9"/>
      <c r="K196" s="9"/>
      <c r="L196" s="9"/>
      <c r="M196" s="9"/>
      <c r="N196" s="10"/>
      <c r="P196" s="8"/>
      <c r="Q196" s="9"/>
      <c r="R196" s="9"/>
      <c r="S196" s="9"/>
      <c r="T196" s="9"/>
      <c r="U196" s="9"/>
      <c r="V196" s="9"/>
      <c r="W196" s="9"/>
      <c r="X196" s="9"/>
      <c r="Y196" s="9"/>
      <c r="Z196" s="9"/>
      <c r="AA196" s="9"/>
      <c r="AB196" s="10"/>
    </row>
    <row r="197" spans="2:28" x14ac:dyDescent="0.35">
      <c r="B197" s="8"/>
      <c r="C197" s="9"/>
      <c r="D197" s="9"/>
      <c r="E197" s="9"/>
      <c r="F197" s="9"/>
      <c r="G197" s="9"/>
      <c r="H197" s="9"/>
      <c r="I197" s="9"/>
      <c r="J197" s="9"/>
      <c r="K197" s="9"/>
      <c r="L197" s="9"/>
      <c r="M197" s="9"/>
      <c r="N197" s="10"/>
      <c r="P197" s="8"/>
      <c r="Q197" s="9"/>
      <c r="R197" s="9"/>
      <c r="S197" s="9"/>
      <c r="T197" s="9"/>
      <c r="U197" s="9"/>
      <c r="V197" s="9"/>
      <c r="W197" s="9"/>
      <c r="X197" s="9"/>
      <c r="Y197" s="9"/>
      <c r="Z197" s="9"/>
      <c r="AA197" s="9"/>
      <c r="AB197" s="10"/>
    </row>
    <row r="198" spans="2:28" x14ac:dyDescent="0.35">
      <c r="B198" s="8"/>
      <c r="C198" s="9"/>
      <c r="D198" s="9"/>
      <c r="E198" s="9"/>
      <c r="F198" s="9"/>
      <c r="G198" s="9"/>
      <c r="H198" s="9"/>
      <c r="I198" s="9"/>
      <c r="J198" s="9"/>
      <c r="K198" s="9"/>
      <c r="L198" s="9"/>
      <c r="M198" s="9"/>
      <c r="N198" s="10"/>
      <c r="P198" s="8"/>
      <c r="Q198" s="9"/>
      <c r="R198" s="9"/>
      <c r="S198" s="9"/>
      <c r="T198" s="9"/>
      <c r="U198" s="9"/>
      <c r="V198" s="9"/>
      <c r="W198" s="9"/>
      <c r="X198" s="9"/>
      <c r="Y198" s="9"/>
      <c r="Z198" s="9"/>
      <c r="AA198" s="9"/>
      <c r="AB198" s="10"/>
    </row>
    <row r="199" spans="2:28" x14ac:dyDescent="0.35">
      <c r="B199" s="8"/>
      <c r="C199" s="9"/>
      <c r="D199" s="9"/>
      <c r="E199" s="9"/>
      <c r="F199" s="9"/>
      <c r="G199" s="9"/>
      <c r="H199" s="9"/>
      <c r="I199" s="9"/>
      <c r="J199" s="9"/>
      <c r="K199" s="9"/>
      <c r="L199" s="9"/>
      <c r="M199" s="9"/>
      <c r="N199" s="10"/>
      <c r="P199" s="8"/>
      <c r="Q199" s="9"/>
      <c r="R199" s="9"/>
      <c r="S199" s="9"/>
      <c r="T199" s="9"/>
      <c r="U199" s="9"/>
      <c r="V199" s="9"/>
      <c r="W199" s="9"/>
      <c r="X199" s="9"/>
      <c r="Y199" s="9"/>
      <c r="Z199" s="9"/>
      <c r="AA199" s="9"/>
      <c r="AB199" s="10"/>
    </row>
    <row r="200" spans="2:28" x14ac:dyDescent="0.35">
      <c r="B200" s="8"/>
      <c r="C200" s="9"/>
      <c r="D200" s="9"/>
      <c r="E200" s="9"/>
      <c r="F200" s="9"/>
      <c r="G200" s="9"/>
      <c r="H200" s="9"/>
      <c r="I200" s="9"/>
      <c r="J200" s="9"/>
      <c r="K200" s="9"/>
      <c r="L200" s="9"/>
      <c r="M200" s="9"/>
      <c r="N200" s="10"/>
      <c r="P200" s="8"/>
      <c r="Q200" s="9"/>
      <c r="R200" s="9"/>
      <c r="S200" s="9"/>
      <c r="T200" s="9"/>
      <c r="U200" s="9"/>
      <c r="V200" s="9"/>
      <c r="W200" s="9"/>
      <c r="X200" s="9"/>
      <c r="Y200" s="9"/>
      <c r="Z200" s="9"/>
      <c r="AA200" s="9"/>
      <c r="AB200" s="10"/>
    </row>
    <row r="201" spans="2:28" x14ac:dyDescent="0.35">
      <c r="B201" s="8"/>
      <c r="C201" s="9"/>
      <c r="D201" s="9"/>
      <c r="E201" s="9"/>
      <c r="F201" s="9"/>
      <c r="G201" s="9"/>
      <c r="H201" s="9"/>
      <c r="I201" s="9"/>
      <c r="J201" s="9"/>
      <c r="K201" s="9"/>
      <c r="L201" s="9"/>
      <c r="M201" s="9"/>
      <c r="N201" s="10"/>
      <c r="P201" s="8"/>
      <c r="Q201" s="9"/>
      <c r="R201" s="9"/>
      <c r="S201" s="9"/>
      <c r="T201" s="9"/>
      <c r="U201" s="9"/>
      <c r="V201" s="9"/>
      <c r="W201" s="9"/>
      <c r="X201" s="9"/>
      <c r="Y201" s="9"/>
      <c r="Z201" s="9"/>
      <c r="AA201" s="9"/>
      <c r="AB201" s="10"/>
    </row>
    <row r="202" spans="2:28" x14ac:dyDescent="0.35">
      <c r="B202" s="8"/>
      <c r="C202" s="9"/>
      <c r="D202" s="9"/>
      <c r="E202" s="9"/>
      <c r="F202" s="9"/>
      <c r="G202" s="9"/>
      <c r="H202" s="9"/>
      <c r="I202" s="9"/>
      <c r="J202" s="9"/>
      <c r="K202" s="9"/>
      <c r="L202" s="9"/>
      <c r="M202" s="9"/>
      <c r="N202" s="10"/>
      <c r="P202" s="8"/>
      <c r="Q202" s="9"/>
      <c r="R202" s="9"/>
      <c r="S202" s="9"/>
      <c r="T202" s="9"/>
      <c r="U202" s="9"/>
      <c r="V202" s="9"/>
      <c r="W202" s="9"/>
      <c r="X202" s="9"/>
      <c r="Y202" s="9"/>
      <c r="Z202" s="9"/>
      <c r="AA202" s="9"/>
      <c r="AB202" s="10"/>
    </row>
    <row r="203" spans="2:28" x14ac:dyDescent="0.35">
      <c r="B203" s="8"/>
      <c r="C203" s="9"/>
      <c r="D203" s="9"/>
      <c r="E203" s="9"/>
      <c r="F203" s="9"/>
      <c r="G203" s="9"/>
      <c r="H203" s="9"/>
      <c r="I203" s="9"/>
      <c r="J203" s="9"/>
      <c r="K203" s="9"/>
      <c r="L203" s="9"/>
      <c r="M203" s="9"/>
      <c r="N203" s="10"/>
      <c r="P203" s="8"/>
      <c r="Q203" s="9"/>
      <c r="R203" s="9"/>
      <c r="S203" s="9"/>
      <c r="T203" s="9"/>
      <c r="U203" s="9"/>
      <c r="V203" s="9"/>
      <c r="W203" s="9"/>
      <c r="X203" s="9"/>
      <c r="Y203" s="9"/>
      <c r="Z203" s="9"/>
      <c r="AA203" s="9"/>
      <c r="AB203" s="10"/>
    </row>
    <row r="204" spans="2:28" x14ac:dyDescent="0.35">
      <c r="B204" s="64" t="s">
        <v>1</v>
      </c>
      <c r="C204" s="65"/>
      <c r="D204" s="65"/>
      <c r="E204" s="65"/>
      <c r="F204" s="65"/>
      <c r="G204" s="65"/>
      <c r="H204" s="65"/>
      <c r="I204" s="65"/>
      <c r="J204" s="65"/>
      <c r="K204" s="65"/>
      <c r="L204" s="65"/>
      <c r="M204" s="65"/>
      <c r="N204" s="66"/>
      <c r="P204" s="64" t="s">
        <v>1</v>
      </c>
      <c r="Q204" s="65"/>
      <c r="R204" s="65"/>
      <c r="S204" s="65"/>
      <c r="T204" s="65"/>
      <c r="U204" s="65"/>
      <c r="V204" s="65"/>
      <c r="W204" s="65"/>
      <c r="X204" s="65"/>
      <c r="Y204" s="65"/>
      <c r="Z204" s="65"/>
      <c r="AA204" s="65"/>
      <c r="AB204" s="66"/>
    </row>
    <row r="205" spans="2:28" x14ac:dyDescent="0.35">
      <c r="B205" s="67" t="s">
        <v>0</v>
      </c>
      <c r="C205" s="1"/>
      <c r="D205" s="1">
        <v>0</v>
      </c>
      <c r="E205" s="1">
        <v>0.1</v>
      </c>
      <c r="F205" s="1">
        <v>0.2</v>
      </c>
      <c r="G205" s="1">
        <v>0.3</v>
      </c>
      <c r="H205" s="1">
        <v>0.4</v>
      </c>
      <c r="I205" s="1">
        <v>0.5</v>
      </c>
      <c r="J205" s="1">
        <v>0.6</v>
      </c>
      <c r="K205" s="1">
        <v>0.7</v>
      </c>
      <c r="L205" s="1">
        <v>0.8</v>
      </c>
      <c r="M205" s="1">
        <v>0.9</v>
      </c>
      <c r="N205" s="11">
        <v>1</v>
      </c>
      <c r="P205" s="67" t="s">
        <v>0</v>
      </c>
      <c r="Q205" s="1"/>
      <c r="R205" s="1">
        <v>0</v>
      </c>
      <c r="S205" s="1">
        <v>0.1</v>
      </c>
      <c r="T205" s="1">
        <v>0.2</v>
      </c>
      <c r="U205" s="1">
        <v>0.3</v>
      </c>
      <c r="V205" s="1">
        <v>0.4</v>
      </c>
      <c r="W205" s="1">
        <v>0.5</v>
      </c>
      <c r="X205" s="1">
        <v>0.6</v>
      </c>
      <c r="Y205" s="1">
        <v>0.7</v>
      </c>
      <c r="Z205" s="1">
        <v>0.8</v>
      </c>
      <c r="AA205" s="1">
        <v>0.9</v>
      </c>
      <c r="AB205" s="11">
        <v>1</v>
      </c>
    </row>
    <row r="206" spans="2:28" x14ac:dyDescent="0.35">
      <c r="B206" s="67"/>
      <c r="C206" s="2">
        <v>0</v>
      </c>
      <c r="D206" s="4">
        <v>0</v>
      </c>
      <c r="E206" s="4">
        <v>0</v>
      </c>
      <c r="F206" s="4">
        <v>0</v>
      </c>
      <c r="G206" s="4">
        <v>0</v>
      </c>
      <c r="H206" s="4">
        <v>0</v>
      </c>
      <c r="I206" s="4">
        <v>0</v>
      </c>
      <c r="J206" s="4">
        <v>0</v>
      </c>
      <c r="K206" s="4">
        <v>0</v>
      </c>
      <c r="L206" s="4">
        <v>0</v>
      </c>
      <c r="M206" s="4">
        <v>0</v>
      </c>
      <c r="N206" s="14">
        <v>0</v>
      </c>
      <c r="P206" s="67"/>
      <c r="Q206" s="2">
        <v>0</v>
      </c>
      <c r="R206" s="4">
        <v>0</v>
      </c>
      <c r="S206" s="4">
        <v>0</v>
      </c>
      <c r="T206" s="4">
        <v>0</v>
      </c>
      <c r="U206" s="4">
        <v>0</v>
      </c>
      <c r="V206" s="4">
        <v>0</v>
      </c>
      <c r="W206" s="4">
        <v>0</v>
      </c>
      <c r="X206" s="4">
        <v>0</v>
      </c>
      <c r="Y206" s="4">
        <v>0</v>
      </c>
      <c r="Z206" s="4">
        <v>0</v>
      </c>
      <c r="AA206" s="4">
        <v>0</v>
      </c>
      <c r="AB206" s="14">
        <v>0</v>
      </c>
    </row>
    <row r="207" spans="2:28" x14ac:dyDescent="0.35">
      <c r="B207" s="67"/>
      <c r="C207" s="2">
        <v>0.05</v>
      </c>
      <c r="D207" s="4">
        <v>-1.66753714438528E-3</v>
      </c>
      <c r="E207" s="4">
        <v>-4.7474158927798297E-3</v>
      </c>
      <c r="F207" s="4">
        <v>-6.9572119973599902E-3</v>
      </c>
      <c r="G207" s="4">
        <v>-8.5815768688917195E-3</v>
      </c>
      <c r="H207" s="4">
        <v>-9.8707638680934906E-3</v>
      </c>
      <c r="I207" s="4">
        <v>-1.0732805356383299E-2</v>
      </c>
      <c r="J207" s="4">
        <v>-1.1480089277028999E-2</v>
      </c>
      <c r="K207" s="4">
        <v>-1.20049193501472E-2</v>
      </c>
      <c r="L207" s="4">
        <v>-1.23277939856052E-2</v>
      </c>
      <c r="M207" s="4">
        <v>-1.25818606466055E-2</v>
      </c>
      <c r="N207" s="14">
        <v>-1.28419948741794E-2</v>
      </c>
      <c r="P207" s="67"/>
      <c r="Q207" s="2">
        <v>0.05</v>
      </c>
      <c r="R207" s="4">
        <v>-1.66753714438528E-3</v>
      </c>
      <c r="S207" s="4">
        <v>-4.7474158927798297E-3</v>
      </c>
      <c r="T207" s="4">
        <v>-6.9572119973599902E-3</v>
      </c>
      <c r="U207" s="4">
        <v>-8.5815768688917195E-3</v>
      </c>
      <c r="V207" s="4">
        <v>-9.8707638680934906E-3</v>
      </c>
      <c r="W207" s="4">
        <v>-1.0732805356383299E-2</v>
      </c>
      <c r="X207" s="4">
        <v>-1.1480089277028999E-2</v>
      </c>
      <c r="Y207" s="4">
        <v>-1.20049193501472E-2</v>
      </c>
      <c r="Z207" s="4">
        <v>-1.23277939856052E-2</v>
      </c>
      <c r="AA207" s="4">
        <v>-1.25818606466055E-2</v>
      </c>
      <c r="AB207" s="14">
        <v>-1.28419948741794E-2</v>
      </c>
    </row>
    <row r="208" spans="2:28" x14ac:dyDescent="0.35">
      <c r="B208" s="67"/>
      <c r="C208" s="2">
        <v>0.1</v>
      </c>
      <c r="D208" s="4">
        <v>8.4406544920057102E-4</v>
      </c>
      <c r="E208" s="4">
        <v>-5.40886307135224E-3</v>
      </c>
      <c r="F208" s="4">
        <v>-9.8572894930839504E-3</v>
      </c>
      <c r="G208" s="4">
        <v>-1.27622848376632E-2</v>
      </c>
      <c r="H208" s="4">
        <v>-1.44946938380599E-2</v>
      </c>
      <c r="I208" s="4">
        <v>-1.6602942720055601E-2</v>
      </c>
      <c r="J208" s="4">
        <v>-1.6891770064830801E-2</v>
      </c>
      <c r="K208" s="4">
        <v>-1.7956409603357301E-2</v>
      </c>
      <c r="L208" s="4">
        <v>-1.8514739349484399E-2</v>
      </c>
      <c r="M208" s="4">
        <v>-1.86363812536001E-2</v>
      </c>
      <c r="N208" s="14">
        <v>-1.9036255776882199E-2</v>
      </c>
      <c r="P208" s="67"/>
      <c r="Q208" s="2">
        <v>0.1</v>
      </c>
      <c r="R208" s="4">
        <v>8.4406544920057102E-4</v>
      </c>
      <c r="S208" s="4">
        <v>-5.40886307135224E-3</v>
      </c>
      <c r="T208" s="4">
        <v>-9.8572894930839504E-3</v>
      </c>
      <c r="U208" s="4">
        <v>-1.27622848376632E-2</v>
      </c>
      <c r="V208" s="4">
        <v>-1.44946938380599E-2</v>
      </c>
      <c r="W208" s="4">
        <v>-1.6602942720055601E-2</v>
      </c>
      <c r="X208" s="4">
        <v>-1.6891770064830801E-2</v>
      </c>
      <c r="Y208" s="4">
        <v>-1.7956409603357301E-2</v>
      </c>
      <c r="Z208" s="4">
        <v>-1.8514739349484399E-2</v>
      </c>
      <c r="AA208" s="4">
        <v>-1.86363812536001E-2</v>
      </c>
      <c r="AB208" s="14">
        <v>-1.9036255776882199E-2</v>
      </c>
    </row>
    <row r="209" spans="2:28" x14ac:dyDescent="0.35">
      <c r="B209" s="67"/>
      <c r="C209" s="2">
        <v>0.15</v>
      </c>
      <c r="D209" s="4">
        <v>1.7765606753528101E-3</v>
      </c>
      <c r="E209" s="4">
        <v>-6.8688946776092096E-3</v>
      </c>
      <c r="F209" s="4">
        <v>-1.2159811332821799E-2</v>
      </c>
      <c r="G209" s="4">
        <v>-1.6543978825211501E-2</v>
      </c>
      <c r="H209" s="4">
        <v>-1.9473183900117898E-2</v>
      </c>
      <c r="I209" s="4">
        <v>-2.0068389363586899E-2</v>
      </c>
      <c r="J209" s="4">
        <v>-2.1296463906765001E-2</v>
      </c>
      <c r="K209" s="4">
        <v>-2.1570632234215702E-2</v>
      </c>
      <c r="L209" s="4">
        <v>-2.25235596299171E-2</v>
      </c>
      <c r="M209" s="4">
        <v>-2.3289725184440599E-2</v>
      </c>
      <c r="N209" s="14">
        <v>-2.3088904097676301E-2</v>
      </c>
      <c r="P209" s="67"/>
      <c r="Q209" s="2">
        <v>0.15</v>
      </c>
      <c r="R209" s="4">
        <v>1.7765606753528101E-3</v>
      </c>
      <c r="S209" s="4">
        <v>-6.8688946776092096E-3</v>
      </c>
      <c r="T209" s="4">
        <v>-1.2159811332821799E-2</v>
      </c>
      <c r="U209" s="4">
        <v>-1.6543978825211501E-2</v>
      </c>
      <c r="V209" s="4">
        <v>-1.9473183900117898E-2</v>
      </c>
      <c r="W209" s="4">
        <v>-2.0068389363586899E-2</v>
      </c>
      <c r="X209" s="4">
        <v>-2.1296463906765001E-2</v>
      </c>
      <c r="Y209" s="4">
        <v>-2.1570632234215702E-2</v>
      </c>
      <c r="Z209" s="4">
        <v>-2.25235596299171E-2</v>
      </c>
      <c r="AA209" s="4">
        <v>-2.3289725184440599E-2</v>
      </c>
      <c r="AB209" s="14">
        <v>-2.3088904097676301E-2</v>
      </c>
    </row>
    <row r="210" spans="2:28" x14ac:dyDescent="0.35">
      <c r="B210" s="67"/>
      <c r="C210" s="2">
        <v>0.2</v>
      </c>
      <c r="D210" s="4">
        <v>2.2556520998477901E-3</v>
      </c>
      <c r="E210" s="4">
        <v>-9.9007850512862206E-3</v>
      </c>
      <c r="F210" s="4">
        <v>-1.37140722945333E-2</v>
      </c>
      <c r="G210" s="4">
        <v>-1.9183901449044499E-2</v>
      </c>
      <c r="H210" s="4">
        <v>-2.15603306889534E-2</v>
      </c>
      <c r="I210" s="4">
        <v>-2.3533836007118201E-2</v>
      </c>
      <c r="J210" s="4">
        <v>-2.5380663573741899E-2</v>
      </c>
      <c r="K210" s="4">
        <v>-2.5776369497179999E-2</v>
      </c>
      <c r="L210" s="4">
        <v>-2.6172075420618099E-2</v>
      </c>
      <c r="M210" s="4">
        <v>-2.8323650360107401E-2</v>
      </c>
      <c r="N210" s="14">
        <v>-2.7037619613110998E-2</v>
      </c>
      <c r="P210" s="67"/>
      <c r="Q210" s="2">
        <v>0.2</v>
      </c>
      <c r="R210" s="4">
        <v>2.2556520998477901E-3</v>
      </c>
      <c r="S210" s="4">
        <v>-9.9007850512862206E-3</v>
      </c>
      <c r="T210" s="4">
        <v>-1.37140722945333E-2</v>
      </c>
      <c r="U210" s="4">
        <v>-1.9183901449044499E-2</v>
      </c>
      <c r="V210" s="4">
        <v>-2.15603306889534E-2</v>
      </c>
      <c r="W210" s="4">
        <v>-2.3533836007118201E-2</v>
      </c>
      <c r="X210" s="4">
        <v>-2.5380663573741899E-2</v>
      </c>
      <c r="Y210" s="4">
        <v>-2.5776369497179999E-2</v>
      </c>
      <c r="Z210" s="4">
        <v>-2.6172075420618099E-2</v>
      </c>
      <c r="AA210" s="4">
        <v>-2.8323650360107401E-2</v>
      </c>
      <c r="AB210" s="14">
        <v>-2.7037619613110998E-2</v>
      </c>
    </row>
    <row r="211" spans="2:28" x14ac:dyDescent="0.35">
      <c r="B211" s="67"/>
      <c r="C211" s="2">
        <v>0.25</v>
      </c>
      <c r="D211" s="4">
        <v>1.92897662054747E-3</v>
      </c>
      <c r="E211" s="4">
        <v>-1.0487930849194501E-2</v>
      </c>
      <c r="F211" s="4">
        <v>-1.5268333256244699E-2</v>
      </c>
      <c r="G211" s="4">
        <v>-2.1823824072877598E-2</v>
      </c>
      <c r="H211" s="4">
        <v>-2.3647477477788899E-2</v>
      </c>
      <c r="I211" s="4">
        <v>-2.6403699070215201E-2</v>
      </c>
      <c r="J211" s="4">
        <v>-2.8653889894485501E-2</v>
      </c>
      <c r="K211" s="4">
        <v>-2.9237240552902201E-2</v>
      </c>
      <c r="L211" s="4">
        <v>-2.9820591211319001E-2</v>
      </c>
      <c r="M211" s="4">
        <v>-3.1249189749360098E-2</v>
      </c>
      <c r="N211" s="14">
        <v>-3.0986335128545799E-2</v>
      </c>
      <c r="P211" s="67"/>
      <c r="Q211" s="2">
        <v>0.25</v>
      </c>
      <c r="R211" s="4">
        <v>1.92897662054747E-3</v>
      </c>
      <c r="S211" s="4">
        <v>-1.0487930849194501E-2</v>
      </c>
      <c r="T211" s="4">
        <v>-1.5268333256244699E-2</v>
      </c>
      <c r="U211" s="4">
        <v>-2.1823824072877598E-2</v>
      </c>
      <c r="V211" s="4">
        <v>-2.3647477477788899E-2</v>
      </c>
      <c r="W211" s="4">
        <v>-2.6403699070215201E-2</v>
      </c>
      <c r="X211" s="4">
        <v>-2.8653889894485501E-2</v>
      </c>
      <c r="Y211" s="4">
        <v>-2.9237240552902201E-2</v>
      </c>
      <c r="Z211" s="4">
        <v>-2.9820591211319001E-2</v>
      </c>
      <c r="AA211" s="4">
        <v>-3.1249189749360098E-2</v>
      </c>
      <c r="AB211" s="14">
        <v>-3.0986335128545799E-2</v>
      </c>
    </row>
    <row r="212" spans="2:28" x14ac:dyDescent="0.35">
      <c r="B212" s="67"/>
      <c r="C212" s="2">
        <v>0.3</v>
      </c>
      <c r="D212" s="4">
        <v>1.7151989741250901E-3</v>
      </c>
      <c r="E212" s="4">
        <v>-1.2977858074009399E-2</v>
      </c>
      <c r="F212" s="4">
        <v>-1.7470935359597199E-2</v>
      </c>
      <c r="G212" s="4">
        <v>-2.44637466967106E-2</v>
      </c>
      <c r="H212" s="4">
        <v>-2.5734624266624501E-2</v>
      </c>
      <c r="I212" s="4">
        <v>-2.9273562133312201E-2</v>
      </c>
      <c r="J212" s="4">
        <v>-3.1143372878432302E-2</v>
      </c>
      <c r="K212" s="4">
        <v>-3.2017707824706997E-2</v>
      </c>
      <c r="L212" s="4">
        <v>-3.2542470842599897E-2</v>
      </c>
      <c r="M212" s="4">
        <v>-3.3364146947860697E-2</v>
      </c>
      <c r="N212" s="14">
        <v>-3.33280004560947E-2</v>
      </c>
      <c r="P212" s="67"/>
      <c r="Q212" s="2">
        <v>0.3</v>
      </c>
      <c r="R212" s="4">
        <v>1.7151989741250901E-3</v>
      </c>
      <c r="S212" s="4">
        <v>-1.2977858074009399E-2</v>
      </c>
      <c r="T212" s="4">
        <v>-1.7470935359597199E-2</v>
      </c>
      <c r="U212" s="4">
        <v>-2.44637466967106E-2</v>
      </c>
      <c r="V212" s="4">
        <v>-2.5734624266624501E-2</v>
      </c>
      <c r="W212" s="4">
        <v>-2.9273562133312201E-2</v>
      </c>
      <c r="X212" s="4">
        <v>-3.1143372878432302E-2</v>
      </c>
      <c r="Y212" s="4">
        <v>-3.2017707824706997E-2</v>
      </c>
      <c r="Z212" s="4">
        <v>-3.2542470842599897E-2</v>
      </c>
      <c r="AA212" s="4">
        <v>-3.3364146947860697E-2</v>
      </c>
      <c r="AB212" s="14">
        <v>-3.33280004560947E-2</v>
      </c>
    </row>
    <row r="213" spans="2:28" x14ac:dyDescent="0.35">
      <c r="B213" s="67"/>
      <c r="C213" s="2">
        <v>0.35</v>
      </c>
      <c r="D213" s="4">
        <v>1.31976278498769E-3</v>
      </c>
      <c r="E213" s="4">
        <v>-1.3399140909314201E-2</v>
      </c>
      <c r="F213" s="4">
        <v>-2.1087439730763401E-2</v>
      </c>
      <c r="G213" s="4">
        <v>-2.6139410212636001E-2</v>
      </c>
      <c r="H213" s="4">
        <v>-2.782177105546E-2</v>
      </c>
      <c r="I213" s="4">
        <v>-3.07415965944529E-2</v>
      </c>
      <c r="J213" s="4">
        <v>-3.2565116882324198E-2</v>
      </c>
      <c r="K213" s="4">
        <v>-3.41411605477333E-2</v>
      </c>
      <c r="L213" s="4">
        <v>-3.4551117569208097E-2</v>
      </c>
      <c r="M213" s="4">
        <v>-3.5388294607400901E-2</v>
      </c>
      <c r="N213" s="14">
        <v>-3.5857398062944398E-2</v>
      </c>
      <c r="P213" s="67"/>
      <c r="Q213" s="2">
        <v>0.35</v>
      </c>
      <c r="R213" s="4">
        <v>1.31976278498769E-3</v>
      </c>
      <c r="S213" s="4">
        <v>-1.3399140909314201E-2</v>
      </c>
      <c r="T213" s="4">
        <v>-2.1087439730763401E-2</v>
      </c>
      <c r="U213" s="4">
        <v>-2.6139410212636001E-2</v>
      </c>
      <c r="V213" s="4">
        <v>-2.782177105546E-2</v>
      </c>
      <c r="W213" s="4">
        <v>-3.07415965944529E-2</v>
      </c>
      <c r="X213" s="4">
        <v>-3.2565116882324198E-2</v>
      </c>
      <c r="Y213" s="4">
        <v>-3.41411605477333E-2</v>
      </c>
      <c r="Z213" s="4">
        <v>-3.4551117569208097E-2</v>
      </c>
      <c r="AA213" s="4">
        <v>-3.5388294607400901E-2</v>
      </c>
      <c r="AB213" s="14">
        <v>-3.5857398062944398E-2</v>
      </c>
    </row>
    <row r="214" spans="2:28" x14ac:dyDescent="0.35">
      <c r="B214" s="67"/>
      <c r="C214" s="2">
        <v>0.4</v>
      </c>
      <c r="D214" s="4">
        <v>1.3602885883301501E-3</v>
      </c>
      <c r="E214" s="4">
        <v>-1.44594726152718E-2</v>
      </c>
      <c r="F214" s="4">
        <v>-2.2595545276999501E-2</v>
      </c>
      <c r="G214" s="4">
        <v>-2.7002245187759399E-2</v>
      </c>
      <c r="H214" s="4">
        <v>-3.0336350202560401E-2</v>
      </c>
      <c r="I214" s="4">
        <v>-3.2819882035255397E-2</v>
      </c>
      <c r="J214" s="4">
        <v>-3.4738611429929699E-2</v>
      </c>
      <c r="K214" s="4">
        <v>-3.6112237721681602E-2</v>
      </c>
      <c r="L214" s="4">
        <v>-3.72242629528046E-2</v>
      </c>
      <c r="M214" s="4">
        <v>-3.7546515464782701E-2</v>
      </c>
      <c r="N214" s="14">
        <v>-3.8563635200262097E-2</v>
      </c>
      <c r="P214" s="67"/>
      <c r="Q214" s="2">
        <v>0.4</v>
      </c>
      <c r="R214" s="4">
        <v>1.3602885883301501E-3</v>
      </c>
      <c r="S214" s="4">
        <v>-1.44594726152718E-2</v>
      </c>
      <c r="T214" s="4">
        <v>-2.2595545276999501E-2</v>
      </c>
      <c r="U214" s="4">
        <v>-2.7002245187759399E-2</v>
      </c>
      <c r="V214" s="4">
        <v>-3.0336350202560401E-2</v>
      </c>
      <c r="W214" s="4">
        <v>-3.2819882035255397E-2</v>
      </c>
      <c r="X214" s="4">
        <v>-3.4738611429929699E-2</v>
      </c>
      <c r="Y214" s="4">
        <v>-3.6112237721681602E-2</v>
      </c>
      <c r="Z214" s="4">
        <v>-3.72242629528046E-2</v>
      </c>
      <c r="AA214" s="4">
        <v>-3.7546515464782701E-2</v>
      </c>
      <c r="AB214" s="14">
        <v>-3.8563635200262097E-2</v>
      </c>
    </row>
    <row r="215" spans="2:28" x14ac:dyDescent="0.35">
      <c r="B215" s="67"/>
      <c r="C215" s="2">
        <v>0.45</v>
      </c>
      <c r="D215" s="4">
        <v>1.25106878113002E-3</v>
      </c>
      <c r="E215" s="4">
        <v>-1.5519804321229499E-2</v>
      </c>
      <c r="F215" s="4">
        <v>-2.48756129294634E-2</v>
      </c>
      <c r="G215" s="4">
        <v>-2.8818789869546901E-2</v>
      </c>
      <c r="H215" s="4">
        <v>-3.2270718365907697E-2</v>
      </c>
      <c r="I215" s="4">
        <v>-3.4536089748144198E-2</v>
      </c>
      <c r="J215" s="4">
        <v>-3.6347221583128003E-2</v>
      </c>
      <c r="K215" s="4">
        <v>-3.7970934063196203E-2</v>
      </c>
      <c r="L215" s="4">
        <v>-3.9065402001142502E-2</v>
      </c>
      <c r="M215" s="4">
        <v>-3.9778601378202397E-2</v>
      </c>
      <c r="N215" s="14">
        <v>-4.0625739842653302E-2</v>
      </c>
      <c r="P215" s="67"/>
      <c r="Q215" s="2">
        <v>0.45</v>
      </c>
      <c r="R215" s="4">
        <v>1.25106878113002E-3</v>
      </c>
      <c r="S215" s="4">
        <v>-1.5519804321229499E-2</v>
      </c>
      <c r="T215" s="4">
        <v>-2.48756129294634E-2</v>
      </c>
      <c r="U215" s="4">
        <v>-2.8818789869546901E-2</v>
      </c>
      <c r="V215" s="4">
        <v>-3.2270718365907697E-2</v>
      </c>
      <c r="W215" s="4">
        <v>-3.4536089748144198E-2</v>
      </c>
      <c r="X215" s="4">
        <v>-3.6347221583128003E-2</v>
      </c>
      <c r="Y215" s="4">
        <v>-3.7970934063196203E-2</v>
      </c>
      <c r="Z215" s="4">
        <v>-3.9065402001142502E-2</v>
      </c>
      <c r="AA215" s="4">
        <v>-3.9778601378202397E-2</v>
      </c>
      <c r="AB215" s="14">
        <v>-4.0625739842653302E-2</v>
      </c>
    </row>
    <row r="216" spans="2:28" x14ac:dyDescent="0.35">
      <c r="B216" s="67"/>
      <c r="C216" s="2">
        <v>0.5</v>
      </c>
      <c r="D216" s="4">
        <v>8.0865947529673598E-4</v>
      </c>
      <c r="E216" s="4">
        <v>-1.6721975058317198E-2</v>
      </c>
      <c r="F216" s="4">
        <v>-2.5732789188623401E-2</v>
      </c>
      <c r="G216" s="4">
        <v>-2.94698793441057E-2</v>
      </c>
      <c r="H216" s="4">
        <v>-3.3576879650354399E-2</v>
      </c>
      <c r="I216" s="4">
        <v>-3.6101579666137702E-2</v>
      </c>
      <c r="J216" s="4">
        <v>-3.8217773661017397E-2</v>
      </c>
      <c r="K216" s="4">
        <v>-3.9707981050014503E-2</v>
      </c>
      <c r="L216" s="4">
        <v>-4.11628670990467E-2</v>
      </c>
      <c r="M216" s="4">
        <v>-4.1849024593830102E-2</v>
      </c>
      <c r="N216" s="14">
        <v>-4.2762052267789799E-2</v>
      </c>
      <c r="P216" s="67"/>
      <c r="Q216" s="2">
        <v>0.5</v>
      </c>
      <c r="R216" s="4">
        <v>8.0865947529673598E-4</v>
      </c>
      <c r="S216" s="4">
        <v>-1.6721975058317198E-2</v>
      </c>
      <c r="T216" s="4">
        <v>-2.5732789188623401E-2</v>
      </c>
      <c r="U216" s="4">
        <v>-2.94698793441057E-2</v>
      </c>
      <c r="V216" s="4">
        <v>-3.3576879650354399E-2</v>
      </c>
      <c r="W216" s="4">
        <v>-3.6101579666137702E-2</v>
      </c>
      <c r="X216" s="4">
        <v>-3.8217773661017397E-2</v>
      </c>
      <c r="Y216" s="4">
        <v>-3.9707981050014503E-2</v>
      </c>
      <c r="Z216" s="4">
        <v>-4.11628670990467E-2</v>
      </c>
      <c r="AA216" s="4">
        <v>-4.1849024593830102E-2</v>
      </c>
      <c r="AB216" s="14">
        <v>-4.2762052267789799E-2</v>
      </c>
    </row>
    <row r="217" spans="2:28" x14ac:dyDescent="0.35">
      <c r="B217" s="67"/>
      <c r="C217" s="2">
        <v>0.55000000000000004</v>
      </c>
      <c r="D217" s="4">
        <v>9.1991754015907699E-4</v>
      </c>
      <c r="E217" s="4">
        <v>-1.7874892801046399E-2</v>
      </c>
      <c r="F217" s="4">
        <v>-2.63890624046326E-2</v>
      </c>
      <c r="G217" s="4">
        <v>-3.12220435589552E-2</v>
      </c>
      <c r="H217" s="4">
        <v>-3.4861184656619998E-2</v>
      </c>
      <c r="I217" s="4">
        <v>-3.7941608577966697E-2</v>
      </c>
      <c r="J217" s="4">
        <v>-4.0088325738906902E-2</v>
      </c>
      <c r="K217" s="4">
        <v>-4.1536476463079501E-2</v>
      </c>
      <c r="L217" s="4">
        <v>-4.2852252721786499E-2</v>
      </c>
      <c r="M217" s="4">
        <v>-4.3923970311880098E-2</v>
      </c>
      <c r="N217" s="14">
        <v>-4.4656902551651001E-2</v>
      </c>
      <c r="P217" s="67"/>
      <c r="Q217" s="2">
        <v>0.55000000000000004</v>
      </c>
      <c r="R217" s="4">
        <v>9.1991754015907699E-4</v>
      </c>
      <c r="S217" s="4">
        <v>-1.7874892801046399E-2</v>
      </c>
      <c r="T217" s="4">
        <v>-2.63890624046326E-2</v>
      </c>
      <c r="U217" s="4">
        <v>-3.12220435589552E-2</v>
      </c>
      <c r="V217" s="4">
        <v>-3.4861184656619998E-2</v>
      </c>
      <c r="W217" s="4">
        <v>-3.7941608577966697E-2</v>
      </c>
      <c r="X217" s="4">
        <v>-4.0088325738906902E-2</v>
      </c>
      <c r="Y217" s="4">
        <v>-4.1536476463079501E-2</v>
      </c>
      <c r="Z217" s="4">
        <v>-4.2852252721786499E-2</v>
      </c>
      <c r="AA217" s="4">
        <v>-4.3923970311880098E-2</v>
      </c>
      <c r="AB217" s="14">
        <v>-4.4656902551651001E-2</v>
      </c>
    </row>
    <row r="218" spans="2:28" x14ac:dyDescent="0.35">
      <c r="B218" s="67"/>
      <c r="C218" s="2">
        <v>0.6</v>
      </c>
      <c r="D218" s="4">
        <v>6.7612249404192003E-4</v>
      </c>
      <c r="E218" s="4">
        <v>-1.9824080169200901E-2</v>
      </c>
      <c r="F218" s="4">
        <v>-2.71483510732651E-2</v>
      </c>
      <c r="G218" s="4">
        <v>-3.23422513902187E-2</v>
      </c>
      <c r="H218" s="4">
        <v>-3.6196298897266402E-2</v>
      </c>
      <c r="I218" s="4">
        <v>-3.8919512182474102E-2</v>
      </c>
      <c r="J218" s="4">
        <v>-4.1559055447578402E-2</v>
      </c>
      <c r="K218" s="4">
        <v>-4.3296836316585499E-2</v>
      </c>
      <c r="L218" s="4">
        <v>-4.4724844396114398E-2</v>
      </c>
      <c r="M218" s="4">
        <v>-4.5881960541009903E-2</v>
      </c>
      <c r="N218" s="14">
        <v>-4.6673774719238302E-2</v>
      </c>
      <c r="P218" s="67"/>
      <c r="Q218" s="2">
        <v>0.6</v>
      </c>
      <c r="R218" s="4">
        <v>6.7612249404192003E-4</v>
      </c>
      <c r="S218" s="4">
        <v>-1.9824080169200901E-2</v>
      </c>
      <c r="T218" s="4">
        <v>-2.71483510732651E-2</v>
      </c>
      <c r="U218" s="4">
        <v>-3.23422513902187E-2</v>
      </c>
      <c r="V218" s="4">
        <v>-3.6196298897266402E-2</v>
      </c>
      <c r="W218" s="4">
        <v>-3.8919512182474102E-2</v>
      </c>
      <c r="X218" s="4">
        <v>-4.1559055447578402E-2</v>
      </c>
      <c r="Y218" s="4">
        <v>-4.3296836316585499E-2</v>
      </c>
      <c r="Z218" s="4">
        <v>-4.4724844396114398E-2</v>
      </c>
      <c r="AA218" s="4">
        <v>-4.5881960541009903E-2</v>
      </c>
      <c r="AB218" s="14">
        <v>-4.6673774719238302E-2</v>
      </c>
    </row>
    <row r="219" spans="2:28" x14ac:dyDescent="0.35">
      <c r="B219" s="67"/>
      <c r="C219" s="2">
        <v>0.65</v>
      </c>
      <c r="D219" s="4">
        <v>5.4623169125989101E-4</v>
      </c>
      <c r="E219" s="4">
        <v>-2.0157694816589401E-2</v>
      </c>
      <c r="F219" s="4">
        <v>-2.79192328453064E-2</v>
      </c>
      <c r="G219" s="4">
        <v>-3.3319234848022503E-2</v>
      </c>
      <c r="H219" s="4">
        <v>-3.7710171192884397E-2</v>
      </c>
      <c r="I219" s="4">
        <v>-4.0523979812860503E-2</v>
      </c>
      <c r="J219" s="4">
        <v>-4.3403401970863301E-2</v>
      </c>
      <c r="K219" s="4">
        <v>-4.5223541557788897E-2</v>
      </c>
      <c r="L219" s="4">
        <v>-4.6645686030387899E-2</v>
      </c>
      <c r="M219" s="4">
        <v>-4.7725673764944097E-2</v>
      </c>
      <c r="N219" s="14">
        <v>-4.8550855368375799E-2</v>
      </c>
      <c r="P219" s="67"/>
      <c r="Q219" s="2">
        <v>0.65</v>
      </c>
      <c r="R219" s="4">
        <v>5.4623169125989101E-4</v>
      </c>
      <c r="S219" s="4">
        <v>-2.0157694816589401E-2</v>
      </c>
      <c r="T219" s="4">
        <v>-2.79192328453064E-2</v>
      </c>
      <c r="U219" s="4">
        <v>-3.3319234848022503E-2</v>
      </c>
      <c r="V219" s="4">
        <v>-3.7710171192884397E-2</v>
      </c>
      <c r="W219" s="4">
        <v>-4.0523979812860503E-2</v>
      </c>
      <c r="X219" s="4">
        <v>-4.3403401970863301E-2</v>
      </c>
      <c r="Y219" s="4">
        <v>-4.5223541557788897E-2</v>
      </c>
      <c r="Z219" s="4">
        <v>-4.6645686030387899E-2</v>
      </c>
      <c r="AA219" s="4">
        <v>-4.7725673764944097E-2</v>
      </c>
      <c r="AB219" s="14">
        <v>-4.8550855368375799E-2</v>
      </c>
    </row>
    <row r="220" spans="2:28" x14ac:dyDescent="0.35">
      <c r="B220" s="67"/>
      <c r="C220" s="2">
        <v>0.7</v>
      </c>
      <c r="D220" s="4">
        <v>2.6360165793448697E-4</v>
      </c>
      <c r="E220" s="4">
        <v>-2.0773814991116499E-2</v>
      </c>
      <c r="F220" s="4">
        <v>-2.87410020828247E-2</v>
      </c>
      <c r="G220" s="4">
        <v>-3.4554563462734202E-2</v>
      </c>
      <c r="H220" s="4">
        <v>-3.8658063858747503E-2</v>
      </c>
      <c r="I220" s="4">
        <v>-4.2008250951767002E-2</v>
      </c>
      <c r="J220" s="4">
        <v>-4.4813033193349797E-2</v>
      </c>
      <c r="K220" s="4">
        <v>-4.7114927321672398E-2</v>
      </c>
      <c r="L220" s="4">
        <v>-4.8469303175806999E-2</v>
      </c>
      <c r="M220" s="4">
        <v>-4.9646690487861599E-2</v>
      </c>
      <c r="N220" s="14">
        <v>-5.0700455904007E-2</v>
      </c>
      <c r="P220" s="67"/>
      <c r="Q220" s="2">
        <v>0.7</v>
      </c>
      <c r="R220" s="4">
        <v>2.6360165793448697E-4</v>
      </c>
      <c r="S220" s="4">
        <v>-2.0773814991116499E-2</v>
      </c>
      <c r="T220" s="4">
        <v>-2.87410020828247E-2</v>
      </c>
      <c r="U220" s="4">
        <v>-3.4554563462734202E-2</v>
      </c>
      <c r="V220" s="4">
        <v>-3.8658063858747503E-2</v>
      </c>
      <c r="W220" s="4">
        <v>-4.2008250951767002E-2</v>
      </c>
      <c r="X220" s="4">
        <v>-4.4813033193349797E-2</v>
      </c>
      <c r="Y220" s="4">
        <v>-4.7114927321672398E-2</v>
      </c>
      <c r="Z220" s="4">
        <v>-4.8469303175806999E-2</v>
      </c>
      <c r="AA220" s="4">
        <v>-4.9646690487861599E-2</v>
      </c>
      <c r="AB220" s="14">
        <v>-5.0700455904007E-2</v>
      </c>
    </row>
    <row r="221" spans="2:28" x14ac:dyDescent="0.35">
      <c r="B221" s="67"/>
      <c r="C221" s="2">
        <v>0.75</v>
      </c>
      <c r="D221" s="4">
        <v>4.1473819874226998E-4</v>
      </c>
      <c r="E221" s="4">
        <v>-2.1479386836290401E-2</v>
      </c>
      <c r="F221" s="4">
        <v>-2.9701581224799201E-2</v>
      </c>
      <c r="G221" s="4">
        <v>-3.5541299730539301E-2</v>
      </c>
      <c r="H221" s="4">
        <v>-3.9827849715948098E-2</v>
      </c>
      <c r="I221" s="4">
        <v>-4.35945689678192E-2</v>
      </c>
      <c r="J221" s="4">
        <v>-4.6417910605669001E-2</v>
      </c>
      <c r="K221" s="4">
        <v>-4.8703201115131399E-2</v>
      </c>
      <c r="L221" s="4">
        <v>-5.0292920321226099E-2</v>
      </c>
      <c r="M221" s="4">
        <v>-5.12577630579472E-2</v>
      </c>
      <c r="N221" s="14">
        <v>-5.2362821996211999E-2</v>
      </c>
      <c r="P221" s="67"/>
      <c r="Q221" s="2">
        <v>0.75</v>
      </c>
      <c r="R221" s="4">
        <v>4.1473819874226998E-4</v>
      </c>
      <c r="S221" s="4">
        <v>-2.1479386836290401E-2</v>
      </c>
      <c r="T221" s="4">
        <v>-2.9701581224799201E-2</v>
      </c>
      <c r="U221" s="4">
        <v>-3.5541299730539301E-2</v>
      </c>
      <c r="V221" s="4">
        <v>-3.9827849715948098E-2</v>
      </c>
      <c r="W221" s="4">
        <v>-4.35945689678192E-2</v>
      </c>
      <c r="X221" s="4">
        <v>-4.6417910605669001E-2</v>
      </c>
      <c r="Y221" s="4">
        <v>-4.8703201115131399E-2</v>
      </c>
      <c r="Z221" s="4">
        <v>-5.0292920321226099E-2</v>
      </c>
      <c r="AA221" s="4">
        <v>-5.12577630579472E-2</v>
      </c>
      <c r="AB221" s="14">
        <v>-5.2362821996211999E-2</v>
      </c>
    </row>
    <row r="222" spans="2:28" x14ac:dyDescent="0.35">
      <c r="B222" s="67"/>
      <c r="C222" s="2">
        <v>0.8</v>
      </c>
      <c r="D222" s="4">
        <v>3.7066650111228201E-4</v>
      </c>
      <c r="E222" s="4">
        <v>-2.2300647571682899E-2</v>
      </c>
      <c r="F222" s="4">
        <v>-3.0769973993301399E-2</v>
      </c>
      <c r="G222" s="4">
        <v>-3.64890247583389E-2</v>
      </c>
      <c r="H222" s="4">
        <v>-4.1001252830028499E-2</v>
      </c>
      <c r="I222" s="4">
        <v>-4.5018605887889897E-2</v>
      </c>
      <c r="J222" s="4">
        <v>-4.8066649585962302E-2</v>
      </c>
      <c r="K222" s="4">
        <v>-5.0341594964265803E-2</v>
      </c>
      <c r="L222" s="4">
        <v>-5.17550632357597E-2</v>
      </c>
      <c r="M222" s="4">
        <v>-5.3228549659252201E-2</v>
      </c>
      <c r="N222" s="14">
        <v>-5.4097414016723598E-2</v>
      </c>
      <c r="P222" s="67"/>
      <c r="Q222" s="2">
        <v>0.8</v>
      </c>
      <c r="R222" s="4">
        <v>3.7066650111228201E-4</v>
      </c>
      <c r="S222" s="4">
        <v>-2.2300647571682899E-2</v>
      </c>
      <c r="T222" s="4">
        <v>-3.0769973993301399E-2</v>
      </c>
      <c r="U222" s="4">
        <v>-3.64890247583389E-2</v>
      </c>
      <c r="V222" s="4">
        <v>-4.1001252830028499E-2</v>
      </c>
      <c r="W222" s="4">
        <v>-4.5018605887889897E-2</v>
      </c>
      <c r="X222" s="4">
        <v>-4.8066649585962302E-2</v>
      </c>
      <c r="Y222" s="4">
        <v>-5.0341594964265803E-2</v>
      </c>
      <c r="Z222" s="4">
        <v>-5.17550632357597E-2</v>
      </c>
      <c r="AA222" s="4">
        <v>-5.3228549659252201E-2</v>
      </c>
      <c r="AB222" s="14">
        <v>-5.4097414016723598E-2</v>
      </c>
    </row>
    <row r="223" spans="2:28" x14ac:dyDescent="0.35">
      <c r="B223" s="67"/>
      <c r="C223" s="2">
        <v>0.85</v>
      </c>
      <c r="D223" s="4">
        <v>1.78071946720593E-4</v>
      </c>
      <c r="E223" s="4">
        <v>-2.35945805907249E-2</v>
      </c>
      <c r="F223" s="4">
        <v>-3.1303621828556102E-2</v>
      </c>
      <c r="G223" s="4">
        <v>-3.7479870021343203E-2</v>
      </c>
      <c r="H223" s="4">
        <v>-4.3274492025375401E-2</v>
      </c>
      <c r="I223" s="4">
        <v>-4.6268239617347703E-2</v>
      </c>
      <c r="J223" s="4">
        <v>-4.9522299319505698E-2</v>
      </c>
      <c r="K223" s="4">
        <v>-5.17009124159813E-2</v>
      </c>
      <c r="L223" s="4">
        <v>-5.3576707839965799E-2</v>
      </c>
      <c r="M223" s="4">
        <v>-5.5197015404701198E-2</v>
      </c>
      <c r="N223" s="14">
        <v>-5.5832032114267398E-2</v>
      </c>
      <c r="P223" s="67"/>
      <c r="Q223" s="2">
        <v>0.85</v>
      </c>
      <c r="R223" s="4">
        <v>1.78071946720593E-4</v>
      </c>
      <c r="S223" s="4">
        <v>-2.35945805907249E-2</v>
      </c>
      <c r="T223" s="4">
        <v>-3.1303621828556102E-2</v>
      </c>
      <c r="U223" s="4">
        <v>-3.7479870021343203E-2</v>
      </c>
      <c r="V223" s="4">
        <v>-4.3274492025375401E-2</v>
      </c>
      <c r="W223" s="4">
        <v>-4.6268239617347703E-2</v>
      </c>
      <c r="X223" s="4">
        <v>-4.9522299319505698E-2</v>
      </c>
      <c r="Y223" s="4">
        <v>-5.17009124159813E-2</v>
      </c>
      <c r="Z223" s="4">
        <v>-5.3576707839965799E-2</v>
      </c>
      <c r="AA223" s="4">
        <v>-5.5197015404701198E-2</v>
      </c>
      <c r="AB223" s="14">
        <v>-5.5832032114267398E-2</v>
      </c>
    </row>
    <row r="224" spans="2:28" x14ac:dyDescent="0.35">
      <c r="B224" s="67"/>
      <c r="C224" s="2">
        <v>0.9</v>
      </c>
      <c r="D224" s="4">
        <v>7.7039061579853296E-5</v>
      </c>
      <c r="E224" s="4">
        <v>-2.3424806073308001E-2</v>
      </c>
      <c r="F224" s="4">
        <v>-3.1828183680772802E-2</v>
      </c>
      <c r="G224" s="4">
        <v>-3.8364481180906303E-2</v>
      </c>
      <c r="H224" s="4">
        <v>-4.3834198266267797E-2</v>
      </c>
      <c r="I224" s="4">
        <v>-4.7662366181612001E-2</v>
      </c>
      <c r="J224" s="4">
        <v>-5.1084309816360501E-2</v>
      </c>
      <c r="K224" s="4">
        <v>-5.3271312266588197E-2</v>
      </c>
      <c r="L224" s="4">
        <v>-5.4986596107482903E-2</v>
      </c>
      <c r="M224" s="4">
        <v>-5.6540030986070598E-2</v>
      </c>
      <c r="N224" s="14">
        <v>-5.7719890028238303E-2</v>
      </c>
      <c r="P224" s="67"/>
      <c r="Q224" s="2">
        <v>0.9</v>
      </c>
      <c r="R224" s="4">
        <v>7.7039061579853296E-5</v>
      </c>
      <c r="S224" s="4">
        <v>-2.3424806073308001E-2</v>
      </c>
      <c r="T224" s="4">
        <v>-3.1828183680772802E-2</v>
      </c>
      <c r="U224" s="4">
        <v>-3.8364481180906303E-2</v>
      </c>
      <c r="V224" s="4">
        <v>-4.3834198266267797E-2</v>
      </c>
      <c r="W224" s="4">
        <v>-4.7662366181612001E-2</v>
      </c>
      <c r="X224" s="4">
        <v>-5.1084309816360501E-2</v>
      </c>
      <c r="Y224" s="4">
        <v>-5.3271312266588197E-2</v>
      </c>
      <c r="Z224" s="4">
        <v>-5.4986596107482903E-2</v>
      </c>
      <c r="AA224" s="4">
        <v>-5.6540030986070598E-2</v>
      </c>
      <c r="AB224" s="14">
        <v>-5.7719890028238303E-2</v>
      </c>
    </row>
    <row r="225" spans="2:28" x14ac:dyDescent="0.35">
      <c r="B225" s="67"/>
      <c r="C225" s="2">
        <v>0.95</v>
      </c>
      <c r="D225" s="4">
        <v>6.6420252551324706E-5</v>
      </c>
      <c r="E225" s="4">
        <v>-2.4235628545284299E-2</v>
      </c>
      <c r="F225" s="4">
        <v>-3.26588600873947E-2</v>
      </c>
      <c r="G225" s="4">
        <v>-3.94664779305458E-2</v>
      </c>
      <c r="H225" s="4">
        <v>-4.5016031712293597E-2</v>
      </c>
      <c r="I225" s="4">
        <v>-4.9315277487039601E-2</v>
      </c>
      <c r="J225" s="4">
        <v>-5.2642945200204898E-2</v>
      </c>
      <c r="K225" s="4">
        <v>-5.4822452366352102E-2</v>
      </c>
      <c r="L225" s="4">
        <v>-5.6630890816450098E-2</v>
      </c>
      <c r="M225" s="4">
        <v>-5.81874176859856E-2</v>
      </c>
      <c r="N225" s="14">
        <v>-5.9226516634225797E-2</v>
      </c>
      <c r="P225" s="67"/>
      <c r="Q225" s="2">
        <v>0.95</v>
      </c>
      <c r="R225" s="4">
        <v>6.6420252551324706E-5</v>
      </c>
      <c r="S225" s="4">
        <v>-2.4235628545284299E-2</v>
      </c>
      <c r="T225" s="4">
        <v>-3.26588600873947E-2</v>
      </c>
      <c r="U225" s="4">
        <v>-3.94664779305458E-2</v>
      </c>
      <c r="V225" s="4">
        <v>-4.5016031712293597E-2</v>
      </c>
      <c r="W225" s="4">
        <v>-4.9315277487039601E-2</v>
      </c>
      <c r="X225" s="4">
        <v>-5.2642945200204898E-2</v>
      </c>
      <c r="Y225" s="4">
        <v>-5.4822452366352102E-2</v>
      </c>
      <c r="Z225" s="4">
        <v>-5.6630890816450098E-2</v>
      </c>
      <c r="AA225" s="4">
        <v>-5.81874176859856E-2</v>
      </c>
      <c r="AB225" s="14">
        <v>-5.9226516634225797E-2</v>
      </c>
    </row>
    <row r="226" spans="2:28" ht="15" thickBot="1" x14ac:dyDescent="0.4">
      <c r="B226" s="68"/>
      <c r="C226" s="15">
        <v>1</v>
      </c>
      <c r="D226" s="16">
        <v>-9.4950137281557596E-6</v>
      </c>
      <c r="E226" s="16">
        <v>-2.57420279085636E-2</v>
      </c>
      <c r="F226" s="16">
        <v>-3.3421318978071199E-2</v>
      </c>
      <c r="G226" s="16">
        <v>-4.0355909615755102E-2</v>
      </c>
      <c r="H226" s="16">
        <v>-4.6189572662115097E-2</v>
      </c>
      <c r="I226" s="16">
        <v>-5.05439415574074E-2</v>
      </c>
      <c r="J226" s="16">
        <v>-5.4002922028303098E-2</v>
      </c>
      <c r="K226" s="16">
        <v>-5.6285705417394603E-2</v>
      </c>
      <c r="L226" s="16">
        <v>-5.84553517401218E-2</v>
      </c>
      <c r="M226" s="16">
        <v>-5.9615727514028598E-2</v>
      </c>
      <c r="N226" s="17">
        <v>-6.0630645602941499E-2</v>
      </c>
      <c r="P226" s="68"/>
      <c r="Q226" s="15">
        <v>1</v>
      </c>
      <c r="R226" s="16">
        <v>-9.4950137281557596E-6</v>
      </c>
      <c r="S226" s="16">
        <v>-2.57420279085636E-2</v>
      </c>
      <c r="T226" s="16">
        <v>-3.3421318978071199E-2</v>
      </c>
      <c r="U226" s="16">
        <v>-4.0355909615755102E-2</v>
      </c>
      <c r="V226" s="16">
        <v>-4.6189572662115097E-2</v>
      </c>
      <c r="W226" s="16">
        <v>-5.05439415574074E-2</v>
      </c>
      <c r="X226" s="16">
        <v>-5.4002922028303098E-2</v>
      </c>
      <c r="Y226" s="16">
        <v>-5.6285705417394603E-2</v>
      </c>
      <c r="Z226" s="16">
        <v>-5.84553517401218E-2</v>
      </c>
      <c r="AA226" s="16">
        <v>-5.9615727514028598E-2</v>
      </c>
      <c r="AB226" s="17">
        <v>-6.0630645602941499E-2</v>
      </c>
    </row>
  </sheetData>
  <mergeCells count="27">
    <mergeCell ref="P6:AB6"/>
    <mergeCell ref="B7:B28"/>
    <mergeCell ref="P7:P28"/>
    <mergeCell ref="B39:N39"/>
    <mergeCell ref="P39:AB39"/>
    <mergeCell ref="B40:B61"/>
    <mergeCell ref="P40:P61"/>
    <mergeCell ref="B72:N72"/>
    <mergeCell ref="P72:AB72"/>
    <mergeCell ref="B73:B94"/>
    <mergeCell ref="P73:P94"/>
    <mergeCell ref="B105:N105"/>
    <mergeCell ref="P105:AB105"/>
    <mergeCell ref="B106:B127"/>
    <mergeCell ref="P106:P127"/>
    <mergeCell ref="B138:N138"/>
    <mergeCell ref="P138:AB138"/>
    <mergeCell ref="B204:N204"/>
    <mergeCell ref="P204:AB204"/>
    <mergeCell ref="B205:B226"/>
    <mergeCell ref="P205:P226"/>
    <mergeCell ref="B139:B160"/>
    <mergeCell ref="P139:P160"/>
    <mergeCell ref="B171:N171"/>
    <mergeCell ref="P171:AB171"/>
    <mergeCell ref="B172:B193"/>
    <mergeCell ref="P172:P193"/>
  </mergeCells>
  <pageMargins left="0.25" right="0.25" top="0.75" bottom="0.75" header="0.3" footer="0.3"/>
  <pageSetup paperSize="9" fitToHeight="0" orientation="landscape" r:id="rId1"/>
  <headerFooter>
    <oddHeader>&amp;C&amp;"-,Italic"TRV parameters for loadcurrent switching 
CLASS 4: Transformer rating: 201 – 400 MVA,  Generator rating: 101 – 400 MVA</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6D805-CFCD-4196-8F12-187E6A4E7D97}">
  <dimension ref="B1:N226"/>
  <sheetViews>
    <sheetView zoomScale="70" zoomScaleNormal="70" zoomScalePageLayoutView="55" workbookViewId="0">
      <selection activeCell="U29" sqref="U29"/>
    </sheetView>
  </sheetViews>
  <sheetFormatPr defaultColWidth="8.90625" defaultRowHeight="14.5" x14ac:dyDescent="0.35"/>
  <cols>
    <col min="1" max="3" width="8.90625" style="6"/>
    <col min="4" max="4" width="9" style="6" bestFit="1" customWidth="1"/>
    <col min="5" max="16384" width="8.90625" style="6"/>
  </cols>
  <sheetData>
    <row r="1" spans="2:14" x14ac:dyDescent="0.35">
      <c r="B1" s="18" t="s">
        <v>3</v>
      </c>
      <c r="C1" s="19"/>
      <c r="D1" s="19"/>
      <c r="E1" s="19"/>
      <c r="F1" s="19"/>
      <c r="G1" s="19"/>
      <c r="H1" s="19"/>
      <c r="I1" s="19"/>
      <c r="J1" s="19"/>
      <c r="K1" s="19"/>
      <c r="L1" s="19"/>
      <c r="M1" s="19"/>
      <c r="N1" s="20"/>
    </row>
    <row r="2" spans="2:14" x14ac:dyDescent="0.35">
      <c r="B2" s="8"/>
      <c r="C2" s="9"/>
      <c r="D2" s="9"/>
      <c r="E2" s="9"/>
      <c r="F2" s="9"/>
      <c r="G2" s="9"/>
      <c r="H2" s="9"/>
      <c r="I2" s="9"/>
      <c r="J2" s="9"/>
      <c r="K2" s="9"/>
      <c r="L2" s="9"/>
      <c r="M2" s="9"/>
      <c r="N2" s="10"/>
    </row>
    <row r="3" spans="2:14" x14ac:dyDescent="0.35">
      <c r="B3" s="8"/>
      <c r="C3" s="9"/>
      <c r="D3" s="9"/>
      <c r="E3" s="9"/>
      <c r="F3" s="9"/>
      <c r="G3" s="9"/>
      <c r="H3" s="9"/>
      <c r="I3" s="9"/>
      <c r="J3" s="9"/>
      <c r="K3" s="9"/>
      <c r="L3" s="9"/>
      <c r="M3" s="9"/>
      <c r="N3" s="10"/>
    </row>
    <row r="4" spans="2:14" x14ac:dyDescent="0.35">
      <c r="B4" s="8"/>
      <c r="C4" s="9"/>
      <c r="D4" s="9"/>
      <c r="E4" s="9"/>
      <c r="F4" s="9"/>
      <c r="G4" s="9"/>
      <c r="H4" s="9"/>
      <c r="I4" s="9"/>
      <c r="J4" s="9"/>
      <c r="K4" s="9"/>
      <c r="L4" s="9"/>
      <c r="M4" s="9"/>
      <c r="N4" s="10"/>
    </row>
    <row r="5" spans="2:14" x14ac:dyDescent="0.35">
      <c r="B5" s="8"/>
      <c r="C5" s="9"/>
      <c r="D5" s="9"/>
      <c r="E5" s="9"/>
      <c r="F5" s="9"/>
      <c r="G5" s="9"/>
      <c r="H5" s="9"/>
      <c r="I5" s="9"/>
      <c r="J5" s="9"/>
      <c r="K5" s="9"/>
      <c r="L5" s="9"/>
      <c r="M5" s="9"/>
      <c r="N5" s="10"/>
    </row>
    <row r="6" spans="2:14" x14ac:dyDescent="0.35">
      <c r="B6" s="64" t="s">
        <v>1</v>
      </c>
      <c r="C6" s="65"/>
      <c r="D6" s="65"/>
      <c r="E6" s="65"/>
      <c r="F6" s="65"/>
      <c r="G6" s="65"/>
      <c r="H6" s="65"/>
      <c r="I6" s="65"/>
      <c r="J6" s="65"/>
      <c r="K6" s="65"/>
      <c r="L6" s="65"/>
      <c r="M6" s="65"/>
      <c r="N6" s="66"/>
    </row>
    <row r="7" spans="2:14" x14ac:dyDescent="0.35">
      <c r="B7" s="67" t="s">
        <v>0</v>
      </c>
      <c r="C7" s="1"/>
      <c r="D7" s="1">
        <v>0</v>
      </c>
      <c r="E7" s="1">
        <v>0.1</v>
      </c>
      <c r="F7" s="1">
        <v>0.2</v>
      </c>
      <c r="G7" s="1">
        <v>0.3</v>
      </c>
      <c r="H7" s="1">
        <v>0.4</v>
      </c>
      <c r="I7" s="1">
        <v>0.5</v>
      </c>
      <c r="J7" s="1">
        <v>0.6</v>
      </c>
      <c r="K7" s="1">
        <v>0.7</v>
      </c>
      <c r="L7" s="1">
        <v>0.8</v>
      </c>
      <c r="M7" s="1">
        <v>0.9</v>
      </c>
      <c r="N7" s="11">
        <v>1</v>
      </c>
    </row>
    <row r="8" spans="2:14" x14ac:dyDescent="0.35">
      <c r="B8" s="67"/>
      <c r="C8" s="2">
        <v>0</v>
      </c>
      <c r="D8" s="3">
        <v>0.92</v>
      </c>
      <c r="E8" s="3">
        <v>0.92</v>
      </c>
      <c r="F8" s="3">
        <v>0.92</v>
      </c>
      <c r="G8" s="3">
        <v>0.92</v>
      </c>
      <c r="H8" s="3">
        <v>0.92</v>
      </c>
      <c r="I8" s="3">
        <v>0.92</v>
      </c>
      <c r="J8" s="3">
        <v>0.92</v>
      </c>
      <c r="K8" s="3">
        <v>0.92</v>
      </c>
      <c r="L8" s="3">
        <v>0.92</v>
      </c>
      <c r="M8" s="3">
        <v>0.92</v>
      </c>
      <c r="N8" s="12">
        <v>0.92</v>
      </c>
    </row>
    <row r="9" spans="2:14" x14ac:dyDescent="0.35">
      <c r="B9" s="67"/>
      <c r="C9" s="2">
        <v>0.05</v>
      </c>
      <c r="D9" s="3">
        <v>1.0226153846153847</v>
      </c>
      <c r="E9" s="3">
        <v>1.0386629618131216</v>
      </c>
      <c r="F9" s="3">
        <v>1.0502299565535322</v>
      </c>
      <c r="G9" s="3">
        <v>1.0599815331972562</v>
      </c>
      <c r="H9" s="3">
        <v>1.0648654204148515</v>
      </c>
      <c r="I9" s="3">
        <v>1.0668913254371044</v>
      </c>
      <c r="J9" s="3">
        <v>1.0665841579437272</v>
      </c>
      <c r="K9" s="3">
        <v>1.0644069048074567</v>
      </c>
      <c r="L9" s="3">
        <v>1.0607510126554063</v>
      </c>
      <c r="M9" s="3">
        <v>1.0559387500469484</v>
      </c>
      <c r="N9" s="12">
        <v>1.0509230769230768</v>
      </c>
    </row>
    <row r="10" spans="2:14" x14ac:dyDescent="0.35">
      <c r="B10" s="67"/>
      <c r="C10" s="2">
        <v>0.1</v>
      </c>
      <c r="D10" s="3">
        <v>1.0438461538461539</v>
      </c>
      <c r="E10" s="3">
        <v>1.0719095193422752</v>
      </c>
      <c r="F10" s="3">
        <v>1.0988914122948295</v>
      </c>
      <c r="G10" s="3">
        <v>1.1165131752307593</v>
      </c>
      <c r="H10" s="3">
        <v>1.1251053443321821</v>
      </c>
      <c r="I10" s="3">
        <v>1.1274511557358977</v>
      </c>
      <c r="J10" s="3">
        <v>1.1253559039189267</v>
      </c>
      <c r="K10" s="3">
        <v>1.1201346470759452</v>
      </c>
      <c r="L10" s="3">
        <v>1.1127229763911335</v>
      </c>
      <c r="M10" s="3">
        <v>1.1037861824035649</v>
      </c>
      <c r="N10" s="12">
        <v>1.0933846153846154</v>
      </c>
    </row>
    <row r="11" spans="2:14" x14ac:dyDescent="0.35">
      <c r="B11" s="67"/>
      <c r="C11" s="2">
        <v>0.15</v>
      </c>
      <c r="D11" s="3">
        <v>1.0438461538461539</v>
      </c>
      <c r="E11" s="3">
        <v>1.0825771148388215</v>
      </c>
      <c r="F11" s="3">
        <v>1.1155523593609136</v>
      </c>
      <c r="G11" s="3">
        <v>1.1384401761568519</v>
      </c>
      <c r="H11" s="3">
        <v>1.1488511378948523</v>
      </c>
      <c r="I11" s="3">
        <v>1.1511456562922553</v>
      </c>
      <c r="J11" s="3">
        <v>1.1480859609750589</v>
      </c>
      <c r="K11" s="3">
        <v>1.1423073145059426</v>
      </c>
      <c r="L11" s="3">
        <v>1.1348687318655155</v>
      </c>
      <c r="M11" s="3">
        <v>1.1257102306072542</v>
      </c>
      <c r="N11" s="12">
        <v>1.1146153846153846</v>
      </c>
    </row>
    <row r="12" spans="2:14" x14ac:dyDescent="0.35">
      <c r="B12" s="67"/>
      <c r="C12" s="2">
        <v>0.2</v>
      </c>
      <c r="D12" s="3">
        <v>1.0332307692307692</v>
      </c>
      <c r="E12" s="3">
        <v>1.0863629267765929</v>
      </c>
      <c r="F12" s="3">
        <v>1.1269762736100404</v>
      </c>
      <c r="G12" s="3">
        <v>1.1514627786783065</v>
      </c>
      <c r="H12" s="3">
        <v>1.1631347216092622</v>
      </c>
      <c r="I12" s="3">
        <v>1.1662288372333236</v>
      </c>
      <c r="J12" s="3">
        <v>1.1636409025925856</v>
      </c>
      <c r="K12" s="3">
        <v>1.1572816665355965</v>
      </c>
      <c r="L12" s="3">
        <v>1.1484073858994701</v>
      </c>
      <c r="M12" s="3">
        <v>1.1378563807560829</v>
      </c>
      <c r="N12" s="12">
        <v>1.1252307692307695</v>
      </c>
    </row>
    <row r="13" spans="2:14" x14ac:dyDescent="0.35">
      <c r="B13" s="67"/>
      <c r="C13" s="2">
        <v>0.25</v>
      </c>
      <c r="D13" s="3">
        <v>1.0226153846153847</v>
      </c>
      <c r="E13" s="3">
        <v>1.0838454356560343</v>
      </c>
      <c r="F13" s="3">
        <v>1.1328910827636707</v>
      </c>
      <c r="G13" s="3">
        <v>1.1602439220135041</v>
      </c>
      <c r="H13" s="3">
        <v>1.1726535393641551</v>
      </c>
      <c r="I13" s="3">
        <v>1.1756624478560247</v>
      </c>
      <c r="J13" s="3">
        <v>1.1726604571709285</v>
      </c>
      <c r="K13" s="3">
        <v>1.1657325267791767</v>
      </c>
      <c r="L13" s="3">
        <v>1.1562105875748856</v>
      </c>
      <c r="M13" s="3">
        <v>1.1449763224675105</v>
      </c>
      <c r="N13" s="12">
        <v>1.1323076923076925</v>
      </c>
    </row>
    <row r="14" spans="2:14" x14ac:dyDescent="0.35">
      <c r="B14" s="67"/>
      <c r="C14" s="2">
        <v>0.3</v>
      </c>
      <c r="D14" s="3">
        <v>1.0049230769230768</v>
      </c>
      <c r="E14" s="3">
        <v>1.0786904885218702</v>
      </c>
      <c r="F14" s="3">
        <v>1.1348219944880562</v>
      </c>
      <c r="G14" s="3">
        <v>1.1646363918597888</v>
      </c>
      <c r="H14" s="3">
        <v>1.1780424264761118</v>
      </c>
      <c r="I14" s="3">
        <v>1.1814005998464745</v>
      </c>
      <c r="J14" s="3">
        <v>1.1783795430110053</v>
      </c>
      <c r="K14" s="3">
        <v>1.171219613001897</v>
      </c>
      <c r="L14" s="3">
        <v>1.1613565921783457</v>
      </c>
      <c r="M14" s="3">
        <v>1.1497365327981817</v>
      </c>
      <c r="N14" s="12">
        <v>1.1358461538461539</v>
      </c>
    </row>
    <row r="15" spans="2:14" x14ac:dyDescent="0.35">
      <c r="B15" s="67"/>
      <c r="C15" s="2">
        <v>0.35</v>
      </c>
      <c r="D15" s="3">
        <v>0.98723076923076925</v>
      </c>
      <c r="E15" s="3">
        <v>1.0726709842681872</v>
      </c>
      <c r="F15" s="3">
        <v>1.1347323160905087</v>
      </c>
      <c r="G15" s="3">
        <v>1.1668681438152604</v>
      </c>
      <c r="H15" s="3">
        <v>1.18140675838177</v>
      </c>
      <c r="I15" s="3">
        <v>1.1852312088012689</v>
      </c>
      <c r="J15" s="3">
        <v>1.1823134972498954</v>
      </c>
      <c r="K15" s="3">
        <v>1.1750861608065084</v>
      </c>
      <c r="L15" s="3">
        <v>1.1650846994840167</v>
      </c>
      <c r="M15" s="3">
        <v>1.1532986971048209</v>
      </c>
      <c r="N15" s="12">
        <v>1.1393846153846154</v>
      </c>
    </row>
    <row r="16" spans="2:14" x14ac:dyDescent="0.35">
      <c r="B16" s="67"/>
      <c r="C16" s="2">
        <v>0.4</v>
      </c>
      <c r="D16" s="3">
        <v>0.96953846153846157</v>
      </c>
      <c r="E16" s="3">
        <v>1.0665989215557399</v>
      </c>
      <c r="F16" s="3">
        <v>1.1336695891160224</v>
      </c>
      <c r="G16" s="3">
        <v>1.1680095819326564</v>
      </c>
      <c r="H16" s="3">
        <v>1.1836239154522241</v>
      </c>
      <c r="I16" s="3">
        <v>1.1879234167245714</v>
      </c>
      <c r="J16" s="3">
        <v>1.1852188917306741</v>
      </c>
      <c r="K16" s="3">
        <v>1.1780916947584867</v>
      </c>
      <c r="L16" s="3">
        <v>1.1681277751922621</v>
      </c>
      <c r="M16" s="3">
        <v>1.1563307211949274</v>
      </c>
      <c r="N16" s="12">
        <v>1.1429230769230769</v>
      </c>
    </row>
    <row r="17" spans="2:14" x14ac:dyDescent="0.35">
      <c r="B17" s="67"/>
      <c r="C17" s="2">
        <v>0.45</v>
      </c>
      <c r="D17" s="3">
        <v>0.95184615384615379</v>
      </c>
      <c r="E17" s="3">
        <v>1.060858744841356</v>
      </c>
      <c r="F17" s="3">
        <v>1.1321841166569628</v>
      </c>
      <c r="G17" s="3">
        <v>1.1685347447028518</v>
      </c>
      <c r="H17" s="3">
        <v>1.1851226329803473</v>
      </c>
      <c r="I17" s="3">
        <v>1.1899569988250718</v>
      </c>
      <c r="J17" s="3">
        <v>1.1876058725210328</v>
      </c>
      <c r="K17" s="3">
        <v>1.1807159900665294</v>
      </c>
      <c r="L17" s="3">
        <v>1.1708843524639425</v>
      </c>
      <c r="M17" s="3">
        <v>1.1591223093179552</v>
      </c>
      <c r="N17" s="12">
        <v>1.1464615384615384</v>
      </c>
    </row>
    <row r="18" spans="2:14" x14ac:dyDescent="0.35">
      <c r="B18" s="67"/>
      <c r="C18" s="2">
        <v>0.5</v>
      </c>
      <c r="D18" s="3">
        <v>0.93769230769230771</v>
      </c>
      <c r="E18" s="3">
        <v>1.0558099269866956</v>
      </c>
      <c r="F18" s="3">
        <v>1.1305464524489173</v>
      </c>
      <c r="G18" s="3">
        <v>1.1686723415668205</v>
      </c>
      <c r="H18" s="3">
        <v>1.1862008828383244</v>
      </c>
      <c r="I18" s="3">
        <v>1.191680629436787</v>
      </c>
      <c r="J18" s="3">
        <v>1.1897931649134714</v>
      </c>
      <c r="K18" s="3">
        <v>1.1831875874446003</v>
      </c>
      <c r="L18" s="3">
        <v>1.1734739743746236</v>
      </c>
      <c r="M18" s="3">
        <v>1.1616973363436192</v>
      </c>
      <c r="N18" s="12">
        <v>1.1500000000000001</v>
      </c>
    </row>
    <row r="19" spans="2:14" x14ac:dyDescent="0.35">
      <c r="B19" s="67"/>
      <c r="C19" s="2">
        <v>0.55000000000000004</v>
      </c>
      <c r="D19" s="3">
        <v>0.92353846153846153</v>
      </c>
      <c r="E19" s="3">
        <v>1.0511156045473542</v>
      </c>
      <c r="F19" s="3">
        <v>1.1288760552039507</v>
      </c>
      <c r="G19" s="3">
        <v>1.1685737206385696</v>
      </c>
      <c r="H19" s="3">
        <v>1.1870919300959675</v>
      </c>
      <c r="I19" s="3">
        <v>1.1933182092813353</v>
      </c>
      <c r="J19" s="3">
        <v>1.1919166785020081</v>
      </c>
      <c r="K19" s="3">
        <v>1.1855395573836114</v>
      </c>
      <c r="L19" s="3">
        <v>1.1758562308091378</v>
      </c>
      <c r="M19" s="3">
        <v>1.1639869616581828</v>
      </c>
      <c r="N19" s="12">
        <v>1.1500000000000001</v>
      </c>
    </row>
    <row r="20" spans="2:14" x14ac:dyDescent="0.35">
      <c r="B20" s="67"/>
      <c r="C20" s="2">
        <v>0.6</v>
      </c>
      <c r="D20" s="3">
        <v>0.90938461538461535</v>
      </c>
      <c r="E20" s="3">
        <v>1.046795181127695</v>
      </c>
      <c r="F20" s="3">
        <v>1.1272205902979919</v>
      </c>
      <c r="G20" s="3">
        <v>1.1683657646179193</v>
      </c>
      <c r="H20" s="3">
        <v>1.1879622239332943</v>
      </c>
      <c r="I20" s="3">
        <v>1.1949681905599752</v>
      </c>
      <c r="J20" s="3">
        <v>1.1939756540151754</v>
      </c>
      <c r="K20" s="3">
        <v>1.1877104832575878</v>
      </c>
      <c r="L20" s="3">
        <v>1.1779657400571397</v>
      </c>
      <c r="M20" s="3">
        <v>1.1659549089578494</v>
      </c>
      <c r="N20" s="12">
        <v>1.1535384615384616</v>
      </c>
    </row>
    <row r="21" spans="2:14" x14ac:dyDescent="0.35">
      <c r="B21" s="67"/>
      <c r="C21" s="2">
        <v>0.65</v>
      </c>
      <c r="D21" s="3">
        <v>0.89523076923076916</v>
      </c>
      <c r="E21" s="3">
        <v>1.0428371832920951</v>
      </c>
      <c r="F21" s="3">
        <v>1.1256024140578034</v>
      </c>
      <c r="G21" s="3">
        <v>1.1681556151463435</v>
      </c>
      <c r="H21" s="3">
        <v>1.1889051547417291</v>
      </c>
      <c r="I21" s="3">
        <v>1.1966293078202481</v>
      </c>
      <c r="J21" s="3">
        <v>1.1959065657395569</v>
      </c>
      <c r="K21" s="3">
        <v>1.1896419011629547</v>
      </c>
      <c r="L21" s="3">
        <v>1.1797822548792909</v>
      </c>
      <c r="M21" s="3">
        <v>1.1676202443929813</v>
      </c>
      <c r="N21" s="12">
        <v>1.1535384615384616</v>
      </c>
    </row>
    <row r="22" spans="2:14" x14ac:dyDescent="0.35">
      <c r="B22" s="67"/>
      <c r="C22" s="2">
        <v>0.7</v>
      </c>
      <c r="D22" s="3">
        <v>0.88461538461538458</v>
      </c>
      <c r="E22" s="3">
        <v>1.0392155427199143</v>
      </c>
      <c r="F22" s="3">
        <v>1.1240380617288426</v>
      </c>
      <c r="G22" s="3">
        <v>1.1680262859051054</v>
      </c>
      <c r="H22" s="3">
        <v>1.1899445130274857</v>
      </c>
      <c r="I22" s="3">
        <v>1.1982456280634939</v>
      </c>
      <c r="J22" s="3">
        <v>1.1976501061366169</v>
      </c>
      <c r="K22" s="3">
        <v>1.1913165165827839</v>
      </c>
      <c r="L22" s="3">
        <v>1.1813293970548173</v>
      </c>
      <c r="M22" s="3">
        <v>1.1690299584315378</v>
      </c>
      <c r="N22" s="12">
        <v>1.1535384615384616</v>
      </c>
    </row>
    <row r="23" spans="2:14" x14ac:dyDescent="0.35">
      <c r="B23" s="67"/>
      <c r="C23" s="2">
        <v>0.75</v>
      </c>
      <c r="D23" s="3">
        <v>0.87400000000000011</v>
      </c>
      <c r="E23" s="3">
        <v>1.0358998041886545</v>
      </c>
      <c r="F23" s="3">
        <v>1.1225471900059623</v>
      </c>
      <c r="G23" s="3">
        <v>1.168030419716467</v>
      </c>
      <c r="H23" s="3">
        <v>1.1910522901094878</v>
      </c>
      <c r="I23" s="3">
        <v>1.1997546379382784</v>
      </c>
      <c r="J23" s="3">
        <v>1.1991816410651592</v>
      </c>
      <c r="K23" s="3">
        <v>1.1927538174849293</v>
      </c>
      <c r="L23" s="3">
        <v>1.1826487577878497</v>
      </c>
      <c r="M23" s="3">
        <v>1.1702301979064955</v>
      </c>
      <c r="N23" s="12">
        <v>1.1570769230769231</v>
      </c>
    </row>
    <row r="24" spans="2:14" x14ac:dyDescent="0.35">
      <c r="B24" s="67"/>
      <c r="C24" s="2">
        <v>0.8</v>
      </c>
      <c r="D24" s="3">
        <v>0.86338461538461542</v>
      </c>
      <c r="E24" s="3">
        <v>1.0328577408423798</v>
      </c>
      <c r="F24" s="3">
        <v>1.1211497086745028</v>
      </c>
      <c r="G24" s="3">
        <v>1.1681891918182365</v>
      </c>
      <c r="H24" s="3">
        <v>1.1921739871685306</v>
      </c>
      <c r="I24" s="3">
        <v>1.20111508369446</v>
      </c>
      <c r="J24" s="3">
        <v>1.2005082570589516</v>
      </c>
      <c r="K24" s="3">
        <v>1.1939873805412873</v>
      </c>
      <c r="L24" s="3">
        <v>1.1837799035585854</v>
      </c>
      <c r="M24" s="3">
        <v>1.1712598543900707</v>
      </c>
      <c r="N24" s="12">
        <v>1.1570769230769231</v>
      </c>
    </row>
    <row r="25" spans="2:14" x14ac:dyDescent="0.35">
      <c r="B25" s="67"/>
      <c r="C25" s="2">
        <v>0.85</v>
      </c>
      <c r="D25" s="3">
        <v>0.85630769230769221</v>
      </c>
      <c r="E25" s="3">
        <v>1.0300583069141092</v>
      </c>
      <c r="F25" s="3">
        <v>1.1198669616992676</v>
      </c>
      <c r="G25" s="3">
        <v>1.1684945876781758</v>
      </c>
      <c r="H25" s="3">
        <v>1.1932545148409341</v>
      </c>
      <c r="I25" s="3">
        <v>1.2023137202629677</v>
      </c>
      <c r="J25" s="3">
        <v>1.201653913351207</v>
      </c>
      <c r="K25" s="3">
        <v>1.1950506980602562</v>
      </c>
      <c r="L25" s="3">
        <v>1.1847562423119178</v>
      </c>
      <c r="M25" s="3">
        <v>1.1721520827366758</v>
      </c>
      <c r="N25" s="12">
        <v>1.1570769230769231</v>
      </c>
    </row>
    <row r="26" spans="2:14" x14ac:dyDescent="0.35">
      <c r="B26" s="67"/>
      <c r="C26" s="2">
        <v>0.9</v>
      </c>
      <c r="D26" s="3">
        <v>0.84923076923076923</v>
      </c>
      <c r="E26" s="3">
        <v>1.0274724813608027</v>
      </c>
      <c r="F26" s="3">
        <v>1.1187167497781592</v>
      </c>
      <c r="G26" s="3">
        <v>1.1689168269817634</v>
      </c>
      <c r="H26" s="3">
        <v>1.1942539691925038</v>
      </c>
      <c r="I26" s="3">
        <v>1.2033581403585589</v>
      </c>
      <c r="J26" s="3">
        <v>1.2026452688070446</v>
      </c>
      <c r="K26" s="3">
        <v>1.1959722005403943</v>
      </c>
      <c r="L26" s="3">
        <v>1.185605951455923</v>
      </c>
      <c r="M26" s="3">
        <v>1.1729371694418107</v>
      </c>
      <c r="N26" s="12">
        <v>1.1606153846153846</v>
      </c>
    </row>
    <row r="27" spans="2:14" x14ac:dyDescent="0.35">
      <c r="B27" s="67"/>
      <c r="C27" s="2">
        <v>0.95</v>
      </c>
      <c r="D27" s="3">
        <v>0.83861538461538465</v>
      </c>
      <c r="E27" s="3">
        <v>1.0250752082237835</v>
      </c>
      <c r="F27" s="3">
        <v>1.1177129928882292</v>
      </c>
      <c r="G27" s="3">
        <v>1.1694139810708857</v>
      </c>
      <c r="H27" s="3">
        <v>1.195151681166428</v>
      </c>
      <c r="I27" s="3">
        <v>1.2042653854076695</v>
      </c>
      <c r="J27" s="3">
        <v>1.2035064513866724</v>
      </c>
      <c r="K27" s="3">
        <v>1.1967759315784177</v>
      </c>
      <c r="L27" s="3">
        <v>1.186355774219221</v>
      </c>
      <c r="M27" s="3">
        <v>1.1736430388230541</v>
      </c>
      <c r="N27" s="12">
        <v>1.1606153846153846</v>
      </c>
    </row>
    <row r="28" spans="2:14" x14ac:dyDescent="0.35">
      <c r="B28" s="67"/>
      <c r="C28" s="2">
        <v>1</v>
      </c>
      <c r="D28" s="3">
        <v>0.83153846153846156</v>
      </c>
      <c r="E28" s="3">
        <v>1.0228428657238291</v>
      </c>
      <c r="F28" s="3">
        <v>1.1168644648331862</v>
      </c>
      <c r="G28" s="3">
        <v>1.1699433620159438</v>
      </c>
      <c r="H28" s="3">
        <v>1.1959429264068617</v>
      </c>
      <c r="I28" s="3">
        <v>1.2050539310161892</v>
      </c>
      <c r="J28" s="3">
        <v>1.2042577083294219</v>
      </c>
      <c r="K28" s="3">
        <v>1.1974843318645767</v>
      </c>
      <c r="L28" s="3">
        <v>1.1870303447429944</v>
      </c>
      <c r="M28" s="3">
        <v>1.1742927221151491</v>
      </c>
      <c r="N28" s="12">
        <v>1.1606153846153846</v>
      </c>
    </row>
    <row r="29" spans="2:14" x14ac:dyDescent="0.35">
      <c r="B29" s="8"/>
      <c r="C29" s="9"/>
      <c r="D29" s="9"/>
      <c r="E29" s="9"/>
      <c r="F29" s="9"/>
      <c r="G29" s="9"/>
      <c r="H29" s="9"/>
      <c r="I29" s="9"/>
      <c r="J29" s="9"/>
      <c r="K29" s="9"/>
      <c r="L29" s="9"/>
      <c r="M29" s="9"/>
      <c r="N29" s="10"/>
    </row>
    <row r="30" spans="2:14" x14ac:dyDescent="0.35">
      <c r="B30" s="8"/>
      <c r="C30" s="9"/>
      <c r="D30" s="7"/>
      <c r="E30" s="9"/>
      <c r="F30" s="9"/>
      <c r="G30" s="9"/>
      <c r="H30" s="9"/>
      <c r="I30" s="9"/>
      <c r="J30" s="9"/>
      <c r="K30" s="9"/>
      <c r="L30" s="9"/>
      <c r="M30" s="9"/>
      <c r="N30" s="10"/>
    </row>
    <row r="31" spans="2:14" x14ac:dyDescent="0.35">
      <c r="B31" s="8"/>
      <c r="C31" s="9"/>
      <c r="D31" s="9"/>
      <c r="E31" s="9"/>
      <c r="F31" s="9"/>
      <c r="G31" s="9"/>
      <c r="H31" s="9"/>
      <c r="I31" s="9"/>
      <c r="J31" s="9"/>
      <c r="K31" s="9"/>
      <c r="L31" s="9"/>
      <c r="M31" s="9"/>
      <c r="N31" s="10"/>
    </row>
    <row r="32" spans="2:14" x14ac:dyDescent="0.35">
      <c r="B32" s="8"/>
      <c r="C32" s="9"/>
      <c r="D32" s="9"/>
      <c r="E32" s="9"/>
      <c r="F32" s="9"/>
      <c r="G32" s="9"/>
      <c r="H32" s="9"/>
      <c r="I32" s="9"/>
      <c r="J32" s="9"/>
      <c r="K32" s="9"/>
      <c r="L32" s="9"/>
      <c r="M32" s="9"/>
      <c r="N32" s="10"/>
    </row>
    <row r="33" spans="2:14" x14ac:dyDescent="0.35">
      <c r="B33" s="8"/>
      <c r="C33" s="9"/>
      <c r="D33" s="9"/>
      <c r="E33" s="9"/>
      <c r="F33" s="9"/>
      <c r="G33" s="9"/>
      <c r="H33" s="9"/>
      <c r="I33" s="9"/>
      <c r="J33" s="9"/>
      <c r="K33" s="9"/>
      <c r="L33" s="9"/>
      <c r="M33" s="9"/>
      <c r="N33" s="10"/>
    </row>
    <row r="34" spans="2:14" x14ac:dyDescent="0.35">
      <c r="B34" s="8"/>
      <c r="C34" s="9"/>
      <c r="D34" s="9"/>
      <c r="E34" s="9"/>
      <c r="F34" s="9"/>
      <c r="G34" s="9"/>
      <c r="H34" s="9"/>
      <c r="I34" s="9"/>
      <c r="J34" s="9"/>
      <c r="K34" s="9"/>
      <c r="L34" s="9"/>
      <c r="M34" s="9"/>
      <c r="N34" s="10"/>
    </row>
    <row r="35" spans="2:14" x14ac:dyDescent="0.35">
      <c r="B35" s="8"/>
      <c r="C35" s="9"/>
      <c r="D35" s="9"/>
      <c r="E35" s="9"/>
      <c r="F35" s="9"/>
      <c r="G35" s="9"/>
      <c r="H35" s="9"/>
      <c r="I35" s="9"/>
      <c r="J35" s="9"/>
      <c r="K35" s="9"/>
      <c r="L35" s="9"/>
      <c r="M35" s="9"/>
      <c r="N35" s="10"/>
    </row>
    <row r="36" spans="2:14" x14ac:dyDescent="0.35">
      <c r="B36" s="8"/>
      <c r="C36" s="9"/>
      <c r="D36" s="9"/>
      <c r="E36" s="9"/>
      <c r="F36" s="9"/>
      <c r="G36" s="9"/>
      <c r="H36" s="9"/>
      <c r="I36" s="9"/>
      <c r="J36" s="9"/>
      <c r="K36" s="9"/>
      <c r="L36" s="9"/>
      <c r="M36" s="9"/>
      <c r="N36" s="10"/>
    </row>
    <row r="37" spans="2:14" x14ac:dyDescent="0.35">
      <c r="B37" s="8"/>
      <c r="C37" s="9"/>
      <c r="D37" s="9"/>
      <c r="E37" s="9"/>
      <c r="F37" s="9"/>
      <c r="G37" s="9"/>
      <c r="H37" s="9"/>
      <c r="I37" s="9"/>
      <c r="J37" s="9"/>
      <c r="K37" s="9"/>
      <c r="L37" s="9"/>
      <c r="M37" s="9"/>
      <c r="N37" s="10"/>
    </row>
    <row r="38" spans="2:14" x14ac:dyDescent="0.35">
      <c r="B38" s="8"/>
      <c r="C38" s="9"/>
      <c r="D38" s="9"/>
      <c r="E38" s="9"/>
      <c r="F38" s="9"/>
      <c r="G38" s="9"/>
      <c r="H38" s="9"/>
      <c r="I38" s="9"/>
      <c r="J38" s="9"/>
      <c r="K38" s="9"/>
      <c r="L38" s="9"/>
      <c r="M38" s="9"/>
      <c r="N38" s="10"/>
    </row>
    <row r="39" spans="2:14" x14ac:dyDescent="0.35">
      <c r="B39" s="64" t="s">
        <v>1</v>
      </c>
      <c r="C39" s="65"/>
      <c r="D39" s="65"/>
      <c r="E39" s="65"/>
      <c r="F39" s="65"/>
      <c r="G39" s="65"/>
      <c r="H39" s="65"/>
      <c r="I39" s="65"/>
      <c r="J39" s="65"/>
      <c r="K39" s="65"/>
      <c r="L39" s="65"/>
      <c r="M39" s="65"/>
      <c r="N39" s="66"/>
    </row>
    <row r="40" spans="2:14" x14ac:dyDescent="0.35">
      <c r="B40" s="67" t="s">
        <v>0</v>
      </c>
      <c r="C40" s="1"/>
      <c r="D40" s="1">
        <v>0</v>
      </c>
      <c r="E40" s="1">
        <v>0.1</v>
      </c>
      <c r="F40" s="1">
        <v>0.2</v>
      </c>
      <c r="G40" s="1">
        <v>0.3</v>
      </c>
      <c r="H40" s="1">
        <v>0.4</v>
      </c>
      <c r="I40" s="1">
        <v>0.5</v>
      </c>
      <c r="J40" s="1">
        <v>0.6</v>
      </c>
      <c r="K40" s="1">
        <v>0.7</v>
      </c>
      <c r="L40" s="1">
        <v>0.8</v>
      </c>
      <c r="M40" s="1">
        <v>0.9</v>
      </c>
      <c r="N40" s="11">
        <v>1</v>
      </c>
    </row>
    <row r="41" spans="2:14" x14ac:dyDescent="0.35">
      <c r="B41" s="67"/>
      <c r="C41" s="2">
        <v>0</v>
      </c>
      <c r="D41" s="5">
        <v>1.2</v>
      </c>
      <c r="E41" s="5">
        <v>1.2</v>
      </c>
      <c r="F41" s="5">
        <v>1.2</v>
      </c>
      <c r="G41" s="5">
        <v>1.2</v>
      </c>
      <c r="H41" s="5">
        <v>1.2</v>
      </c>
      <c r="I41" s="5">
        <v>1.2</v>
      </c>
      <c r="J41" s="5">
        <v>1.2</v>
      </c>
      <c r="K41" s="5">
        <v>1.2</v>
      </c>
      <c r="L41" s="5">
        <v>1.2</v>
      </c>
      <c r="M41" s="5">
        <v>1.2</v>
      </c>
      <c r="N41" s="13">
        <v>1.2</v>
      </c>
    </row>
    <row r="42" spans="2:14" x14ac:dyDescent="0.35">
      <c r="B42" s="67"/>
      <c r="C42" s="2">
        <v>0.05</v>
      </c>
      <c r="D42" s="5">
        <v>1.1235549865819607</v>
      </c>
      <c r="E42" s="5">
        <v>1.0989848911866567</v>
      </c>
      <c r="F42" s="5">
        <v>1.0780953957781114</v>
      </c>
      <c r="G42" s="5">
        <v>1.058039143564627</v>
      </c>
      <c r="H42" s="5">
        <v>1.0384059614164913</v>
      </c>
      <c r="I42" s="5">
        <v>1.0194285842311885</v>
      </c>
      <c r="J42" s="5">
        <v>1.0015884976061042</v>
      </c>
      <c r="K42" s="5">
        <v>0.98386785514969755</v>
      </c>
      <c r="L42" s="5">
        <v>0.96663636901711281</v>
      </c>
      <c r="M42" s="5">
        <v>0.95022489196915272</v>
      </c>
      <c r="N42" s="13">
        <v>0.93436048101486424</v>
      </c>
    </row>
    <row r="43" spans="2:14" x14ac:dyDescent="0.35">
      <c r="B43" s="67"/>
      <c r="C43" s="2">
        <v>0.1</v>
      </c>
      <c r="D43" s="5">
        <v>0.99611522356478388</v>
      </c>
      <c r="E43" s="5">
        <v>0.96563125097382396</v>
      </c>
      <c r="F43" s="5">
        <v>0.93788901517219581</v>
      </c>
      <c r="G43" s="5">
        <v>0.91135597245434463</v>
      </c>
      <c r="H43" s="5">
        <v>0.88610099077073834</v>
      </c>
      <c r="I43" s="5">
        <v>0.86219285377814459</v>
      </c>
      <c r="J43" s="5">
        <v>0.84012560683481008</v>
      </c>
      <c r="K43" s="5">
        <v>0.81888873710083721</v>
      </c>
      <c r="L43" s="5">
        <v>0.79883282206214223</v>
      </c>
      <c r="M43" s="5">
        <v>0.78029941977905037</v>
      </c>
      <c r="N43" s="13">
        <v>0.76258948262216675</v>
      </c>
    </row>
    <row r="44" spans="2:14" x14ac:dyDescent="0.35">
      <c r="B44" s="67"/>
      <c r="C44" s="2">
        <v>0.15</v>
      </c>
      <c r="D44" s="5">
        <v>0.9191763201955383</v>
      </c>
      <c r="E44" s="5">
        <v>0.88124778116470626</v>
      </c>
      <c r="F44" s="5">
        <v>0.84840299500125982</v>
      </c>
      <c r="G44" s="5">
        <v>0.81830213726326173</v>
      </c>
      <c r="H44" s="5">
        <v>0.79079305782759779</v>
      </c>
      <c r="I44" s="5">
        <v>0.76517114568085542</v>
      </c>
      <c r="J44" s="5">
        <v>0.7418820615991889</v>
      </c>
      <c r="K44" s="5">
        <v>0.71988418836850299</v>
      </c>
      <c r="L44" s="5">
        <v>0.69954074752926509</v>
      </c>
      <c r="M44" s="5">
        <v>0.68088701599367729</v>
      </c>
      <c r="N44" s="13">
        <v>0.66340037284020448</v>
      </c>
    </row>
    <row r="45" spans="2:14" x14ac:dyDescent="0.35">
      <c r="B45" s="67"/>
      <c r="C45" s="2">
        <v>0.2</v>
      </c>
      <c r="D45" s="5">
        <v>0.86960648443121003</v>
      </c>
      <c r="E45" s="5">
        <v>0.82158208930807619</v>
      </c>
      <c r="F45" s="5">
        <v>0.78474060179403937</v>
      </c>
      <c r="G45" s="5">
        <v>0.75274735055790232</v>
      </c>
      <c r="H45" s="5">
        <v>0.72401230359275071</v>
      </c>
      <c r="I45" s="5">
        <v>0.69784766647773555</v>
      </c>
      <c r="J45" s="5">
        <v>0.67418996605899328</v>
      </c>
      <c r="K45" s="5">
        <v>0.65216962855805127</v>
      </c>
      <c r="L45" s="5">
        <v>0.63200973724408049</v>
      </c>
      <c r="M45" s="5">
        <v>0.61359965663973315</v>
      </c>
      <c r="N45" s="13">
        <v>0.59668144803212619</v>
      </c>
    </row>
    <row r="46" spans="2:14" x14ac:dyDescent="0.35">
      <c r="B46" s="67"/>
      <c r="C46" s="2">
        <v>0.25</v>
      </c>
      <c r="D46" s="5">
        <v>0.83528596851400005</v>
      </c>
      <c r="E46" s="5">
        <v>0.77674677762437161</v>
      </c>
      <c r="F46" s="5">
        <v>0.73628673028458058</v>
      </c>
      <c r="G46" s="5">
        <v>0.70338293853321587</v>
      </c>
      <c r="H46" s="5">
        <v>0.67406559070903915</v>
      </c>
      <c r="I46" s="5">
        <v>0.64739093458019148</v>
      </c>
      <c r="J46" s="5">
        <v>0.62361083971337194</v>
      </c>
      <c r="K46" s="5">
        <v>0.60162792861391079</v>
      </c>
      <c r="L46" s="5">
        <v>0.58166827697721335</v>
      </c>
      <c r="M46" s="5">
        <v>0.5636279085280036</v>
      </c>
      <c r="N46" s="13">
        <v>0.547091466074208</v>
      </c>
    </row>
    <row r="47" spans="2:14" x14ac:dyDescent="0.35">
      <c r="B47" s="67"/>
      <c r="C47" s="2">
        <v>0.3</v>
      </c>
      <c r="D47" s="5">
        <v>0.80990058448110125</v>
      </c>
      <c r="E47" s="5">
        <v>0.74094210258369941</v>
      </c>
      <c r="F47" s="5">
        <v>0.69815495915022685</v>
      </c>
      <c r="G47" s="5">
        <v>0.66441067494585848</v>
      </c>
      <c r="H47" s="5">
        <v>0.63427369735869177</v>
      </c>
      <c r="I47" s="5">
        <v>0.60723885426246682</v>
      </c>
      <c r="J47" s="5">
        <v>0.58309246113524471</v>
      </c>
      <c r="K47" s="5">
        <v>0.5612837429606744</v>
      </c>
      <c r="L47" s="5">
        <v>0.54178066813389758</v>
      </c>
      <c r="M47" s="5">
        <v>0.5240797925494427</v>
      </c>
      <c r="N47" s="13">
        <v>0.50796890682506002</v>
      </c>
    </row>
    <row r="48" spans="2:14" x14ac:dyDescent="0.35">
      <c r="B48" s="67"/>
      <c r="C48" s="2">
        <v>0.35</v>
      </c>
      <c r="D48" s="5">
        <v>0.79097909401692224</v>
      </c>
      <c r="E48" s="5">
        <v>0.7115333803919498</v>
      </c>
      <c r="F48" s="5">
        <v>0.66687681349277816</v>
      </c>
      <c r="G48" s="5">
        <v>0.63184810408004033</v>
      </c>
      <c r="H48" s="5">
        <v>0.60101856947813859</v>
      </c>
      <c r="I48" s="5">
        <v>0.57343796684055071</v>
      </c>
      <c r="J48" s="5">
        <v>0.54941405245509956</v>
      </c>
      <c r="K48" s="5">
        <v>0.52793854726485689</v>
      </c>
      <c r="L48" s="5">
        <v>0.50892745260074557</v>
      </c>
      <c r="M48" s="5">
        <v>0.49155506955358497</v>
      </c>
      <c r="N48" s="13">
        <v>0.47611322290246816</v>
      </c>
    </row>
    <row r="49" spans="2:14" x14ac:dyDescent="0.35">
      <c r="B49" s="67"/>
      <c r="C49" s="2">
        <v>0.4</v>
      </c>
      <c r="D49" s="5">
        <v>0.77627018106141066</v>
      </c>
      <c r="E49" s="5">
        <v>0.68607449225524675</v>
      </c>
      <c r="F49" s="5">
        <v>0.6403292301121889</v>
      </c>
      <c r="G49" s="5">
        <v>0.60402827593030106</v>
      </c>
      <c r="H49" s="5">
        <v>0.57266558369473919</v>
      </c>
      <c r="I49" s="5">
        <v>0.54499714702485247</v>
      </c>
      <c r="J49" s="5">
        <v>0.52089247927765414</v>
      </c>
      <c r="K49" s="5">
        <v>0.49968060262485059</v>
      </c>
      <c r="L49" s="5">
        <v>0.48117994844305145</v>
      </c>
      <c r="M49" s="5">
        <v>0.4645144101922683</v>
      </c>
      <c r="N49" s="13">
        <v>0.44946613081254444</v>
      </c>
    </row>
    <row r="50" spans="2:14" x14ac:dyDescent="0.35">
      <c r="B50" s="67"/>
      <c r="C50" s="2">
        <v>0.45</v>
      </c>
      <c r="D50" s="5">
        <v>0.76397383800835739</v>
      </c>
      <c r="E50" s="5">
        <v>0.66442445696532393</v>
      </c>
      <c r="F50" s="5">
        <v>0.61732792471215736</v>
      </c>
      <c r="G50" s="5">
        <v>0.57962027731436894</v>
      </c>
      <c r="H50" s="5">
        <v>0.54752009952356329</v>
      </c>
      <c r="I50" s="5">
        <v>0.51999803885855478</v>
      </c>
      <c r="J50" s="5">
        <v>0.49628036347438531</v>
      </c>
      <c r="K50" s="5">
        <v>0.47557652493353025</v>
      </c>
      <c r="L50" s="5">
        <v>0.45749422037005338</v>
      </c>
      <c r="M50" s="5">
        <v>0.44135218812462046</v>
      </c>
      <c r="N50" s="13">
        <v>0.42683538050462061</v>
      </c>
    </row>
    <row r="51" spans="2:14" x14ac:dyDescent="0.35">
      <c r="B51" s="67"/>
      <c r="C51" s="2">
        <v>0.5</v>
      </c>
      <c r="D51" s="5">
        <v>0.75428764928358394</v>
      </c>
      <c r="E51" s="5">
        <v>0.64557541693373599</v>
      </c>
      <c r="F51" s="5">
        <v>0.59679924847371257</v>
      </c>
      <c r="G51" s="5">
        <v>0.55800320085998201</v>
      </c>
      <c r="H51" s="5">
        <v>0.52552509227857636</v>
      </c>
      <c r="I51" s="5">
        <v>0.49798208462986038</v>
      </c>
      <c r="J51" s="5">
        <v>0.47466446713175414</v>
      </c>
      <c r="K51" s="5">
        <v>0.45453580663252746</v>
      </c>
      <c r="L51" s="5">
        <v>0.43691703310897356</v>
      </c>
      <c r="M51" s="5">
        <v>0.42135616375765883</v>
      </c>
      <c r="N51" s="13">
        <v>0.40725568270724866</v>
      </c>
    </row>
    <row r="52" spans="2:14" x14ac:dyDescent="0.35">
      <c r="B52" s="67"/>
      <c r="C52" s="2">
        <v>0.55000000000000004</v>
      </c>
      <c r="D52" s="5">
        <v>0.74631894463562776</v>
      </c>
      <c r="E52" s="5">
        <v>0.62866209736055711</v>
      </c>
      <c r="F52" s="5">
        <v>0.57840703813313743</v>
      </c>
      <c r="G52" s="5">
        <v>0.53839754060392497</v>
      </c>
      <c r="H52" s="5">
        <v>0.50559426908625926</v>
      </c>
      <c r="I52" s="5">
        <v>0.47846038089603876</v>
      </c>
      <c r="J52" s="5">
        <v>0.45569155751239265</v>
      </c>
      <c r="K52" s="5">
        <v>0.43611480999441704</v>
      </c>
      <c r="L52" s="5">
        <v>0.41882490832979186</v>
      </c>
      <c r="M52" s="5">
        <v>0.40373347057719278</v>
      </c>
      <c r="N52" s="13">
        <v>0.3902210645040543</v>
      </c>
    </row>
    <row r="53" spans="2:14" x14ac:dyDescent="0.35">
      <c r="B53" s="67"/>
      <c r="C53" s="2">
        <v>0.6</v>
      </c>
      <c r="D53" s="5">
        <v>0.73912178019651331</v>
      </c>
      <c r="E53" s="5">
        <v>0.61367897700862895</v>
      </c>
      <c r="F53" s="5">
        <v>0.56167802672849465</v>
      </c>
      <c r="G53" s="5">
        <v>0.52072945526761494</v>
      </c>
      <c r="H53" s="5">
        <v>0.48791661641533651</v>
      </c>
      <c r="I53" s="5">
        <v>0.46111185296513679</v>
      </c>
      <c r="J53" s="5">
        <v>0.43892048355293661</v>
      </c>
      <c r="K53" s="5">
        <v>0.41955518677394138</v>
      </c>
      <c r="L53" s="5">
        <v>0.40279372229594668</v>
      </c>
      <c r="M53" s="5">
        <v>0.38816813365993685</v>
      </c>
      <c r="N53" s="13">
        <v>0.37502371172114773</v>
      </c>
    </row>
    <row r="54" spans="2:14" x14ac:dyDescent="0.35">
      <c r="B54" s="67"/>
      <c r="C54" s="2">
        <v>0.65</v>
      </c>
      <c r="D54" s="5">
        <v>0.73333796817536478</v>
      </c>
      <c r="E54" s="5">
        <v>0.60015801512524247</v>
      </c>
      <c r="F54" s="5">
        <v>0.54622517974991391</v>
      </c>
      <c r="G54" s="5">
        <v>0.50446974902114172</v>
      </c>
      <c r="H54" s="5">
        <v>0.47164072577903771</v>
      </c>
      <c r="I54" s="5">
        <v>0.44572496580447674</v>
      </c>
      <c r="J54" s="5">
        <v>0.42357704979309235</v>
      </c>
      <c r="K54" s="5">
        <v>0.4047903870972987</v>
      </c>
      <c r="L54" s="5">
        <v>0.38855053201647821</v>
      </c>
      <c r="M54" s="5">
        <v>0.37427450934201978</v>
      </c>
      <c r="N54" s="13">
        <v>0.36154215714111881</v>
      </c>
    </row>
    <row r="55" spans="2:14" x14ac:dyDescent="0.35">
      <c r="B55" s="67"/>
      <c r="C55" s="2">
        <v>0.7</v>
      </c>
      <c r="D55" s="5">
        <v>0.72832122879711292</v>
      </c>
      <c r="E55" s="5">
        <v>0.58784038791369231</v>
      </c>
      <c r="F55" s="5">
        <v>0.53167781566474515</v>
      </c>
      <c r="G55" s="5">
        <v>0.4896705996629675</v>
      </c>
      <c r="H55" s="5">
        <v>0.45724020131407556</v>
      </c>
      <c r="I55" s="5">
        <v>0.43130842553708021</v>
      </c>
      <c r="J55" s="5">
        <v>0.40964848573775886</v>
      </c>
      <c r="K55" s="5">
        <v>0.39163500697789788</v>
      </c>
      <c r="L55" s="5">
        <v>0.37581459733345451</v>
      </c>
      <c r="M55" s="5">
        <v>0.36193762102069832</v>
      </c>
      <c r="N55" s="13">
        <v>0.34944843506228235</v>
      </c>
    </row>
    <row r="56" spans="2:14" x14ac:dyDescent="0.35">
      <c r="B56" s="67"/>
      <c r="C56" s="2">
        <v>0.75</v>
      </c>
      <c r="D56" s="5">
        <v>0.72357658947284731</v>
      </c>
      <c r="E56" s="5">
        <v>0.57621514912947913</v>
      </c>
      <c r="F56" s="5">
        <v>0.5185566166394846</v>
      </c>
      <c r="G56" s="5">
        <v>0.47602783338738502</v>
      </c>
      <c r="H56" s="5">
        <v>0.44385836617762442</v>
      </c>
      <c r="I56" s="5">
        <v>0.41835008193446782</v>
      </c>
      <c r="J56" s="5">
        <v>0.39732500011426136</v>
      </c>
      <c r="K56" s="5">
        <v>0.37952347785556495</v>
      </c>
      <c r="L56" s="5">
        <v>0.36409570825185078</v>
      </c>
      <c r="M56" s="5">
        <v>0.35046836772282203</v>
      </c>
      <c r="N56" s="13">
        <v>0.33850072794130509</v>
      </c>
    </row>
    <row r="57" spans="2:14" x14ac:dyDescent="0.35">
      <c r="B57" s="67"/>
      <c r="C57" s="2">
        <v>0.8</v>
      </c>
      <c r="D57" s="5">
        <v>0.71985350546278826</v>
      </c>
      <c r="E57" s="5">
        <v>0.56557505078235604</v>
      </c>
      <c r="F57" s="5">
        <v>0.50608485840292927</v>
      </c>
      <c r="G57" s="5">
        <v>0.46347755557205139</v>
      </c>
      <c r="H57" s="5">
        <v>0.43163898326995226</v>
      </c>
      <c r="I57" s="5">
        <v>0.40655440129487425</v>
      </c>
      <c r="J57" s="5">
        <v>0.38597531742561131</v>
      </c>
      <c r="K57" s="5">
        <v>0.36847775823837542</v>
      </c>
      <c r="L57" s="5">
        <v>0.35342663394637724</v>
      </c>
      <c r="M57" s="5">
        <v>0.34017043856533674</v>
      </c>
      <c r="N57" s="13">
        <v>0.32846124325888887</v>
      </c>
    </row>
    <row r="58" spans="2:14" x14ac:dyDescent="0.35">
      <c r="B58" s="67"/>
      <c r="C58" s="2">
        <v>0.85</v>
      </c>
      <c r="D58" s="5">
        <v>0.71643682904140538</v>
      </c>
      <c r="E58" s="5">
        <v>0.55586277315835497</v>
      </c>
      <c r="F58" s="5">
        <v>0.49462909209657702</v>
      </c>
      <c r="G58" s="5">
        <v>0.45177986635524719</v>
      </c>
      <c r="H58" s="5">
        <v>0.42040162193258274</v>
      </c>
      <c r="I58" s="5">
        <v>0.39577475473233603</v>
      </c>
      <c r="J58" s="5">
        <v>0.37543927964746487</v>
      </c>
      <c r="K58" s="5">
        <v>0.35831455148215413</v>
      </c>
      <c r="L58" s="5">
        <v>0.34364668955709116</v>
      </c>
      <c r="M58" s="5">
        <v>0.33077687540977435</v>
      </c>
      <c r="N58" s="13">
        <v>0.31934905246398487</v>
      </c>
    </row>
    <row r="59" spans="2:14" x14ac:dyDescent="0.35">
      <c r="B59" s="67"/>
      <c r="C59" s="2">
        <v>0.9</v>
      </c>
      <c r="D59" s="5">
        <v>0.71303245949978444</v>
      </c>
      <c r="E59" s="5">
        <v>0.54647704931661667</v>
      </c>
      <c r="F59" s="5">
        <v>0.48374095954596957</v>
      </c>
      <c r="G59" s="5">
        <v>0.44103292574715303</v>
      </c>
      <c r="H59" s="5">
        <v>0.4099413641880581</v>
      </c>
      <c r="I59" s="5">
        <v>0.38543748149176649</v>
      </c>
      <c r="J59" s="5">
        <v>0.36564582719323002</v>
      </c>
      <c r="K59" s="5">
        <v>0.34905033700467264</v>
      </c>
      <c r="L59" s="5">
        <v>0.33463501899588577</v>
      </c>
      <c r="M59" s="5">
        <v>0.32216576849681633</v>
      </c>
      <c r="N59" s="13">
        <v>0.31097120728411076</v>
      </c>
    </row>
    <row r="60" spans="2:14" x14ac:dyDescent="0.35">
      <c r="B60" s="67"/>
      <c r="C60" s="2">
        <v>0.95</v>
      </c>
      <c r="D60" s="5">
        <v>0.71033489260769256</v>
      </c>
      <c r="E60" s="5">
        <v>0.53750360594700974</v>
      </c>
      <c r="F60" s="5">
        <v>0.47353046402571763</v>
      </c>
      <c r="G60" s="5">
        <v>0.43084472590976602</v>
      </c>
      <c r="H60" s="5">
        <v>0.40012409876441674</v>
      </c>
      <c r="I60" s="5">
        <v>0.37619471976017477</v>
      </c>
      <c r="J60" s="5">
        <v>0.35689685793879306</v>
      </c>
      <c r="K60" s="5">
        <v>0.34054820076854003</v>
      </c>
      <c r="L60" s="5">
        <v>0.32641849087868691</v>
      </c>
      <c r="M60" s="5">
        <v>0.31417824528100169</v>
      </c>
      <c r="N60" s="13">
        <v>0.3033304683378435</v>
      </c>
    </row>
    <row r="61" spans="2:14" x14ac:dyDescent="0.35">
      <c r="B61" s="67"/>
      <c r="C61" s="2">
        <v>1</v>
      </c>
      <c r="D61" s="5">
        <v>0.70796092921847065</v>
      </c>
      <c r="E61" s="5">
        <v>0.52913703504911413</v>
      </c>
      <c r="F61" s="5">
        <v>0.46394235101743098</v>
      </c>
      <c r="G61" s="5">
        <v>0.42130706267914247</v>
      </c>
      <c r="H61" s="5">
        <v>0.39109434720519931</v>
      </c>
      <c r="I61" s="5">
        <v>0.36769551273001411</v>
      </c>
      <c r="J61" s="5">
        <v>0.34840513197424366</v>
      </c>
      <c r="K61" s="5">
        <v>0.33245084286550575</v>
      </c>
      <c r="L61" s="5">
        <v>0.31882830707720877</v>
      </c>
      <c r="M61" s="5">
        <v>0.30661282275302332</v>
      </c>
      <c r="N61" s="13">
        <v>0.29600498781843776</v>
      </c>
    </row>
    <row r="62" spans="2:14" x14ac:dyDescent="0.35">
      <c r="B62" s="8"/>
      <c r="C62" s="9"/>
      <c r="D62" s="9"/>
      <c r="E62" s="9"/>
      <c r="F62" s="9"/>
      <c r="G62" s="9"/>
      <c r="H62" s="9"/>
      <c r="I62" s="9"/>
      <c r="J62" s="9"/>
      <c r="K62" s="9"/>
      <c r="L62" s="9"/>
      <c r="M62" s="9"/>
      <c r="N62" s="10"/>
    </row>
    <row r="63" spans="2:14" x14ac:dyDescent="0.35">
      <c r="B63" s="8"/>
      <c r="C63" s="9"/>
      <c r="D63" s="9"/>
      <c r="E63" s="9"/>
      <c r="F63" s="9"/>
      <c r="G63" s="9"/>
      <c r="H63" s="9"/>
      <c r="I63" s="9"/>
      <c r="J63" s="9"/>
      <c r="K63" s="9"/>
      <c r="L63" s="9"/>
      <c r="M63" s="9"/>
      <c r="N63" s="10"/>
    </row>
    <row r="64" spans="2:14" x14ac:dyDescent="0.35">
      <c r="B64" s="8"/>
      <c r="C64" s="9"/>
      <c r="D64" s="9"/>
      <c r="E64" s="9"/>
      <c r="F64" s="9"/>
      <c r="G64" s="9"/>
      <c r="H64" s="9"/>
      <c r="I64" s="9"/>
      <c r="J64" s="9"/>
      <c r="K64" s="9"/>
      <c r="L64" s="9"/>
      <c r="M64" s="9"/>
      <c r="N64" s="10"/>
    </row>
    <row r="65" spans="2:14" x14ac:dyDescent="0.35">
      <c r="B65" s="8"/>
      <c r="C65" s="9"/>
      <c r="D65" s="9"/>
      <c r="E65" s="9"/>
      <c r="F65" s="9"/>
      <c r="G65" s="9"/>
      <c r="H65" s="9"/>
      <c r="I65" s="9"/>
      <c r="J65" s="9"/>
      <c r="K65" s="9"/>
      <c r="L65" s="9"/>
      <c r="M65" s="9"/>
      <c r="N65" s="10"/>
    </row>
    <row r="66" spans="2:14" x14ac:dyDescent="0.35">
      <c r="B66" s="8"/>
      <c r="C66" s="9"/>
      <c r="D66" s="9"/>
      <c r="E66" s="9"/>
      <c r="F66" s="9"/>
      <c r="G66" s="9"/>
      <c r="H66" s="9"/>
      <c r="I66" s="9"/>
      <c r="J66" s="9"/>
      <c r="K66" s="9"/>
      <c r="L66" s="9"/>
      <c r="M66" s="9"/>
      <c r="N66" s="10"/>
    </row>
    <row r="67" spans="2:14" x14ac:dyDescent="0.35">
      <c r="B67" s="8"/>
      <c r="C67" s="9"/>
      <c r="D67" s="9"/>
      <c r="E67" s="9"/>
      <c r="F67" s="9"/>
      <c r="G67" s="9"/>
      <c r="H67" s="9"/>
      <c r="I67" s="9"/>
      <c r="J67" s="9"/>
      <c r="K67" s="9"/>
      <c r="L67" s="9"/>
      <c r="M67" s="9"/>
      <c r="N67" s="10"/>
    </row>
    <row r="68" spans="2:14" x14ac:dyDescent="0.35">
      <c r="B68" s="8"/>
      <c r="C68" s="9"/>
      <c r="D68" s="9"/>
      <c r="E68" s="9"/>
      <c r="F68" s="9"/>
      <c r="G68" s="9"/>
      <c r="H68" s="9"/>
      <c r="I68" s="9"/>
      <c r="J68" s="9"/>
      <c r="K68" s="9"/>
      <c r="L68" s="9"/>
      <c r="M68" s="9"/>
      <c r="N68" s="10"/>
    </row>
    <row r="69" spans="2:14" x14ac:dyDescent="0.35">
      <c r="B69" s="8"/>
      <c r="C69" s="9"/>
      <c r="D69" s="9"/>
      <c r="E69" s="9"/>
      <c r="F69" s="9"/>
      <c r="G69" s="9"/>
      <c r="H69" s="9"/>
      <c r="I69" s="9"/>
      <c r="J69" s="9"/>
      <c r="K69" s="9"/>
      <c r="L69" s="9"/>
      <c r="M69" s="9"/>
      <c r="N69" s="10"/>
    </row>
    <row r="70" spans="2:14" x14ac:dyDescent="0.35">
      <c r="B70" s="8"/>
      <c r="C70" s="9"/>
      <c r="D70" s="9"/>
      <c r="E70" s="9"/>
      <c r="F70" s="9"/>
      <c r="G70" s="9"/>
      <c r="H70" s="9"/>
      <c r="I70" s="9"/>
      <c r="J70" s="9"/>
      <c r="K70" s="9"/>
      <c r="L70" s="9"/>
      <c r="M70" s="9"/>
      <c r="N70" s="10"/>
    </row>
    <row r="71" spans="2:14" x14ac:dyDescent="0.35">
      <c r="B71" s="8"/>
      <c r="C71" s="9"/>
      <c r="D71" s="9"/>
      <c r="E71" s="9"/>
      <c r="F71" s="9"/>
      <c r="G71" s="9"/>
      <c r="H71" s="9"/>
      <c r="I71" s="9"/>
      <c r="J71" s="9"/>
      <c r="K71" s="9"/>
      <c r="L71" s="9"/>
      <c r="M71" s="9"/>
      <c r="N71" s="10"/>
    </row>
    <row r="72" spans="2:14" x14ac:dyDescent="0.35">
      <c r="B72" s="64" t="s">
        <v>1</v>
      </c>
      <c r="C72" s="65"/>
      <c r="D72" s="65"/>
      <c r="E72" s="65"/>
      <c r="F72" s="65"/>
      <c r="G72" s="65"/>
      <c r="H72" s="65"/>
      <c r="I72" s="65"/>
      <c r="J72" s="65"/>
      <c r="K72" s="65"/>
      <c r="L72" s="65"/>
      <c r="M72" s="65"/>
      <c r="N72" s="66"/>
    </row>
    <row r="73" spans="2:14" x14ac:dyDescent="0.35">
      <c r="B73" s="67" t="s">
        <v>0</v>
      </c>
      <c r="C73" s="1"/>
      <c r="D73" s="1">
        <v>0</v>
      </c>
      <c r="E73" s="1">
        <v>0.1</v>
      </c>
      <c r="F73" s="1">
        <v>0.2</v>
      </c>
      <c r="G73" s="1">
        <v>0.3</v>
      </c>
      <c r="H73" s="1">
        <v>0.4</v>
      </c>
      <c r="I73" s="1">
        <v>0.5</v>
      </c>
      <c r="J73" s="1">
        <v>0.6</v>
      </c>
      <c r="K73" s="1">
        <v>0.7</v>
      </c>
      <c r="L73" s="1">
        <v>0.8</v>
      </c>
      <c r="M73" s="1">
        <v>0.9</v>
      </c>
      <c r="N73" s="11">
        <v>1</v>
      </c>
    </row>
    <row r="74" spans="2:14" x14ac:dyDescent="0.35">
      <c r="B74" s="67"/>
      <c r="C74" s="2">
        <v>0</v>
      </c>
      <c r="D74" s="4">
        <v>0</v>
      </c>
      <c r="E74" s="4">
        <v>0</v>
      </c>
      <c r="F74" s="4">
        <v>0</v>
      </c>
      <c r="G74" s="4">
        <v>0</v>
      </c>
      <c r="H74" s="4">
        <v>0</v>
      </c>
      <c r="I74" s="4">
        <v>0</v>
      </c>
      <c r="J74" s="4">
        <v>0</v>
      </c>
      <c r="K74" s="4">
        <v>0</v>
      </c>
      <c r="L74" s="4">
        <v>0</v>
      </c>
      <c r="M74" s="4">
        <v>0</v>
      </c>
      <c r="N74" s="14">
        <v>0</v>
      </c>
    </row>
    <row r="75" spans="2:14" x14ac:dyDescent="0.35">
      <c r="B75" s="67"/>
      <c r="C75" s="2">
        <v>0.05</v>
      </c>
      <c r="D75" s="4">
        <v>2.6704053884956413E-3</v>
      </c>
      <c r="E75" s="4">
        <v>4.0616881690000743E-3</v>
      </c>
      <c r="F75" s="4">
        <v>5.1822658574221915E-3</v>
      </c>
      <c r="G75" s="4">
        <v>6.1688972392818951E-3</v>
      </c>
      <c r="H75" s="4">
        <v>7.04550493164844E-3</v>
      </c>
      <c r="I75" s="4">
        <v>7.7836529826670955E-3</v>
      </c>
      <c r="J75" s="4">
        <v>8.2752979461801941E-3</v>
      </c>
      <c r="K75" s="4">
        <v>8.9294954018657238E-3</v>
      </c>
      <c r="L75" s="4">
        <v>9.387959600344116E-3</v>
      </c>
      <c r="M75" s="4">
        <v>9.810118240097419E-3</v>
      </c>
      <c r="N75" s="14">
        <v>1.0136091186103775E-2</v>
      </c>
    </row>
    <row r="76" spans="2:14" x14ac:dyDescent="0.35">
      <c r="B76" s="67"/>
      <c r="C76" s="2">
        <v>0.1</v>
      </c>
      <c r="D76" s="4">
        <v>3.2786491145057532E-3</v>
      </c>
      <c r="E76" s="4">
        <v>5.4377867241478112E-3</v>
      </c>
      <c r="F76" s="4">
        <v>6.8830584651417828E-3</v>
      </c>
      <c r="G76" s="4">
        <v>7.8992743004781193E-3</v>
      </c>
      <c r="H76" s="4">
        <v>8.7200341258451657E-3</v>
      </c>
      <c r="I76" s="4">
        <v>9.355773237516447E-3</v>
      </c>
      <c r="J76" s="4">
        <v>9.8246259756082574E-3</v>
      </c>
      <c r="K76" s="4">
        <v>1.0289660472642799E-2</v>
      </c>
      <c r="L76" s="4">
        <v>1.0578851732244831E-2</v>
      </c>
      <c r="M76" s="4">
        <v>1.0833754554949691E-2</v>
      </c>
      <c r="N76" s="14">
        <v>1.1040345235459919E-2</v>
      </c>
    </row>
    <row r="77" spans="2:14" x14ac:dyDescent="0.35">
      <c r="B77" s="67"/>
      <c r="C77" s="2">
        <v>0.15</v>
      </c>
      <c r="D77" s="4">
        <v>2.2706952139304507E-3</v>
      </c>
      <c r="E77" s="4">
        <v>5.6607991997813505E-3</v>
      </c>
      <c r="F77" s="4">
        <v>7.2712579402519394E-3</v>
      </c>
      <c r="G77" s="4">
        <v>8.3898741538570593E-3</v>
      </c>
      <c r="H77" s="4">
        <v>9.2731160235970042E-3</v>
      </c>
      <c r="I77" s="4">
        <v>9.9010856271630789E-3</v>
      </c>
      <c r="J77" s="4">
        <v>1.0342793819180369E-2</v>
      </c>
      <c r="K77" s="4">
        <v>1.0666019976043944E-2</v>
      </c>
      <c r="L77" s="4">
        <v>1.0858371607202592E-2</v>
      </c>
      <c r="M77" s="4">
        <v>1.1042253038899537E-2</v>
      </c>
      <c r="N77" s="14">
        <v>1.1092359056333915E-2</v>
      </c>
    </row>
    <row r="78" spans="2:14" x14ac:dyDescent="0.35">
      <c r="B78" s="67"/>
      <c r="C78" s="2">
        <v>0.2</v>
      </c>
      <c r="D78" s="4">
        <v>1.3503874135128871E-3</v>
      </c>
      <c r="E78" s="4">
        <v>5.5588953640716135E-3</v>
      </c>
      <c r="F78" s="4">
        <v>7.4518887962575176E-3</v>
      </c>
      <c r="G78" s="4">
        <v>8.867935978348486E-3</v>
      </c>
      <c r="H78" s="4">
        <v>9.7512660930525342E-3</v>
      </c>
      <c r="I78" s="4">
        <v>1.0325612392967113E-2</v>
      </c>
      <c r="J78" s="4">
        <v>1.0743260661385236E-2</v>
      </c>
      <c r="K78" s="4">
        <v>1.0921525366973628E-2</v>
      </c>
      <c r="L78" s="4">
        <v>1.0965697239846545E-2</v>
      </c>
      <c r="M78" s="4">
        <v>1.101705251621257E-2</v>
      </c>
      <c r="N78" s="14">
        <v>1.0975580017277874E-2</v>
      </c>
    </row>
    <row r="79" spans="2:14" x14ac:dyDescent="0.35">
      <c r="B79" s="67"/>
      <c r="C79" s="2">
        <v>0.25</v>
      </c>
      <c r="D79" s="4">
        <v>3.6436711979755175E-4</v>
      </c>
      <c r="E79" s="4">
        <v>5.5964422791942477E-3</v>
      </c>
      <c r="F79" s="4">
        <v>7.7493810093826497E-3</v>
      </c>
      <c r="G79" s="4">
        <v>9.3175150943251815E-3</v>
      </c>
      <c r="H79" s="4">
        <v>1.0189124433876123E-2</v>
      </c>
      <c r="I79" s="4">
        <v>1.0636949187283572E-2</v>
      </c>
      <c r="J79" s="4">
        <v>1.0879496397929652E-2</v>
      </c>
      <c r="K79" s="4">
        <v>1.0894024548320265E-2</v>
      </c>
      <c r="L79" s="4">
        <v>1.0891066366390421E-2</v>
      </c>
      <c r="M79" s="4">
        <v>1.0802197760671668E-2</v>
      </c>
      <c r="N79" s="14">
        <v>1.0670544835358306E-2</v>
      </c>
    </row>
    <row r="80" spans="2:14" x14ac:dyDescent="0.35">
      <c r="B80" s="67"/>
      <c r="C80" s="2">
        <v>0.3</v>
      </c>
      <c r="D80" s="4">
        <v>-5.500131215036585E-4</v>
      </c>
      <c r="E80" s="4">
        <v>5.602029370799946E-3</v>
      </c>
      <c r="F80" s="4">
        <v>8.1876772823040699E-3</v>
      </c>
      <c r="G80" s="4">
        <v>9.6547386147059263E-3</v>
      </c>
      <c r="H80" s="4">
        <v>1.0405233058160247E-2</v>
      </c>
      <c r="I80" s="4">
        <v>1.0698637685524323E-2</v>
      </c>
      <c r="J80" s="4">
        <v>1.0766866847818374E-2</v>
      </c>
      <c r="K80" s="4">
        <v>1.0769693979391161E-2</v>
      </c>
      <c r="L80" s="4">
        <v>1.0662131929268834E-2</v>
      </c>
      <c r="M80" s="4">
        <v>1.0486419742193376E-2</v>
      </c>
      <c r="N80" s="14">
        <v>1.0312856385847488E-2</v>
      </c>
    </row>
    <row r="81" spans="2:14" x14ac:dyDescent="0.35">
      <c r="B81" s="67"/>
      <c r="C81" s="2">
        <v>0.35</v>
      </c>
      <c r="D81" s="4">
        <v>-1.068734265939567E-3</v>
      </c>
      <c r="E81" s="4">
        <v>5.5984152785401647E-3</v>
      </c>
      <c r="F81" s="4">
        <v>8.5631253601061771E-3</v>
      </c>
      <c r="G81" s="4">
        <v>9.9002617879836233E-3</v>
      </c>
      <c r="H81" s="4">
        <v>1.0522091781101771E-2</v>
      </c>
      <c r="I81" s="4">
        <v>1.066623202737553E-2</v>
      </c>
      <c r="J81" s="4">
        <v>1.062660477015215E-2</v>
      </c>
      <c r="K81" s="4">
        <v>1.0489219873441308E-2</v>
      </c>
      <c r="L81" s="4">
        <v>1.0389851434087292E-2</v>
      </c>
      <c r="M81" s="4">
        <v>1.0149691447282628E-2</v>
      </c>
      <c r="N81" s="14">
        <v>9.9868129755787682E-3</v>
      </c>
    </row>
    <row r="82" spans="2:14" x14ac:dyDescent="0.35">
      <c r="B82" s="67"/>
      <c r="C82" s="2">
        <v>0.4</v>
      </c>
      <c r="D82" s="4">
        <v>-1.7180838462295775E-3</v>
      </c>
      <c r="E82" s="4">
        <v>5.7447109409885051E-3</v>
      </c>
      <c r="F82" s="4">
        <v>8.8308645323606355E-3</v>
      </c>
      <c r="G82" s="4">
        <v>1.0087330575099212E-2</v>
      </c>
      <c r="H82" s="4">
        <v>1.0473379902390818E-2</v>
      </c>
      <c r="I82" s="4">
        <v>1.0556841857699031E-2</v>
      </c>
      <c r="J82" s="4">
        <v>1.0418585048059613E-2</v>
      </c>
      <c r="K82" s="4">
        <v>1.0263071079588506E-2</v>
      </c>
      <c r="L82" s="4">
        <v>1.0017148169794493E-2</v>
      </c>
      <c r="M82" s="4">
        <v>9.7936236758059715E-3</v>
      </c>
      <c r="N82" s="14">
        <v>9.6018647347045037E-3</v>
      </c>
    </row>
    <row r="83" spans="2:14" x14ac:dyDescent="0.35">
      <c r="B83" s="67"/>
      <c r="C83" s="2">
        <v>0.45</v>
      </c>
      <c r="D83" s="4">
        <v>-2.163330233252124E-3</v>
      </c>
      <c r="E83" s="4">
        <v>5.9931132708550905E-3</v>
      </c>
      <c r="F83" s="4">
        <v>9.0563416108153001E-3</v>
      </c>
      <c r="G83" s="4">
        <v>1.0142093160749531E-2</v>
      </c>
      <c r="H83" s="4">
        <v>1.0377141525083245E-2</v>
      </c>
      <c r="I83" s="4">
        <v>1.0312025961222914E-2</v>
      </c>
      <c r="J83" s="4">
        <v>1.0197522851986447E-2</v>
      </c>
      <c r="K83" s="4">
        <v>9.9216341914456808E-3</v>
      </c>
      <c r="L83" s="4">
        <v>9.6656236968783952E-3</v>
      </c>
      <c r="M83" s="4">
        <v>9.4681663701493505E-3</v>
      </c>
      <c r="N83" s="14">
        <v>9.1778924633762089E-3</v>
      </c>
    </row>
    <row r="84" spans="2:14" x14ac:dyDescent="0.35">
      <c r="B84" s="67"/>
      <c r="C84" s="2">
        <v>0.5</v>
      </c>
      <c r="D84" s="4">
        <v>-2.5096228993245484E-3</v>
      </c>
      <c r="E84" s="4">
        <v>6.1586660918058938E-3</v>
      </c>
      <c r="F84" s="4">
        <v>9.1616863415792706E-3</v>
      </c>
      <c r="G84" s="4">
        <v>1.0099215986379277E-2</v>
      </c>
      <c r="H84" s="4">
        <v>1.02367457628819E-2</v>
      </c>
      <c r="I84" s="4">
        <v>1.0147622300438539E-2</v>
      </c>
      <c r="J84" s="4">
        <v>9.8472028569754344E-3</v>
      </c>
      <c r="K84" s="4">
        <v>9.6236539968401254E-3</v>
      </c>
      <c r="L84" s="4">
        <v>9.3661644113079007E-3</v>
      </c>
      <c r="M84" s="4">
        <v>9.1174064674070347E-3</v>
      </c>
      <c r="N84" s="14">
        <v>8.9373419596783087E-3</v>
      </c>
    </row>
    <row r="85" spans="2:14" x14ac:dyDescent="0.35">
      <c r="B85" s="67"/>
      <c r="C85" s="2">
        <v>0.55000000000000004</v>
      </c>
      <c r="D85" s="4">
        <v>-2.7901457375679802E-3</v>
      </c>
      <c r="E85" s="4">
        <v>6.3277164426385696E-3</v>
      </c>
      <c r="F85" s="4">
        <v>9.3588756406935442E-3</v>
      </c>
      <c r="G85" s="4">
        <v>1.0089433307713204E-2</v>
      </c>
      <c r="H85" s="4">
        <v>1.0066467885086333E-2</v>
      </c>
      <c r="I85" s="4">
        <v>9.8756914923907556E-3</v>
      </c>
      <c r="J85" s="4">
        <v>9.6019859068939856E-3</v>
      </c>
      <c r="K85" s="4">
        <v>9.3927268040374084E-3</v>
      </c>
      <c r="L85" s="4">
        <v>9.0832411783328924E-3</v>
      </c>
      <c r="M85" s="4">
        <v>8.8076673020669287E-3</v>
      </c>
      <c r="N85" s="14">
        <v>8.5979919990813117E-3</v>
      </c>
    </row>
    <row r="86" spans="2:14" x14ac:dyDescent="0.35">
      <c r="B86" s="67"/>
      <c r="C86" s="2">
        <v>0.6</v>
      </c>
      <c r="D86" s="4">
        <v>-3.0494749671832557E-3</v>
      </c>
      <c r="E86" s="4">
        <v>6.5683670451016883E-3</v>
      </c>
      <c r="F86" s="4">
        <v>9.4517119770728877E-3</v>
      </c>
      <c r="G86" s="4">
        <v>9.9668742235105631E-3</v>
      </c>
      <c r="H86" s="4">
        <v>9.9246417642136243E-3</v>
      </c>
      <c r="I86" s="4">
        <v>9.6840379184106092E-3</v>
      </c>
      <c r="J86" s="4">
        <v>9.3664686588706084E-3</v>
      </c>
      <c r="K86" s="4">
        <v>9.1035875694515118E-3</v>
      </c>
      <c r="L86" s="4">
        <v>8.7778707972587435E-3</v>
      </c>
      <c r="M86" s="4">
        <v>8.5346169683555729E-3</v>
      </c>
      <c r="N86" s="14">
        <v>8.2969792070164989E-3</v>
      </c>
    </row>
    <row r="87" spans="2:14" x14ac:dyDescent="0.35">
      <c r="B87" s="67"/>
      <c r="C87" s="2">
        <v>0.65</v>
      </c>
      <c r="D87" s="4">
        <v>-3.2590254759846293E-3</v>
      </c>
      <c r="E87" s="4">
        <v>6.7604038919854993E-3</v>
      </c>
      <c r="F87" s="4">
        <v>9.4068097783406163E-3</v>
      </c>
      <c r="G87" s="4">
        <v>9.8651929758445094E-3</v>
      </c>
      <c r="H87" s="4">
        <v>9.7276533211742809E-3</v>
      </c>
      <c r="I87" s="4">
        <v>9.4393701944487981E-3</v>
      </c>
      <c r="J87" s="4">
        <v>9.0888368310172163E-3</v>
      </c>
      <c r="K87" s="4">
        <v>8.7786182452753124E-3</v>
      </c>
      <c r="L87" s="4">
        <v>8.5300170349673406E-3</v>
      </c>
      <c r="M87" s="4">
        <v>8.2993947482717864E-3</v>
      </c>
      <c r="N87" s="14">
        <v>8.0181053642210676E-3</v>
      </c>
    </row>
    <row r="88" spans="2:14" x14ac:dyDescent="0.35">
      <c r="B88" s="67"/>
      <c r="C88" s="2">
        <v>0.7</v>
      </c>
      <c r="D88" s="4">
        <v>-3.3779006622096067E-3</v>
      </c>
      <c r="E88" s="4">
        <v>6.9269155537399311E-3</v>
      </c>
      <c r="F88" s="4">
        <v>9.4649645267515237E-3</v>
      </c>
      <c r="G88" s="4">
        <v>9.7853543324192306E-3</v>
      </c>
      <c r="H88" s="4">
        <v>9.5542736987461064E-3</v>
      </c>
      <c r="I88" s="4">
        <v>9.2181413866150985E-3</v>
      </c>
      <c r="J88" s="4">
        <v>8.9212082777772438E-3</v>
      </c>
      <c r="K88" s="4">
        <v>8.5822811027543664E-3</v>
      </c>
      <c r="L88" s="4">
        <v>8.3471556887132412E-3</v>
      </c>
      <c r="M88" s="4">
        <v>8.0448778326485844E-3</v>
      </c>
      <c r="N88" s="14">
        <v>7.7957162009643175E-3</v>
      </c>
    </row>
    <row r="89" spans="2:14" x14ac:dyDescent="0.35">
      <c r="B89" s="67"/>
      <c r="C89" s="2">
        <v>0.75</v>
      </c>
      <c r="D89" s="4">
        <v>-3.5677043846668731E-3</v>
      </c>
      <c r="E89" s="4">
        <v>7.0705322571297888E-3</v>
      </c>
      <c r="F89" s="4">
        <v>9.4027017776998224E-3</v>
      </c>
      <c r="G89" s="4">
        <v>9.6358627534736205E-3</v>
      </c>
      <c r="H89" s="4">
        <v>9.3652543027978805E-3</v>
      </c>
      <c r="I89" s="4">
        <v>8.9991957525906146E-3</v>
      </c>
      <c r="J89" s="4">
        <v>8.6537404258600799E-3</v>
      </c>
      <c r="K89" s="4">
        <v>8.3638787679489283E-3</v>
      </c>
      <c r="L89" s="4">
        <v>8.0889983390498941E-3</v>
      </c>
      <c r="M89" s="4">
        <v>7.8184379621232414E-3</v>
      </c>
      <c r="N89" s="14">
        <v>7.606866709499116E-3</v>
      </c>
    </row>
    <row r="90" spans="2:14" x14ac:dyDescent="0.35">
      <c r="B90" s="67"/>
      <c r="C90" s="2">
        <v>0.8</v>
      </c>
      <c r="D90" s="4">
        <v>-3.792884130276176E-3</v>
      </c>
      <c r="E90" s="4">
        <v>7.2466310098314324E-3</v>
      </c>
      <c r="F90" s="4">
        <v>9.4213030258722737E-3</v>
      </c>
      <c r="G90" s="4">
        <v>9.5026852976242658E-3</v>
      </c>
      <c r="H90" s="4">
        <v>9.2004502469526638E-3</v>
      </c>
      <c r="I90" s="4">
        <v>8.8137483020536422E-3</v>
      </c>
      <c r="J90" s="4">
        <v>8.4267170849006336E-3</v>
      </c>
      <c r="K90" s="4">
        <v>8.1221560550268322E-3</v>
      </c>
      <c r="L90" s="4">
        <v>7.8717603109345908E-3</v>
      </c>
      <c r="M90" s="4">
        <v>7.6051327618096073E-3</v>
      </c>
      <c r="N90" s="14">
        <v>7.4074205783559921E-3</v>
      </c>
    </row>
    <row r="91" spans="2:14" x14ac:dyDescent="0.35">
      <c r="B91" s="67"/>
      <c r="C91" s="2">
        <v>0.85</v>
      </c>
      <c r="D91" s="4">
        <v>-3.7830820245471175E-3</v>
      </c>
      <c r="E91" s="4">
        <v>7.3899250264124212E-3</v>
      </c>
      <c r="F91" s="4">
        <v>9.3922078709651156E-3</v>
      </c>
      <c r="G91" s="4">
        <v>9.3706668801089819E-3</v>
      </c>
      <c r="H91" s="4">
        <v>8.962510872228914E-3</v>
      </c>
      <c r="I91" s="4">
        <v>8.6138787267918682E-3</v>
      </c>
      <c r="J91" s="4">
        <v>8.2768507941300209E-3</v>
      </c>
      <c r="K91" s="4">
        <v>7.9676990504910315E-3</v>
      </c>
      <c r="L91" s="4">
        <v>7.6474521489816004E-3</v>
      </c>
      <c r="M91" s="4">
        <v>7.4193711855423559E-3</v>
      </c>
      <c r="N91" s="14">
        <v>7.1943050388606654E-3</v>
      </c>
    </row>
    <row r="92" spans="2:14" x14ac:dyDescent="0.35">
      <c r="B92" s="67"/>
      <c r="C92" s="2">
        <v>0.9</v>
      </c>
      <c r="D92" s="4">
        <v>-3.8814863547414393E-3</v>
      </c>
      <c r="E92" s="4">
        <v>7.5153678770154891E-3</v>
      </c>
      <c r="F92" s="4">
        <v>9.2978200037249596E-3</v>
      </c>
      <c r="G92" s="4">
        <v>9.2427169505639954E-3</v>
      </c>
      <c r="H92" s="4">
        <v>8.7880288462943816E-3</v>
      </c>
      <c r="I92" s="4">
        <v>8.4599511920404932E-3</v>
      </c>
      <c r="J92" s="4">
        <v>8.0949687035592899E-3</v>
      </c>
      <c r="K92" s="4">
        <v>7.7801699407643683E-3</v>
      </c>
      <c r="L92" s="4">
        <v>7.5087442363542221E-3</v>
      </c>
      <c r="M92" s="4">
        <v>7.3201733092158883E-3</v>
      </c>
      <c r="N92" s="14">
        <v>7.0762115449666436E-3</v>
      </c>
    </row>
    <row r="93" spans="2:14" x14ac:dyDescent="0.35">
      <c r="B93" s="67"/>
      <c r="C93" s="2">
        <v>0.95</v>
      </c>
      <c r="D93" s="4">
        <v>-4.0633835918358783E-3</v>
      </c>
      <c r="E93" s="4">
        <v>7.6066698046912363E-3</v>
      </c>
      <c r="F93" s="4">
        <v>9.1805187388740665E-3</v>
      </c>
      <c r="G93" s="4">
        <v>9.0338582427682591E-3</v>
      </c>
      <c r="H93" s="4">
        <v>8.6209060552365716E-3</v>
      </c>
      <c r="I93" s="4">
        <v>8.2510865573442015E-3</v>
      </c>
      <c r="J93" s="4">
        <v>7.9205966545575837E-3</v>
      </c>
      <c r="K93" s="4">
        <v>7.5785881497818395E-3</v>
      </c>
      <c r="L93" s="4">
        <v>7.3196069609390369E-3</v>
      </c>
      <c r="M93" s="4">
        <v>7.0984341293885206E-3</v>
      </c>
      <c r="N93" s="14">
        <v>6.9471947733187453E-3</v>
      </c>
    </row>
    <row r="94" spans="2:14" x14ac:dyDescent="0.35">
      <c r="B94" s="67"/>
      <c r="C94" s="2">
        <v>1</v>
      </c>
      <c r="D94" s="4">
        <v>-4.1507095570446741E-3</v>
      </c>
      <c r="E94" s="4">
        <v>7.6767402574296232E-3</v>
      </c>
      <c r="F94" s="4">
        <v>9.2249672004403455E-3</v>
      </c>
      <c r="G94" s="4">
        <v>8.9161131189189804E-3</v>
      </c>
      <c r="H94" s="4">
        <v>8.4566802014693545E-3</v>
      </c>
      <c r="I94" s="4">
        <v>8.1120315917610972E-3</v>
      </c>
      <c r="J94" s="4">
        <v>7.7669654648348171E-3</v>
      </c>
      <c r="K94" s="4">
        <v>7.4501364093217774E-3</v>
      </c>
      <c r="L94" s="4">
        <v>7.2190933126856415E-3</v>
      </c>
      <c r="M94" s="4">
        <v>7.0140100405541549E-3</v>
      </c>
      <c r="N94" s="14">
        <v>6.7836781719866172E-3</v>
      </c>
    </row>
    <row r="95" spans="2:14" x14ac:dyDescent="0.35">
      <c r="B95" s="8"/>
      <c r="C95" s="9"/>
      <c r="D95" s="9"/>
      <c r="E95" s="9"/>
      <c r="F95" s="9"/>
      <c r="G95" s="9"/>
      <c r="H95" s="9"/>
      <c r="I95" s="9"/>
      <c r="J95" s="9"/>
      <c r="K95" s="9"/>
      <c r="L95" s="9"/>
      <c r="M95" s="9"/>
      <c r="N95" s="10"/>
    </row>
    <row r="96" spans="2:14" x14ac:dyDescent="0.35">
      <c r="B96" s="8"/>
      <c r="C96" s="9"/>
      <c r="D96" s="9"/>
      <c r="E96" s="9"/>
      <c r="F96" s="9"/>
      <c r="G96" s="9"/>
      <c r="H96" s="9"/>
      <c r="I96" s="9"/>
      <c r="J96" s="9"/>
      <c r="K96" s="9"/>
      <c r="L96" s="9"/>
      <c r="M96" s="9"/>
      <c r="N96" s="10"/>
    </row>
    <row r="97" spans="2:14" x14ac:dyDescent="0.35">
      <c r="B97" s="8"/>
      <c r="C97" s="9"/>
      <c r="D97" s="9"/>
      <c r="E97" s="9"/>
      <c r="F97" s="9"/>
      <c r="G97" s="9"/>
      <c r="H97" s="9"/>
      <c r="I97" s="9"/>
      <c r="J97" s="9"/>
      <c r="K97" s="9"/>
      <c r="L97" s="9"/>
      <c r="M97" s="9"/>
      <c r="N97" s="10"/>
    </row>
    <row r="98" spans="2:14" x14ac:dyDescent="0.35">
      <c r="B98" s="8"/>
      <c r="C98" s="9"/>
      <c r="D98" s="9"/>
      <c r="E98" s="9"/>
      <c r="F98" s="9"/>
      <c r="G98" s="9"/>
      <c r="H98" s="9"/>
      <c r="I98" s="9"/>
      <c r="J98" s="9"/>
      <c r="K98" s="9"/>
      <c r="L98" s="9"/>
      <c r="M98" s="9"/>
      <c r="N98" s="10"/>
    </row>
    <row r="99" spans="2:14" x14ac:dyDescent="0.35">
      <c r="B99" s="8"/>
      <c r="C99" s="9"/>
      <c r="D99" s="9"/>
      <c r="E99" s="9"/>
      <c r="F99" s="9"/>
      <c r="G99" s="9"/>
      <c r="H99" s="9"/>
      <c r="I99" s="9"/>
      <c r="J99" s="9"/>
      <c r="K99" s="9"/>
      <c r="L99" s="9"/>
      <c r="M99" s="9"/>
      <c r="N99" s="10"/>
    </row>
    <row r="100" spans="2:14" x14ac:dyDescent="0.35">
      <c r="B100" s="8"/>
      <c r="C100" s="9"/>
      <c r="D100" s="9"/>
      <c r="E100" s="9"/>
      <c r="F100" s="9"/>
      <c r="G100" s="9"/>
      <c r="H100" s="9"/>
      <c r="I100" s="9"/>
      <c r="J100" s="9"/>
      <c r="K100" s="9"/>
      <c r="L100" s="9"/>
      <c r="M100" s="9"/>
      <c r="N100" s="10"/>
    </row>
    <row r="101" spans="2:14" x14ac:dyDescent="0.35">
      <c r="B101" s="8"/>
      <c r="C101" s="9"/>
      <c r="D101" s="9"/>
      <c r="E101" s="9"/>
      <c r="F101" s="9"/>
      <c r="G101" s="9"/>
      <c r="H101" s="9"/>
      <c r="I101" s="9"/>
      <c r="J101" s="9"/>
      <c r="K101" s="9"/>
      <c r="L101" s="9"/>
      <c r="M101" s="9"/>
      <c r="N101" s="10"/>
    </row>
    <row r="102" spans="2:14" x14ac:dyDescent="0.35">
      <c r="B102" s="8"/>
      <c r="C102" s="9"/>
      <c r="D102" s="9"/>
      <c r="E102" s="9"/>
      <c r="F102" s="9"/>
      <c r="G102" s="9"/>
      <c r="H102" s="9"/>
      <c r="I102" s="9"/>
      <c r="J102" s="9"/>
      <c r="K102" s="9"/>
      <c r="L102" s="9"/>
      <c r="M102" s="9"/>
      <c r="N102" s="10"/>
    </row>
    <row r="103" spans="2:14" x14ac:dyDescent="0.35">
      <c r="B103" s="8"/>
      <c r="C103" s="9"/>
      <c r="D103" s="9"/>
      <c r="E103" s="9"/>
      <c r="F103" s="9"/>
      <c r="G103" s="9"/>
      <c r="H103" s="9"/>
      <c r="I103" s="9"/>
      <c r="J103" s="9"/>
      <c r="K103" s="9"/>
      <c r="L103" s="9"/>
      <c r="M103" s="9"/>
      <c r="N103" s="10"/>
    </row>
    <row r="104" spans="2:14" x14ac:dyDescent="0.35">
      <c r="B104" s="8"/>
      <c r="C104" s="9"/>
      <c r="D104" s="9"/>
      <c r="E104" s="9"/>
      <c r="F104" s="9"/>
      <c r="G104" s="9"/>
      <c r="H104" s="9"/>
      <c r="I104" s="9"/>
      <c r="J104" s="9"/>
      <c r="K104" s="9"/>
      <c r="L104" s="9"/>
      <c r="M104" s="9"/>
      <c r="N104" s="10"/>
    </row>
    <row r="105" spans="2:14" x14ac:dyDescent="0.35">
      <c r="B105" s="64" t="s">
        <v>1</v>
      </c>
      <c r="C105" s="65"/>
      <c r="D105" s="65"/>
      <c r="E105" s="65"/>
      <c r="F105" s="65"/>
      <c r="G105" s="65"/>
      <c r="H105" s="65"/>
      <c r="I105" s="65"/>
      <c r="J105" s="65"/>
      <c r="K105" s="65"/>
      <c r="L105" s="65"/>
      <c r="M105" s="65"/>
      <c r="N105" s="66"/>
    </row>
    <row r="106" spans="2:14" x14ac:dyDescent="0.35">
      <c r="B106" s="67" t="s">
        <v>0</v>
      </c>
      <c r="C106" s="1"/>
      <c r="D106" s="1">
        <v>0</v>
      </c>
      <c r="E106" s="1">
        <v>0.1</v>
      </c>
      <c r="F106" s="1">
        <v>0.2</v>
      </c>
      <c r="G106" s="1">
        <v>0.3</v>
      </c>
      <c r="H106" s="1">
        <v>0.4</v>
      </c>
      <c r="I106" s="1">
        <v>0.5</v>
      </c>
      <c r="J106" s="1">
        <v>0.6</v>
      </c>
      <c r="K106" s="1">
        <v>0.7</v>
      </c>
      <c r="L106" s="1">
        <v>0.8</v>
      </c>
      <c r="M106" s="1">
        <v>0.9</v>
      </c>
      <c r="N106" s="11">
        <v>1</v>
      </c>
    </row>
    <row r="107" spans="2:14" x14ac:dyDescent="0.35">
      <c r="B107" s="67"/>
      <c r="C107" s="2">
        <v>0</v>
      </c>
      <c r="D107" s="4">
        <v>0</v>
      </c>
      <c r="E107" s="4">
        <v>0</v>
      </c>
      <c r="F107" s="4">
        <v>0</v>
      </c>
      <c r="G107" s="4">
        <v>0</v>
      </c>
      <c r="H107" s="4">
        <v>0</v>
      </c>
      <c r="I107" s="4">
        <v>0</v>
      </c>
      <c r="J107" s="4">
        <v>0</v>
      </c>
      <c r="K107" s="4">
        <v>0</v>
      </c>
      <c r="L107" s="4">
        <v>0</v>
      </c>
      <c r="M107" s="4">
        <v>0</v>
      </c>
      <c r="N107" s="14">
        <v>0</v>
      </c>
    </row>
    <row r="108" spans="2:14" x14ac:dyDescent="0.35">
      <c r="B108" s="67"/>
      <c r="C108" s="2">
        <v>0.05</v>
      </c>
      <c r="D108" s="4">
        <v>1.6026647015824924E-3</v>
      </c>
      <c r="E108" s="4">
        <v>1.7670054713663423E-3</v>
      </c>
      <c r="F108" s="4">
        <v>1.9169135797132448E-3</v>
      </c>
      <c r="G108" s="4">
        <v>2.0561323582426951E-3</v>
      </c>
      <c r="H108" s="4">
        <v>2.1747907186884172E-3</v>
      </c>
      <c r="I108" s="4">
        <v>2.2801234310151114E-3</v>
      </c>
      <c r="J108" s="4">
        <v>2.3755015845591376E-3</v>
      </c>
      <c r="K108" s="4">
        <v>2.4578744718872655E-3</v>
      </c>
      <c r="L108" s="4">
        <v>2.5196363978406788E-3</v>
      </c>
      <c r="M108" s="4">
        <v>2.577775999727935E-3</v>
      </c>
      <c r="N108" s="14">
        <v>2.6242206743340513E-3</v>
      </c>
    </row>
    <row r="109" spans="2:14" x14ac:dyDescent="0.35">
      <c r="B109" s="67"/>
      <c r="C109" s="2">
        <v>0.1</v>
      </c>
      <c r="D109" s="4">
        <v>1.9202407112036998E-3</v>
      </c>
      <c r="E109" s="4">
        <v>2.1925401395398222E-3</v>
      </c>
      <c r="F109" s="4">
        <v>2.3554095562567114E-3</v>
      </c>
      <c r="G109" s="4">
        <v>2.4638097689015899E-3</v>
      </c>
      <c r="H109" s="4">
        <v>2.538993490472197E-3</v>
      </c>
      <c r="I109" s="4">
        <v>2.593063122663991E-3</v>
      </c>
      <c r="J109" s="4">
        <v>2.6382504711682411E-3</v>
      </c>
      <c r="K109" s="4">
        <v>2.6697420695399768E-3</v>
      </c>
      <c r="L109" s="4">
        <v>2.6900789117632429E-3</v>
      </c>
      <c r="M109" s="4">
        <v>2.7065789090468771E-3</v>
      </c>
      <c r="N109" s="14">
        <v>2.7105367615398545E-3</v>
      </c>
    </row>
    <row r="110" spans="2:14" x14ac:dyDescent="0.35">
      <c r="B110" s="67"/>
      <c r="C110" s="2">
        <v>0.15</v>
      </c>
      <c r="D110" s="4">
        <v>1.8309978875682945E-3</v>
      </c>
      <c r="E110" s="4">
        <v>2.2424996308211681E-3</v>
      </c>
      <c r="F110" s="4">
        <v>2.3914228858563807E-3</v>
      </c>
      <c r="G110" s="4">
        <v>2.4727542850451374E-3</v>
      </c>
      <c r="H110" s="4">
        <v>2.5281380428026109E-3</v>
      </c>
      <c r="I110" s="4">
        <v>2.5642644774215265E-3</v>
      </c>
      <c r="J110" s="4">
        <v>2.5843961830305578E-3</v>
      </c>
      <c r="K110" s="4">
        <v>2.5981818244884157E-3</v>
      </c>
      <c r="L110" s="4">
        <v>2.6035601574851109E-3</v>
      </c>
      <c r="M110" s="4">
        <v>2.5964638465032141E-3</v>
      </c>
      <c r="N110" s="14">
        <v>2.5832353336991101E-3</v>
      </c>
    </row>
    <row r="111" spans="2:14" x14ac:dyDescent="0.35">
      <c r="B111" s="67"/>
      <c r="C111" s="2">
        <v>0.2</v>
      </c>
      <c r="D111" s="4">
        <v>1.6199184030555149E-3</v>
      </c>
      <c r="E111" s="4">
        <v>2.1959332901172021E-3</v>
      </c>
      <c r="F111" s="4">
        <v>2.3438929299011099E-3</v>
      </c>
      <c r="G111" s="4">
        <v>2.4087452405943577E-3</v>
      </c>
      <c r="H111" s="4">
        <v>2.4616994630257596E-3</v>
      </c>
      <c r="I111" s="4">
        <v>2.4955410774742275E-3</v>
      </c>
      <c r="J111" s="4">
        <v>2.5177442348331205E-3</v>
      </c>
      <c r="K111" s="4">
        <v>2.5238328080816729E-3</v>
      </c>
      <c r="L111" s="4">
        <v>2.5198235891170737E-3</v>
      </c>
      <c r="M111" s="4">
        <v>2.4994429536840243E-3</v>
      </c>
      <c r="N111" s="14">
        <v>2.4801981428911194E-3</v>
      </c>
    </row>
    <row r="112" spans="2:14" x14ac:dyDescent="0.35">
      <c r="B112" s="67"/>
      <c r="C112" s="2">
        <v>0.25</v>
      </c>
      <c r="D112" s="4">
        <v>1.4332300900293969E-3</v>
      </c>
      <c r="E112" s="4">
        <v>2.1256718594715135E-3</v>
      </c>
      <c r="F112" s="4">
        <v>2.2744759179507777E-3</v>
      </c>
      <c r="G112" s="4">
        <v>2.3553091282192428E-3</v>
      </c>
      <c r="H112" s="4">
        <v>2.4208952221305142E-3</v>
      </c>
      <c r="I112" s="4">
        <v>2.4614246853298027E-3</v>
      </c>
      <c r="J112" s="4">
        <v>2.4761777286698866E-3</v>
      </c>
      <c r="K112" s="4">
        <v>2.4665794424660356E-3</v>
      </c>
      <c r="L112" s="4">
        <v>2.4451568249852307E-3</v>
      </c>
      <c r="M112" s="4">
        <v>2.4249362158676236E-3</v>
      </c>
      <c r="N112" s="14">
        <v>2.3902274629382658E-3</v>
      </c>
    </row>
    <row r="113" spans="2:14" x14ac:dyDescent="0.35">
      <c r="B113" s="67"/>
      <c r="C113" s="2">
        <v>0.3</v>
      </c>
      <c r="D113" s="4">
        <v>1.2662364560132031E-3</v>
      </c>
      <c r="E113" s="4">
        <v>2.0776419035985539E-3</v>
      </c>
      <c r="F113" s="4">
        <v>2.2130508375132005E-3</v>
      </c>
      <c r="G113" s="4">
        <v>2.3368525952023938E-3</v>
      </c>
      <c r="H113" s="4">
        <v>2.4041041481743515E-3</v>
      </c>
      <c r="I113" s="4">
        <v>2.432294462927568E-3</v>
      </c>
      <c r="J113" s="4">
        <v>2.4337857369658936E-3</v>
      </c>
      <c r="K113" s="4">
        <v>2.4144474128528558E-3</v>
      </c>
      <c r="L113" s="4">
        <v>2.3775420847171212E-3</v>
      </c>
      <c r="M113" s="4">
        <v>2.344426186316449E-3</v>
      </c>
      <c r="N113" s="14">
        <v>2.301511968817629E-3</v>
      </c>
    </row>
    <row r="114" spans="2:14" x14ac:dyDescent="0.35">
      <c r="B114" s="67"/>
      <c r="C114" s="2">
        <v>0.35</v>
      </c>
      <c r="D114" s="4">
        <v>1.1312808476742421E-3</v>
      </c>
      <c r="E114" s="4">
        <v>2.0186112909919974E-3</v>
      </c>
      <c r="F114" s="4">
        <v>2.1787576261683779E-3</v>
      </c>
      <c r="G114" s="4">
        <v>2.323989903872475E-3</v>
      </c>
      <c r="H114" s="4">
        <v>2.3903667451017031E-3</v>
      </c>
      <c r="I114" s="4">
        <v>2.4027883762474033E-3</v>
      </c>
      <c r="J114" s="4">
        <v>2.3861285172844544E-3</v>
      </c>
      <c r="K114" s="4">
        <v>2.3498720201252138E-3</v>
      </c>
      <c r="L114" s="4">
        <v>2.307865441594518E-3</v>
      </c>
      <c r="M114" s="4">
        <v>2.2620391402813985E-3</v>
      </c>
      <c r="N114" s="14">
        <v>2.2160172512494082E-3</v>
      </c>
    </row>
    <row r="115" spans="2:14" x14ac:dyDescent="0.35">
      <c r="B115" s="67"/>
      <c r="C115" s="2">
        <v>0.4</v>
      </c>
      <c r="D115" s="4">
        <v>9.9512718223912977E-4</v>
      </c>
      <c r="E115" s="4">
        <v>1.966315119160201E-3</v>
      </c>
      <c r="F115" s="4">
        <v>2.1737240412216144E-3</v>
      </c>
      <c r="G115" s="4">
        <v>2.3236631011603909E-3</v>
      </c>
      <c r="H115" s="4">
        <v>2.3700628301038355E-3</v>
      </c>
      <c r="I115" s="4">
        <v>2.3615499898852702E-3</v>
      </c>
      <c r="J115" s="4">
        <v>2.3260007695276017E-3</v>
      </c>
      <c r="K115" s="4">
        <v>2.2830829300339844E-3</v>
      </c>
      <c r="L115" s="4">
        <v>2.2350613706035045E-3</v>
      </c>
      <c r="M115" s="4">
        <v>2.1849092550535734E-3</v>
      </c>
      <c r="N115" s="14">
        <v>2.1297390303528143E-3</v>
      </c>
    </row>
    <row r="116" spans="2:14" x14ac:dyDescent="0.35">
      <c r="B116" s="67"/>
      <c r="C116" s="2">
        <v>0.45</v>
      </c>
      <c r="D116" s="4">
        <v>8.9003236911594768E-4</v>
      </c>
      <c r="E116" s="4">
        <v>1.9253409737819002E-3</v>
      </c>
      <c r="F116" s="4">
        <v>2.1673432388476413E-3</v>
      </c>
      <c r="G116" s="4">
        <v>2.3119115390515658E-3</v>
      </c>
      <c r="H116" s="4">
        <v>2.3391604644306192E-3</v>
      </c>
      <c r="I116" s="4">
        <v>2.3106889511724949E-3</v>
      </c>
      <c r="J116" s="4">
        <v>2.2697225436921582E-3</v>
      </c>
      <c r="K116" s="4">
        <v>2.2088305550337917E-3</v>
      </c>
      <c r="L116" s="4">
        <v>2.162985814474448E-3</v>
      </c>
      <c r="M116" s="4">
        <v>2.1061339963725518E-3</v>
      </c>
      <c r="N116" s="14">
        <v>2.0550530037941111E-3</v>
      </c>
    </row>
    <row r="117" spans="2:14" x14ac:dyDescent="0.35">
      <c r="B117" s="67"/>
      <c r="C117" s="2">
        <v>0.5</v>
      </c>
      <c r="D117" s="4">
        <v>8.0943878673032216E-4</v>
      </c>
      <c r="E117" s="4">
        <v>1.8867361069071884E-3</v>
      </c>
      <c r="F117" s="4">
        <v>2.1741552232382162E-3</v>
      </c>
      <c r="G117" s="4">
        <v>2.2929527012112514E-3</v>
      </c>
      <c r="H117" s="4">
        <v>2.3035970853660286E-3</v>
      </c>
      <c r="I117" s="4">
        <v>2.2605134572925298E-3</v>
      </c>
      <c r="J117" s="4">
        <v>2.2107986152958997E-3</v>
      </c>
      <c r="K117" s="4">
        <v>2.1467141674989549E-3</v>
      </c>
      <c r="L117" s="4">
        <v>2.0917339328887508E-3</v>
      </c>
      <c r="M117" s="4">
        <v>2.0360251834165861E-3</v>
      </c>
      <c r="N117" s="14">
        <v>1.9857989816095068E-3</v>
      </c>
    </row>
    <row r="118" spans="2:14" x14ac:dyDescent="0.35">
      <c r="B118" s="67"/>
      <c r="C118" s="2">
        <v>0.55000000000000004</v>
      </c>
      <c r="D118" s="4">
        <v>7.2262376974166129E-4</v>
      </c>
      <c r="E118" s="4">
        <v>1.8607774348553998E-3</v>
      </c>
      <c r="F118" s="4">
        <v>2.1796792592073001E-3</v>
      </c>
      <c r="G118" s="4">
        <v>2.2792031150652057E-3</v>
      </c>
      <c r="H118" s="4">
        <v>2.2687604101659974E-3</v>
      </c>
      <c r="I118" s="4">
        <v>2.2152024670569052E-3</v>
      </c>
      <c r="J118" s="4">
        <v>2.1503267780336229E-3</v>
      </c>
      <c r="K118" s="4">
        <v>2.0895322539624364E-3</v>
      </c>
      <c r="L118" s="4">
        <v>2.0277252177102268E-3</v>
      </c>
      <c r="M118" s="4">
        <v>1.966440901161228E-3</v>
      </c>
      <c r="N118" s="14">
        <v>1.9211096606819829E-3</v>
      </c>
    </row>
    <row r="119" spans="2:14" x14ac:dyDescent="0.35">
      <c r="B119" s="67"/>
      <c r="C119" s="2">
        <v>0.6</v>
      </c>
      <c r="D119" s="4">
        <v>6.6493238971015252E-4</v>
      </c>
      <c r="E119" s="4">
        <v>1.8462125706084742E-3</v>
      </c>
      <c r="F119" s="4">
        <v>2.1707712922839446E-3</v>
      </c>
      <c r="G119" s="4">
        <v>2.2483694026569478E-3</v>
      </c>
      <c r="H119" s="4">
        <v>2.2266273910897701E-3</v>
      </c>
      <c r="I119" s="4">
        <v>2.1630989194936939E-3</v>
      </c>
      <c r="J119" s="4">
        <v>2.0975227037500432E-3</v>
      </c>
      <c r="K119" s="4">
        <v>2.0308849142595281E-3</v>
      </c>
      <c r="L119" s="4">
        <v>1.967800466297956E-3</v>
      </c>
      <c r="M119" s="4">
        <v>1.9102701827167121E-3</v>
      </c>
      <c r="N119" s="14">
        <v>1.8537400636069691E-3</v>
      </c>
    </row>
    <row r="120" spans="2:14" x14ac:dyDescent="0.35">
      <c r="B120" s="67"/>
      <c r="C120" s="2">
        <v>0.65</v>
      </c>
      <c r="D120" s="4">
        <v>6.0766984563043408E-4</v>
      </c>
      <c r="E120" s="4">
        <v>1.8346203762705799E-3</v>
      </c>
      <c r="F120" s="4">
        <v>2.1683639828350156E-3</v>
      </c>
      <c r="G120" s="4">
        <v>2.2244695053732387E-3</v>
      </c>
      <c r="H120" s="4">
        <v>2.1796214719267265E-3</v>
      </c>
      <c r="I120" s="4">
        <v>2.1160235238850559E-3</v>
      </c>
      <c r="J120" s="4">
        <v>2.048479083243173E-3</v>
      </c>
      <c r="K120" s="4">
        <v>1.9760596022448213E-3</v>
      </c>
      <c r="L120" s="4">
        <v>1.9117537188570702E-3</v>
      </c>
      <c r="M120" s="4">
        <v>1.8562407217399075E-3</v>
      </c>
      <c r="N120" s="14">
        <v>1.798692657456948E-3</v>
      </c>
    </row>
    <row r="121" spans="2:14" x14ac:dyDescent="0.35">
      <c r="B121" s="67"/>
      <c r="C121" s="2">
        <v>0.7</v>
      </c>
      <c r="D121" s="4">
        <v>5.6912572948658862E-4</v>
      </c>
      <c r="E121" s="4">
        <v>1.8249539307101544E-3</v>
      </c>
      <c r="F121" s="4">
        <v>2.1599375765831239E-3</v>
      </c>
      <c r="G121" s="4">
        <v>2.1914546935545396E-3</v>
      </c>
      <c r="H121" s="4">
        <v>2.1397235529105924E-3</v>
      </c>
      <c r="I121" s="4">
        <v>2.0698048946813071E-3</v>
      </c>
      <c r="J121" s="4">
        <v>1.9966280874987728E-3</v>
      </c>
      <c r="K121" s="4">
        <v>1.9253834499026632E-3</v>
      </c>
      <c r="L121" s="4">
        <v>1.8601783239892635E-3</v>
      </c>
      <c r="M121" s="4">
        <v>1.8047458339381969E-3</v>
      </c>
      <c r="N121" s="14">
        <v>1.7505978349499525E-3</v>
      </c>
    </row>
    <row r="122" spans="2:14" x14ac:dyDescent="0.35">
      <c r="B122" s="67"/>
      <c r="C122" s="2">
        <v>0.75</v>
      </c>
      <c r="D122" s="4">
        <v>5.0796694798442327E-4</v>
      </c>
      <c r="E122" s="4">
        <v>1.8305257111560706E-3</v>
      </c>
      <c r="F122" s="4">
        <v>2.1501091290737351E-3</v>
      </c>
      <c r="G122" s="4">
        <v>2.1614861439936432E-3</v>
      </c>
      <c r="H122" s="4">
        <v>2.1000673197288889E-3</v>
      </c>
      <c r="I122" s="4">
        <v>2.0192062859549632E-3</v>
      </c>
      <c r="J122" s="4">
        <v>1.9457337922883467E-3</v>
      </c>
      <c r="K122" s="4">
        <v>1.8759853678143726E-3</v>
      </c>
      <c r="L122" s="4">
        <v>1.8102973641404925E-3</v>
      </c>
      <c r="M122" s="4">
        <v>1.7527725135514391E-3</v>
      </c>
      <c r="N122" s="14">
        <v>1.6996418011919028E-3</v>
      </c>
    </row>
    <row r="123" spans="2:14" x14ac:dyDescent="0.35">
      <c r="B123" s="67"/>
      <c r="C123" s="2">
        <v>0.8</v>
      </c>
      <c r="D123" s="4">
        <v>4.6727688224325006E-4</v>
      </c>
      <c r="E123" s="4">
        <v>1.8291473775008628E-3</v>
      </c>
      <c r="F123" s="4">
        <v>2.1340319173642269E-3</v>
      </c>
      <c r="G123" s="4">
        <v>2.1274204597763321E-3</v>
      </c>
      <c r="H123" s="4">
        <v>2.0617513892570564E-3</v>
      </c>
      <c r="I123" s="4">
        <v>1.9810431378089817E-3</v>
      </c>
      <c r="J123" s="4">
        <v>1.9011160847835003E-3</v>
      </c>
      <c r="K123" s="4">
        <v>1.8276141212501512E-3</v>
      </c>
      <c r="L123" s="4">
        <v>1.7665466304804078E-3</v>
      </c>
      <c r="M123" s="4">
        <v>1.7053915532910979E-3</v>
      </c>
      <c r="N123" s="14">
        <v>1.656917244511379E-3</v>
      </c>
    </row>
    <row r="124" spans="2:14" x14ac:dyDescent="0.35">
      <c r="B124" s="67"/>
      <c r="C124" s="2">
        <v>0.85</v>
      </c>
      <c r="D124" s="4">
        <v>4.3985809354016861E-4</v>
      </c>
      <c r="E124" s="4">
        <v>1.8429952514147239E-3</v>
      </c>
      <c r="F124" s="4">
        <v>2.1180511824251337E-3</v>
      </c>
      <c r="G124" s="4">
        <v>2.0960790095524186E-3</v>
      </c>
      <c r="H124" s="4">
        <v>2.0210523508469649E-3</v>
      </c>
      <c r="I124" s="4">
        <v>1.939300964898243E-3</v>
      </c>
      <c r="J124" s="4">
        <v>1.8601149390803679E-3</v>
      </c>
      <c r="K124" s="4">
        <v>1.7864878520905032E-3</v>
      </c>
      <c r="L124" s="4">
        <v>1.7233673488171229E-3</v>
      </c>
      <c r="M124" s="4">
        <v>1.6629104934424049E-3</v>
      </c>
      <c r="N124" s="14">
        <v>1.6115471499061642E-3</v>
      </c>
    </row>
    <row r="125" spans="2:14" x14ac:dyDescent="0.35">
      <c r="B125" s="67"/>
      <c r="C125" s="2">
        <v>0.9</v>
      </c>
      <c r="D125" s="4">
        <v>4.0637081719602404E-4</v>
      </c>
      <c r="E125" s="4">
        <v>1.8435064465890452E-3</v>
      </c>
      <c r="F125" s="4">
        <v>2.097044929709504E-3</v>
      </c>
      <c r="G125" s="4">
        <v>2.0684871471208337E-3</v>
      </c>
      <c r="H125" s="4">
        <v>1.9826331935235073E-3</v>
      </c>
      <c r="I125" s="4">
        <v>1.9008620512395444E-3</v>
      </c>
      <c r="J125" s="4">
        <v>1.8178164606965114E-3</v>
      </c>
      <c r="K125" s="4">
        <v>1.7451926662645574E-3</v>
      </c>
      <c r="L125" s="4">
        <v>1.6857177007512441E-3</v>
      </c>
      <c r="M125" s="4">
        <v>1.6315891288259843E-3</v>
      </c>
      <c r="N125" s="14">
        <v>1.5740443572655658E-3</v>
      </c>
    </row>
    <row r="126" spans="2:14" x14ac:dyDescent="0.35">
      <c r="B126" s="67"/>
      <c r="C126" s="2">
        <v>0.95</v>
      </c>
      <c r="D126" s="4">
        <v>3.7368013275234854E-4</v>
      </c>
      <c r="E126" s="4">
        <v>1.8460920569635135E-3</v>
      </c>
      <c r="F126" s="4">
        <v>2.0819314978874253E-3</v>
      </c>
      <c r="G126" s="4">
        <v>2.0353551143797144E-3</v>
      </c>
      <c r="H126" s="4">
        <v>1.948228688156839E-3</v>
      </c>
      <c r="I126" s="4">
        <v>1.8625892554329866E-3</v>
      </c>
      <c r="J126" s="4">
        <v>1.7746727404366583E-3</v>
      </c>
      <c r="K126" s="4">
        <v>1.7077241179383744E-3</v>
      </c>
      <c r="L126" s="4">
        <v>1.6508785560093045E-3</v>
      </c>
      <c r="M126" s="4">
        <v>1.5904697743836715E-3</v>
      </c>
      <c r="N126" s="14">
        <v>1.5426113693550402E-3</v>
      </c>
    </row>
    <row r="127" spans="2:14" x14ac:dyDescent="0.35">
      <c r="B127" s="67"/>
      <c r="C127" s="2">
        <v>1</v>
      </c>
      <c r="D127" s="4">
        <v>3.4359736687834878E-4</v>
      </c>
      <c r="E127" s="4">
        <v>1.8586681167963299E-3</v>
      </c>
      <c r="F127" s="4">
        <v>2.0621845469071835E-3</v>
      </c>
      <c r="G127" s="4">
        <v>2.008667762829841E-3</v>
      </c>
      <c r="H127" s="4">
        <v>1.9135879299479307E-3</v>
      </c>
      <c r="I127" s="4">
        <v>1.8188164605318841E-3</v>
      </c>
      <c r="J127" s="4">
        <v>1.7431274706875266E-3</v>
      </c>
      <c r="K127" s="4">
        <v>1.6708100640879116E-3</v>
      </c>
      <c r="L127" s="4">
        <v>1.6082944339451102E-3</v>
      </c>
      <c r="M127" s="4">
        <v>1.5580606588761876E-3</v>
      </c>
      <c r="N127" s="14">
        <v>1.5070422280260064E-3</v>
      </c>
    </row>
    <row r="128" spans="2:14" x14ac:dyDescent="0.35">
      <c r="B128" s="8"/>
      <c r="C128" s="9"/>
      <c r="D128" s="9"/>
      <c r="E128" s="9"/>
      <c r="F128" s="9"/>
      <c r="G128" s="9"/>
      <c r="H128" s="9"/>
      <c r="I128" s="9"/>
      <c r="J128" s="9"/>
      <c r="K128" s="9"/>
      <c r="L128" s="9"/>
      <c r="M128" s="9"/>
      <c r="N128" s="10"/>
    </row>
    <row r="129" spans="2:14" x14ac:dyDescent="0.35">
      <c r="B129" s="8"/>
      <c r="C129" s="9"/>
      <c r="D129" s="9"/>
      <c r="E129" s="9"/>
      <c r="F129" s="9"/>
      <c r="G129" s="9"/>
      <c r="H129" s="9"/>
      <c r="I129" s="9"/>
      <c r="J129" s="9"/>
      <c r="K129" s="9"/>
      <c r="L129" s="9"/>
      <c r="M129" s="9"/>
      <c r="N129" s="10"/>
    </row>
    <row r="130" spans="2:14" x14ac:dyDescent="0.35">
      <c r="B130" s="8"/>
      <c r="C130" s="9"/>
      <c r="D130" s="9"/>
      <c r="E130" s="9"/>
      <c r="F130" s="9"/>
      <c r="G130" s="9"/>
      <c r="H130" s="9"/>
      <c r="I130" s="9"/>
      <c r="J130" s="9"/>
      <c r="K130" s="9"/>
      <c r="L130" s="9"/>
      <c r="M130" s="9"/>
      <c r="N130" s="10"/>
    </row>
    <row r="131" spans="2:14" x14ac:dyDescent="0.35">
      <c r="B131" s="8"/>
      <c r="C131" s="9"/>
      <c r="D131" s="9"/>
      <c r="E131" s="9"/>
      <c r="F131" s="9"/>
      <c r="G131" s="9"/>
      <c r="H131" s="9"/>
      <c r="I131" s="9"/>
      <c r="J131" s="9"/>
      <c r="K131" s="9"/>
      <c r="L131" s="9"/>
      <c r="M131" s="9"/>
      <c r="N131" s="10"/>
    </row>
    <row r="132" spans="2:14" x14ac:dyDescent="0.35">
      <c r="B132" s="8"/>
      <c r="C132" s="9"/>
      <c r="D132" s="9"/>
      <c r="E132" s="9"/>
      <c r="F132" s="9"/>
      <c r="G132" s="9"/>
      <c r="H132" s="9"/>
      <c r="I132" s="9"/>
      <c r="J132" s="9"/>
      <c r="K132" s="9"/>
      <c r="L132" s="9"/>
      <c r="M132" s="9"/>
      <c r="N132" s="10"/>
    </row>
    <row r="133" spans="2:14" x14ac:dyDescent="0.35">
      <c r="B133" s="8"/>
      <c r="C133" s="9"/>
      <c r="D133" s="9"/>
      <c r="E133" s="9"/>
      <c r="F133" s="9"/>
      <c r="G133" s="9"/>
      <c r="H133" s="9"/>
      <c r="I133" s="9"/>
      <c r="J133" s="9"/>
      <c r="K133" s="9"/>
      <c r="L133" s="9"/>
      <c r="M133" s="9"/>
      <c r="N133" s="10"/>
    </row>
    <row r="134" spans="2:14" x14ac:dyDescent="0.35">
      <c r="B134" s="8"/>
      <c r="C134" s="9"/>
      <c r="D134" s="9"/>
      <c r="E134" s="9"/>
      <c r="F134" s="9"/>
      <c r="G134" s="9"/>
      <c r="H134" s="9"/>
      <c r="I134" s="9"/>
      <c r="J134" s="9"/>
      <c r="K134" s="9"/>
      <c r="L134" s="9"/>
      <c r="M134" s="9"/>
      <c r="N134" s="10"/>
    </row>
    <row r="135" spans="2:14" x14ac:dyDescent="0.35">
      <c r="B135" s="8"/>
      <c r="C135" s="9"/>
      <c r="D135" s="9"/>
      <c r="E135" s="9"/>
      <c r="F135" s="9"/>
      <c r="G135" s="9"/>
      <c r="H135" s="9"/>
      <c r="I135" s="9"/>
      <c r="J135" s="9"/>
      <c r="K135" s="9"/>
      <c r="L135" s="9"/>
      <c r="M135" s="9"/>
      <c r="N135" s="10"/>
    </row>
    <row r="136" spans="2:14" x14ac:dyDescent="0.35">
      <c r="B136" s="8"/>
      <c r="C136" s="9"/>
      <c r="D136" s="9"/>
      <c r="E136" s="9"/>
      <c r="F136" s="9"/>
      <c r="G136" s="9"/>
      <c r="H136" s="9"/>
      <c r="I136" s="9"/>
      <c r="J136" s="9"/>
      <c r="K136" s="9"/>
      <c r="L136" s="9"/>
      <c r="M136" s="9"/>
      <c r="N136" s="10"/>
    </row>
    <row r="137" spans="2:14" x14ac:dyDescent="0.35">
      <c r="B137" s="8"/>
      <c r="C137" s="9"/>
      <c r="D137" s="9"/>
      <c r="E137" s="9"/>
      <c r="F137" s="9"/>
      <c r="G137" s="9"/>
      <c r="H137" s="9"/>
      <c r="I137" s="9"/>
      <c r="J137" s="9"/>
      <c r="K137" s="9"/>
      <c r="L137" s="9"/>
      <c r="M137" s="9"/>
      <c r="N137" s="10"/>
    </row>
    <row r="138" spans="2:14" x14ac:dyDescent="0.35">
      <c r="B138" s="64" t="s">
        <v>1</v>
      </c>
      <c r="C138" s="65"/>
      <c r="D138" s="65"/>
      <c r="E138" s="65"/>
      <c r="F138" s="65"/>
      <c r="G138" s="65"/>
      <c r="H138" s="65"/>
      <c r="I138" s="65"/>
      <c r="J138" s="65"/>
      <c r="K138" s="65"/>
      <c r="L138" s="65"/>
      <c r="M138" s="65"/>
      <c r="N138" s="66"/>
    </row>
    <row r="139" spans="2:14" x14ac:dyDescent="0.35">
      <c r="B139" s="67" t="s">
        <v>0</v>
      </c>
      <c r="C139" s="1"/>
      <c r="D139" s="1">
        <v>0</v>
      </c>
      <c r="E139" s="1">
        <v>0.1</v>
      </c>
      <c r="F139" s="1">
        <v>0.2</v>
      </c>
      <c r="G139" s="1">
        <v>0.3</v>
      </c>
      <c r="H139" s="1">
        <v>0.4</v>
      </c>
      <c r="I139" s="1">
        <v>0.5</v>
      </c>
      <c r="J139" s="1">
        <v>0.6</v>
      </c>
      <c r="K139" s="1">
        <v>0.7</v>
      </c>
      <c r="L139" s="1">
        <v>0.8</v>
      </c>
      <c r="M139" s="1">
        <v>0.9</v>
      </c>
      <c r="N139" s="11">
        <v>1</v>
      </c>
    </row>
    <row r="140" spans="2:14" x14ac:dyDescent="0.35">
      <c r="B140" s="67"/>
      <c r="C140" s="2">
        <v>0</v>
      </c>
      <c r="D140" s="3">
        <v>1</v>
      </c>
      <c r="E140" s="3">
        <v>1</v>
      </c>
      <c r="F140" s="3">
        <v>1</v>
      </c>
      <c r="G140" s="3">
        <v>1</v>
      </c>
      <c r="H140" s="3">
        <v>1</v>
      </c>
      <c r="I140" s="3">
        <v>1</v>
      </c>
      <c r="J140" s="3">
        <v>1</v>
      </c>
      <c r="K140" s="3">
        <v>1</v>
      </c>
      <c r="L140" s="3">
        <v>1</v>
      </c>
      <c r="M140" s="3">
        <v>1</v>
      </c>
      <c r="N140" s="12">
        <v>1</v>
      </c>
    </row>
    <row r="141" spans="2:14" x14ac:dyDescent="0.35">
      <c r="B141" s="67"/>
      <c r="C141" s="2">
        <v>0.05</v>
      </c>
      <c r="D141" s="3">
        <v>1.3302865028381301</v>
      </c>
      <c r="E141" s="3">
        <v>1.59501457214355</v>
      </c>
      <c r="F141" s="3">
        <v>1.80774402618408</v>
      </c>
      <c r="G141" s="3">
        <v>1.98035717010498</v>
      </c>
      <c r="H141" s="3">
        <v>2.12378931045532</v>
      </c>
      <c r="I141" s="3">
        <v>2.2411978244781499</v>
      </c>
      <c r="J141" s="3">
        <v>2.33302974700928</v>
      </c>
      <c r="K141" s="3">
        <v>2.4162445068359402</v>
      </c>
      <c r="L141" s="3">
        <v>2.48463010787964</v>
      </c>
      <c r="M141" s="3">
        <v>2.5465202331543</v>
      </c>
      <c r="N141" s="12">
        <v>2.5944950580596902</v>
      </c>
    </row>
    <row r="142" spans="2:14" x14ac:dyDescent="0.35">
      <c r="B142" s="67"/>
      <c r="C142" s="2">
        <v>0.1</v>
      </c>
      <c r="D142" s="3">
        <v>1.309898853302</v>
      </c>
      <c r="E142" s="3">
        <v>1.8945345878601101</v>
      </c>
      <c r="F142" s="3">
        <v>2.3271393775939901</v>
      </c>
      <c r="G142" s="3">
        <v>2.6753668785095202</v>
      </c>
      <c r="H142" s="3">
        <v>2.8982982635497998</v>
      </c>
      <c r="I142" s="3">
        <v>3.1154327392578098</v>
      </c>
      <c r="J142" s="3">
        <v>3.2467885017395002</v>
      </c>
      <c r="K142" s="3">
        <v>3.3915548324585001</v>
      </c>
      <c r="L142" s="3">
        <v>3.4724678993225102</v>
      </c>
      <c r="M142" s="3">
        <v>3.5553998947143599</v>
      </c>
      <c r="N142" s="12">
        <v>3.63862180709839</v>
      </c>
    </row>
    <row r="143" spans="2:14" x14ac:dyDescent="0.35">
      <c r="B143" s="67"/>
      <c r="C143" s="2">
        <v>0.15</v>
      </c>
      <c r="D143" s="3">
        <v>1.22650122642517</v>
      </c>
      <c r="E143" s="3">
        <v>2.1200833320617698</v>
      </c>
      <c r="F143" s="3">
        <v>2.6754560470581099</v>
      </c>
      <c r="G143" s="3">
        <v>3.1432437896728498</v>
      </c>
      <c r="H143" s="3">
        <v>3.4308948516845699</v>
      </c>
      <c r="I143" s="3">
        <v>3.8207306861877401</v>
      </c>
      <c r="J143" s="3">
        <v>4.0588641166687003</v>
      </c>
      <c r="K143" s="3">
        <v>4.1373791694641104</v>
      </c>
      <c r="L143" s="3">
        <v>4.2604341506957999</v>
      </c>
      <c r="M143" s="3">
        <v>4.3601088523864799</v>
      </c>
      <c r="N143" s="12">
        <v>4.4385948181152299</v>
      </c>
    </row>
    <row r="144" spans="2:14" x14ac:dyDescent="0.35">
      <c r="B144" s="67"/>
      <c r="C144" s="2">
        <v>0.2</v>
      </c>
      <c r="D144" s="3">
        <v>1.14086866378784</v>
      </c>
      <c r="E144" s="3">
        <v>2.3179485797882098</v>
      </c>
      <c r="F144" s="3">
        <v>3.0895030498504599</v>
      </c>
      <c r="G144" s="3">
        <v>3.6322500705718999</v>
      </c>
      <c r="H144" s="3">
        <v>4.0686292648315403</v>
      </c>
      <c r="I144" s="3">
        <v>4.3794832229614302</v>
      </c>
      <c r="J144" s="3">
        <v>4.6110901832580602</v>
      </c>
      <c r="K144" s="3">
        <v>4.7951726913452202</v>
      </c>
      <c r="L144" s="3">
        <v>4.7197608947753897</v>
      </c>
      <c r="M144" s="3">
        <v>5.0505328178405797</v>
      </c>
      <c r="N144" s="12">
        <v>5.1271524429321298</v>
      </c>
    </row>
    <row r="145" spans="2:14" x14ac:dyDescent="0.35">
      <c r="B145" s="67"/>
      <c r="C145" s="2">
        <v>0.25</v>
      </c>
      <c r="D145" s="3">
        <v>1.07789301872253</v>
      </c>
      <c r="E145" s="3">
        <v>2.5194425582885698</v>
      </c>
      <c r="F145" s="3">
        <v>3.4200248718261701</v>
      </c>
      <c r="G145" s="3">
        <v>4.0632438659668004</v>
      </c>
      <c r="H145" s="3">
        <v>4.5320963859558097</v>
      </c>
      <c r="I145" s="3">
        <v>4.8999371528625497</v>
      </c>
      <c r="J145" s="3">
        <v>5.1627459526062003</v>
      </c>
      <c r="K145" s="3">
        <v>5.3784432411193901</v>
      </c>
      <c r="L145" s="3">
        <v>5.5349659919738796</v>
      </c>
      <c r="M145" s="3">
        <v>5.6494121551513699</v>
      </c>
      <c r="N145" s="12">
        <v>5.7433056831359899</v>
      </c>
    </row>
    <row r="146" spans="2:14" x14ac:dyDescent="0.35">
      <c r="B146" s="67"/>
      <c r="C146" s="2">
        <v>0.3</v>
      </c>
      <c r="D146" s="3">
        <v>1.04160475730896</v>
      </c>
      <c r="E146" s="3">
        <v>2.6924250125885001</v>
      </c>
      <c r="F146" s="3">
        <v>3.7342662811279301</v>
      </c>
      <c r="G146" s="3">
        <v>4.48014640808106</v>
      </c>
      <c r="H146" s="3">
        <v>5.0077657699584996</v>
      </c>
      <c r="I146" s="3">
        <v>5.3814444541931197</v>
      </c>
      <c r="J146" s="3">
        <v>5.6802253723144496</v>
      </c>
      <c r="K146" s="3">
        <v>5.9014220237731898</v>
      </c>
      <c r="L146" s="3">
        <v>6.0727877616882298</v>
      </c>
      <c r="M146" s="3">
        <v>6.1926736831665004</v>
      </c>
      <c r="N146" s="12">
        <v>6.2923421859741202</v>
      </c>
    </row>
    <row r="147" spans="2:14" x14ac:dyDescent="0.35">
      <c r="B147" s="67"/>
      <c r="C147" s="2">
        <v>0.35</v>
      </c>
      <c r="D147" s="3">
        <v>1.00941181182861</v>
      </c>
      <c r="E147" s="3">
        <v>2.8689527511596702</v>
      </c>
      <c r="F147" s="3">
        <v>4.0311589241027797</v>
      </c>
      <c r="G147" s="3">
        <v>4.8395223617553702</v>
      </c>
      <c r="H147" s="3">
        <v>5.3759627342224103</v>
      </c>
      <c r="I147" s="3">
        <v>5.8131189346313503</v>
      </c>
      <c r="J147" s="3">
        <v>6.1300721168518102</v>
      </c>
      <c r="K147" s="3">
        <v>6.3746643066406303</v>
      </c>
      <c r="L147" s="3">
        <v>6.5502576828002903</v>
      </c>
      <c r="M147" s="3">
        <v>6.6801323890686</v>
      </c>
      <c r="N147" s="12">
        <v>6.79537010192871</v>
      </c>
    </row>
    <row r="148" spans="2:14" x14ac:dyDescent="0.35">
      <c r="B148" s="67"/>
      <c r="C148" s="2">
        <v>0.4</v>
      </c>
      <c r="D148" s="3">
        <v>0.98110151290893599</v>
      </c>
      <c r="E148" s="3">
        <v>3.0503606796264702</v>
      </c>
      <c r="F148" s="3">
        <v>4.3236665725707999</v>
      </c>
      <c r="G148" s="3">
        <v>5.1775650978088397</v>
      </c>
      <c r="H148" s="3">
        <v>5.7874069213867196</v>
      </c>
      <c r="I148" s="3">
        <v>6.2297401428222701</v>
      </c>
      <c r="J148" s="3">
        <v>6.5538673400878897</v>
      </c>
      <c r="K148" s="3">
        <v>6.8096652030944798</v>
      </c>
      <c r="L148" s="3">
        <v>6.9928073883056596</v>
      </c>
      <c r="M148" s="3">
        <v>7.1398415565490696</v>
      </c>
      <c r="N148" s="12">
        <v>7.2426943778991699</v>
      </c>
    </row>
    <row r="149" spans="2:14" x14ac:dyDescent="0.35">
      <c r="B149" s="67"/>
      <c r="C149" s="2">
        <v>0.45</v>
      </c>
      <c r="D149" s="3">
        <v>0.96786117553710904</v>
      </c>
      <c r="E149" s="3">
        <v>3.2044584751129199</v>
      </c>
      <c r="F149" s="3">
        <v>4.5722222328186</v>
      </c>
      <c r="G149" s="3">
        <v>5.4860243797302299</v>
      </c>
      <c r="H149" s="3">
        <v>6.1407136917114302</v>
      </c>
      <c r="I149" s="3">
        <v>6.6059608459472701</v>
      </c>
      <c r="J149" s="3">
        <v>6.9456853866577202</v>
      </c>
      <c r="K149" s="3">
        <v>7.2117447853088397</v>
      </c>
      <c r="L149" s="3">
        <v>7.4134650230407697</v>
      </c>
      <c r="M149" s="3">
        <v>7.5706324577331499</v>
      </c>
      <c r="N149" s="12">
        <v>7.6765494346618697</v>
      </c>
    </row>
    <row r="150" spans="2:14" x14ac:dyDescent="0.35">
      <c r="B150" s="67"/>
      <c r="C150" s="2">
        <v>0.5</v>
      </c>
      <c r="D150" s="3">
        <v>0.95196962356567405</v>
      </c>
      <c r="E150" s="3">
        <v>3.3617911338806201</v>
      </c>
      <c r="F150" s="3">
        <v>4.8348350524902299</v>
      </c>
      <c r="G150" s="3">
        <v>5.7944836616516104</v>
      </c>
      <c r="H150" s="3">
        <v>6.4615230560302699</v>
      </c>
      <c r="I150" s="3">
        <v>6.9574656486511204</v>
      </c>
      <c r="J150" s="3">
        <v>7.3181195259094203</v>
      </c>
      <c r="K150" s="3">
        <v>7.5999846458435103</v>
      </c>
      <c r="L150" s="3">
        <v>7.8066420555114799</v>
      </c>
      <c r="M150" s="3">
        <v>7.9596743583679199</v>
      </c>
      <c r="N150" s="12">
        <v>8.08314752578735</v>
      </c>
    </row>
    <row r="151" spans="2:14" x14ac:dyDescent="0.35">
      <c r="B151" s="67"/>
      <c r="C151" s="2">
        <v>0.55000000000000004</v>
      </c>
      <c r="D151" s="3">
        <v>0.93558239936828602</v>
      </c>
      <c r="E151" s="3">
        <v>3.53344821929932</v>
      </c>
      <c r="F151" s="3">
        <v>5.0713391304016104</v>
      </c>
      <c r="G151" s="3">
        <v>6.0649251937866202</v>
      </c>
      <c r="H151" s="3">
        <v>6.7801594734191903</v>
      </c>
      <c r="I151" s="3">
        <v>7.2816147804260298</v>
      </c>
      <c r="J151" s="3">
        <v>7.6663012504577601</v>
      </c>
      <c r="K151" s="3">
        <v>7.9527649879455602</v>
      </c>
      <c r="L151" s="3">
        <v>8.1769061088561994</v>
      </c>
      <c r="M151" s="3">
        <v>8.3389906883239799</v>
      </c>
      <c r="N151" s="12">
        <v>8.4631943702697807</v>
      </c>
    </row>
    <row r="152" spans="2:14" x14ac:dyDescent="0.35">
      <c r="B152" s="67"/>
      <c r="C152" s="2">
        <v>0.6</v>
      </c>
      <c r="D152" s="3">
        <v>0.93148899078369096</v>
      </c>
      <c r="E152" s="3">
        <v>3.6679458618164098</v>
      </c>
      <c r="F152" s="3">
        <v>5.3027420043945304</v>
      </c>
      <c r="G152" s="3">
        <v>6.33554887771606</v>
      </c>
      <c r="H152" s="3">
        <v>7.0704979896545401</v>
      </c>
      <c r="I152" s="3">
        <v>7.5974755287170401</v>
      </c>
      <c r="J152" s="3">
        <v>7.9975647926330602</v>
      </c>
      <c r="K152" s="3">
        <v>8.2893977165222203</v>
      </c>
      <c r="L152" s="3">
        <v>8.52667188644409</v>
      </c>
      <c r="M152" s="3">
        <v>8.7016921043395996</v>
      </c>
      <c r="N152" s="12">
        <v>8.8311972618102992</v>
      </c>
    </row>
    <row r="153" spans="2:14" x14ac:dyDescent="0.35">
      <c r="B153" s="67"/>
      <c r="C153" s="2">
        <v>0.65</v>
      </c>
      <c r="D153" s="3">
        <v>0.919538974761963</v>
      </c>
      <c r="E153" s="3">
        <v>3.8300342559814502</v>
      </c>
      <c r="F153" s="3">
        <v>5.5087842941284197</v>
      </c>
      <c r="G153" s="3">
        <v>6.5914683341979998</v>
      </c>
      <c r="H153" s="3">
        <v>7.3385500907898003</v>
      </c>
      <c r="I153" s="3">
        <v>7.8981051445007298</v>
      </c>
      <c r="J153" s="3">
        <v>8.3096508979797399</v>
      </c>
      <c r="K153" s="3">
        <v>8.6240696907043493</v>
      </c>
      <c r="L153" s="3">
        <v>8.8674464225769007</v>
      </c>
      <c r="M153" s="3">
        <v>9.0486426353454608</v>
      </c>
      <c r="N153" s="12">
        <v>9.1872611045837402</v>
      </c>
    </row>
    <row r="154" spans="2:14" x14ac:dyDescent="0.35">
      <c r="B154" s="67"/>
      <c r="C154" s="2">
        <v>0.7</v>
      </c>
      <c r="D154" s="3">
        <v>0.90894973278045699</v>
      </c>
      <c r="E154" s="3">
        <v>3.9731788635253902</v>
      </c>
      <c r="F154" s="3">
        <v>5.7225546836853001</v>
      </c>
      <c r="G154" s="3">
        <v>6.8251700401306197</v>
      </c>
      <c r="H154" s="3">
        <v>7.6042275428771999</v>
      </c>
      <c r="I154" s="3">
        <v>8.1730141639709508</v>
      </c>
      <c r="J154" s="3">
        <v>8.6076426506042498</v>
      </c>
      <c r="K154" s="3">
        <v>8.9402146339416504</v>
      </c>
      <c r="L154" s="3">
        <v>9.1878743171691895</v>
      </c>
      <c r="M154" s="3">
        <v>9.3761630058288592</v>
      </c>
      <c r="N154" s="12">
        <v>9.5286803245544398</v>
      </c>
    </row>
    <row r="155" spans="2:14" x14ac:dyDescent="0.35">
      <c r="B155" s="67"/>
      <c r="C155" s="2">
        <v>0.75</v>
      </c>
      <c r="D155" s="3">
        <v>0.90931999683380105</v>
      </c>
      <c r="E155" s="3">
        <v>4.1066579818725604</v>
      </c>
      <c r="F155" s="3">
        <v>5.9182186126709002</v>
      </c>
      <c r="G155" s="3">
        <v>7.0583434104919398</v>
      </c>
      <c r="H155" s="3">
        <v>7.8612160682678196</v>
      </c>
      <c r="I155" s="3">
        <v>8.4517130851745605</v>
      </c>
      <c r="J155" s="3">
        <v>8.9038825035095197</v>
      </c>
      <c r="K155" s="3">
        <v>9.2433114051818901</v>
      </c>
      <c r="L155" s="3">
        <v>9.5011649131774902</v>
      </c>
      <c r="M155" s="3">
        <v>9.6958355903625506</v>
      </c>
      <c r="N155" s="12">
        <v>9.8481307029724103</v>
      </c>
    </row>
    <row r="156" spans="2:14" x14ac:dyDescent="0.35">
      <c r="B156" s="67"/>
      <c r="C156" s="2">
        <v>0.8</v>
      </c>
      <c r="D156" s="3">
        <v>0.89961802959442105</v>
      </c>
      <c r="E156" s="3">
        <v>4.2543540000915501</v>
      </c>
      <c r="F156" s="3">
        <v>6.1002464294433603</v>
      </c>
      <c r="G156" s="3">
        <v>7.2702150344848597</v>
      </c>
      <c r="H156" s="3">
        <v>8.1028933525085503</v>
      </c>
      <c r="I156" s="3">
        <v>8.7050204277038592</v>
      </c>
      <c r="J156" s="3">
        <v>9.1860976219177299</v>
      </c>
      <c r="K156" s="3">
        <v>9.5372529029846191</v>
      </c>
      <c r="L156" s="3">
        <v>9.8058724403381401</v>
      </c>
      <c r="M156" s="3">
        <v>10.007410526275599</v>
      </c>
      <c r="N156" s="12">
        <v>10.1623768806458</v>
      </c>
    </row>
    <row r="157" spans="2:14" x14ac:dyDescent="0.35">
      <c r="B157" s="67"/>
      <c r="C157" s="2">
        <v>0.85</v>
      </c>
      <c r="D157" s="3">
        <v>0.89052498340606701</v>
      </c>
      <c r="E157" s="3">
        <v>4.3877468109130904</v>
      </c>
      <c r="F157" s="3">
        <v>6.2803444862365696</v>
      </c>
      <c r="G157" s="3">
        <v>7.46343994140625</v>
      </c>
      <c r="H157" s="3">
        <v>8.3412184715270996</v>
      </c>
      <c r="I157" s="3">
        <v>8.9770216941833496</v>
      </c>
      <c r="J157" s="3">
        <v>9.4559369087219203</v>
      </c>
      <c r="K157" s="3">
        <v>9.8205151557922399</v>
      </c>
      <c r="L157" s="3">
        <v>10.0981879234314</v>
      </c>
      <c r="M157" s="3">
        <v>10.311686992645299</v>
      </c>
      <c r="N157" s="12">
        <v>10.474075794219999</v>
      </c>
    </row>
    <row r="158" spans="2:14" x14ac:dyDescent="0.35">
      <c r="B158" s="67"/>
      <c r="C158" s="2">
        <v>0.9</v>
      </c>
      <c r="D158" s="3">
        <v>0.892986059188843</v>
      </c>
      <c r="E158" s="3">
        <v>4.5155777931213397</v>
      </c>
      <c r="F158" s="3">
        <v>6.4435386657714799</v>
      </c>
      <c r="G158" s="3">
        <v>7.68463182449341</v>
      </c>
      <c r="H158" s="3">
        <v>8.5698037147522008</v>
      </c>
      <c r="I158" s="3">
        <v>9.2191586494445801</v>
      </c>
      <c r="J158" s="3">
        <v>9.7169680595398003</v>
      </c>
      <c r="K158" s="3">
        <v>10.097879886627201</v>
      </c>
      <c r="L158" s="3">
        <v>10.3832058906555</v>
      </c>
      <c r="M158" s="3">
        <v>10.608282566070599</v>
      </c>
      <c r="N158" s="12">
        <v>10.7738423347473</v>
      </c>
    </row>
    <row r="159" spans="2:14" x14ac:dyDescent="0.35">
      <c r="B159" s="67"/>
      <c r="C159" s="2">
        <v>0.95</v>
      </c>
      <c r="D159" s="3">
        <v>0.88494455814361594</v>
      </c>
      <c r="E159" s="3">
        <v>4.63828802108765</v>
      </c>
      <c r="F159" s="3">
        <v>6.6193389892578098</v>
      </c>
      <c r="G159" s="3">
        <v>7.8824982643127397</v>
      </c>
      <c r="H159" s="3">
        <v>8.7882952690124494</v>
      </c>
      <c r="I159" s="3">
        <v>9.4580016136169398</v>
      </c>
      <c r="J159" s="3">
        <v>9.9777598381042498</v>
      </c>
      <c r="K159" s="3">
        <v>10.368001461029101</v>
      </c>
      <c r="L159" s="3">
        <v>10.665522098541301</v>
      </c>
      <c r="M159" s="3">
        <v>10.886190891265899</v>
      </c>
      <c r="N159" s="12">
        <v>11.0608534812927</v>
      </c>
    </row>
    <row r="160" spans="2:14" x14ac:dyDescent="0.35">
      <c r="B160" s="67"/>
      <c r="C160" s="2">
        <v>1</v>
      </c>
      <c r="D160" s="3">
        <v>0.879247426986694</v>
      </c>
      <c r="E160" s="3">
        <v>4.7583785057067898</v>
      </c>
      <c r="F160" s="3">
        <v>6.7846617698669398</v>
      </c>
      <c r="G160" s="3">
        <v>8.0811991691589409</v>
      </c>
      <c r="H160" s="3">
        <v>9.0060048103332502</v>
      </c>
      <c r="I160" s="3">
        <v>9.7024559974670392</v>
      </c>
      <c r="J160" s="3">
        <v>10.224615573883099</v>
      </c>
      <c r="K160" s="3">
        <v>10.627157688140899</v>
      </c>
      <c r="L160" s="3">
        <v>10.9299855232239</v>
      </c>
      <c r="M160" s="3">
        <v>11.161407947540299</v>
      </c>
      <c r="N160" s="12">
        <v>11.3425889015198</v>
      </c>
    </row>
    <row r="161" spans="2:14" x14ac:dyDescent="0.35">
      <c r="B161" s="8"/>
      <c r="C161" s="9"/>
      <c r="D161" s="9"/>
      <c r="E161" s="9"/>
      <c r="F161" s="9"/>
      <c r="G161" s="9"/>
      <c r="H161" s="9"/>
      <c r="I161" s="9"/>
      <c r="J161" s="9"/>
      <c r="K161" s="9"/>
      <c r="L161" s="9"/>
      <c r="M161" s="9"/>
      <c r="N161" s="10"/>
    </row>
    <row r="162" spans="2:14" x14ac:dyDescent="0.35">
      <c r="B162" s="8"/>
      <c r="C162" s="9"/>
      <c r="D162" s="9"/>
      <c r="E162" s="9"/>
      <c r="F162" s="9"/>
      <c r="G162" s="9"/>
      <c r="H162" s="9"/>
      <c r="I162" s="9"/>
      <c r="J162" s="9"/>
      <c r="K162" s="9"/>
      <c r="L162" s="9"/>
      <c r="M162" s="9"/>
      <c r="N162" s="10"/>
    </row>
    <row r="163" spans="2:14" x14ac:dyDescent="0.35">
      <c r="B163" s="8"/>
      <c r="C163" s="9"/>
      <c r="D163" s="9"/>
      <c r="E163" s="9"/>
      <c r="F163" s="9"/>
      <c r="G163" s="9"/>
      <c r="H163" s="9"/>
      <c r="I163" s="9"/>
      <c r="J163" s="9"/>
      <c r="K163" s="9"/>
      <c r="L163" s="9"/>
      <c r="M163" s="9"/>
      <c r="N163" s="10"/>
    </row>
    <row r="164" spans="2:14" x14ac:dyDescent="0.35">
      <c r="B164" s="8"/>
      <c r="C164" s="9"/>
      <c r="D164" s="9"/>
      <c r="E164" s="9"/>
      <c r="F164" s="9"/>
      <c r="G164" s="9"/>
      <c r="H164" s="9"/>
      <c r="I164" s="9"/>
      <c r="J164" s="9"/>
      <c r="K164" s="9"/>
      <c r="L164" s="9"/>
      <c r="M164" s="9"/>
      <c r="N164" s="10"/>
    </row>
    <row r="165" spans="2:14" x14ac:dyDescent="0.35">
      <c r="B165" s="8"/>
      <c r="C165" s="9"/>
      <c r="D165" s="9"/>
      <c r="E165" s="9"/>
      <c r="F165" s="9"/>
      <c r="G165" s="9"/>
      <c r="H165" s="9"/>
      <c r="I165" s="9"/>
      <c r="J165" s="9"/>
      <c r="K165" s="9"/>
      <c r="L165" s="9"/>
      <c r="M165" s="9"/>
      <c r="N165" s="10"/>
    </row>
    <row r="166" spans="2:14" x14ac:dyDescent="0.35">
      <c r="B166" s="8"/>
      <c r="C166" s="9"/>
      <c r="D166" s="9"/>
      <c r="E166" s="9"/>
      <c r="F166" s="9"/>
      <c r="G166" s="9"/>
      <c r="H166" s="9"/>
      <c r="I166" s="9"/>
      <c r="J166" s="9"/>
      <c r="K166" s="9"/>
      <c r="L166" s="9"/>
      <c r="M166" s="9"/>
      <c r="N166" s="10"/>
    </row>
    <row r="167" spans="2:14" x14ac:dyDescent="0.35">
      <c r="B167" s="8"/>
      <c r="C167" s="9"/>
      <c r="D167" s="9"/>
      <c r="E167" s="9"/>
      <c r="F167" s="9"/>
      <c r="G167" s="9"/>
      <c r="H167" s="9"/>
      <c r="I167" s="9"/>
      <c r="J167" s="9"/>
      <c r="K167" s="9"/>
      <c r="L167" s="9"/>
      <c r="M167" s="9"/>
      <c r="N167" s="10"/>
    </row>
    <row r="168" spans="2:14" x14ac:dyDescent="0.35">
      <c r="B168" s="8"/>
      <c r="C168" s="9"/>
      <c r="D168" s="9"/>
      <c r="E168" s="9"/>
      <c r="F168" s="9"/>
      <c r="G168" s="9"/>
      <c r="H168" s="9"/>
      <c r="I168" s="9"/>
      <c r="J168" s="9"/>
      <c r="K168" s="9"/>
      <c r="L168" s="9"/>
      <c r="M168" s="9"/>
      <c r="N168" s="10"/>
    </row>
    <row r="169" spans="2:14" x14ac:dyDescent="0.35">
      <c r="B169" s="8"/>
      <c r="C169" s="9"/>
      <c r="D169" s="9"/>
      <c r="E169" s="9"/>
      <c r="F169" s="9"/>
      <c r="G169" s="9"/>
      <c r="H169" s="9"/>
      <c r="I169" s="9"/>
      <c r="J169" s="9"/>
      <c r="K169" s="9"/>
      <c r="L169" s="9"/>
      <c r="M169" s="9"/>
      <c r="N169" s="10"/>
    </row>
    <row r="170" spans="2:14" x14ac:dyDescent="0.35">
      <c r="B170" s="8"/>
      <c r="C170" s="9"/>
      <c r="D170" s="9"/>
      <c r="E170" s="9"/>
      <c r="F170" s="9"/>
      <c r="G170" s="9"/>
      <c r="H170" s="9"/>
      <c r="I170" s="9"/>
      <c r="J170" s="9"/>
      <c r="K170" s="9"/>
      <c r="L170" s="9"/>
      <c r="M170" s="9"/>
      <c r="N170" s="10"/>
    </row>
    <row r="171" spans="2:14" x14ac:dyDescent="0.35">
      <c r="B171" s="64" t="s">
        <v>1</v>
      </c>
      <c r="C171" s="65"/>
      <c r="D171" s="65"/>
      <c r="E171" s="65"/>
      <c r="F171" s="65"/>
      <c r="G171" s="65"/>
      <c r="H171" s="65"/>
      <c r="I171" s="65"/>
      <c r="J171" s="65"/>
      <c r="K171" s="65"/>
      <c r="L171" s="65"/>
      <c r="M171" s="65"/>
      <c r="N171" s="66"/>
    </row>
    <row r="172" spans="2:14" x14ac:dyDescent="0.35">
      <c r="B172" s="67" t="s">
        <v>0</v>
      </c>
      <c r="C172" s="1"/>
      <c r="D172" s="1">
        <v>0</v>
      </c>
      <c r="E172" s="1">
        <v>0.1</v>
      </c>
      <c r="F172" s="1">
        <v>0.2</v>
      </c>
      <c r="G172" s="1">
        <v>0.3</v>
      </c>
      <c r="H172" s="1">
        <v>0.4</v>
      </c>
      <c r="I172" s="1">
        <v>0.5</v>
      </c>
      <c r="J172" s="1">
        <v>0.6</v>
      </c>
      <c r="K172" s="1">
        <v>0.7</v>
      </c>
      <c r="L172" s="1">
        <v>0.8</v>
      </c>
      <c r="M172" s="1">
        <v>0.9</v>
      </c>
      <c r="N172" s="11">
        <v>1</v>
      </c>
    </row>
    <row r="173" spans="2:14" x14ac:dyDescent="0.35">
      <c r="B173" s="67"/>
      <c r="C173" s="2">
        <v>0</v>
      </c>
      <c r="D173" s="4">
        <v>0</v>
      </c>
      <c r="E173" s="4">
        <v>0</v>
      </c>
      <c r="F173" s="4">
        <v>0</v>
      </c>
      <c r="G173" s="4">
        <v>0</v>
      </c>
      <c r="H173" s="4">
        <v>0</v>
      </c>
      <c r="I173" s="4">
        <v>0</v>
      </c>
      <c r="J173" s="4">
        <v>0</v>
      </c>
      <c r="K173" s="4">
        <v>0</v>
      </c>
      <c r="L173" s="4">
        <v>0</v>
      </c>
      <c r="M173" s="4">
        <v>0</v>
      </c>
      <c r="N173" s="14">
        <v>0</v>
      </c>
    </row>
    <row r="174" spans="2:14" x14ac:dyDescent="0.35">
      <c r="B174" s="67"/>
      <c r="C174" s="2">
        <v>0.05</v>
      </c>
      <c r="D174" s="4">
        <v>-3.1315558589994899E-3</v>
      </c>
      <c r="E174" s="4">
        <v>-1.13011943176389E-3</v>
      </c>
      <c r="F174" s="4">
        <v>4.3156003812328003E-4</v>
      </c>
      <c r="G174" s="4">
        <v>2.6967867743223901E-3</v>
      </c>
      <c r="H174" s="4">
        <v>5.2471421658992802E-3</v>
      </c>
      <c r="I174" s="4">
        <v>7.07003101706505E-3</v>
      </c>
      <c r="J174" s="4">
        <v>1.0406976565718699E-2</v>
      </c>
      <c r="K174" s="4">
        <v>1.10096959397197E-2</v>
      </c>
      <c r="L174" s="4">
        <v>1.31084695458412E-2</v>
      </c>
      <c r="M174" s="4">
        <v>1.5040659345686399E-2</v>
      </c>
      <c r="N174" s="14">
        <v>1.6065284609794599E-2</v>
      </c>
    </row>
    <row r="175" spans="2:14" x14ac:dyDescent="0.35">
      <c r="B175" s="67"/>
      <c r="C175" s="2">
        <v>0.1</v>
      </c>
      <c r="D175" s="4">
        <v>9.11121896933764E-4</v>
      </c>
      <c r="E175" s="4">
        <v>5.1014702767133704E-3</v>
      </c>
      <c r="F175" s="4">
        <v>1.01430024951696E-2</v>
      </c>
      <c r="G175" s="4">
        <v>1.42421266064048E-2</v>
      </c>
      <c r="H175" s="4">
        <v>1.84721741825342E-2</v>
      </c>
      <c r="I175" s="4">
        <v>2.6652427390217798E-2</v>
      </c>
      <c r="J175" s="4">
        <v>2.4400658905506099E-2</v>
      </c>
      <c r="K175" s="4">
        <v>2.7987394481897399E-2</v>
      </c>
      <c r="L175" s="4">
        <v>3.3530339598655701E-2</v>
      </c>
      <c r="M175" s="4">
        <v>3.6052361130714403E-2</v>
      </c>
      <c r="N175" s="14">
        <v>3.6331184208393097E-2</v>
      </c>
    </row>
    <row r="176" spans="2:14" x14ac:dyDescent="0.35">
      <c r="B176" s="67"/>
      <c r="C176" s="2">
        <v>0.15</v>
      </c>
      <c r="D176" s="4">
        <v>3.6666789674200101E-4</v>
      </c>
      <c r="E176" s="4">
        <v>8.5789458826184307E-3</v>
      </c>
      <c r="F176" s="4">
        <v>1.7990015679970401E-2</v>
      </c>
      <c r="G176" s="4">
        <v>2.24307291209698E-2</v>
      </c>
      <c r="H176" s="4">
        <v>3.0360894277691799E-2</v>
      </c>
      <c r="I176" s="4">
        <v>3.8816601037979098E-2</v>
      </c>
      <c r="J176" s="4">
        <v>4.2472373694181401E-2</v>
      </c>
      <c r="K176" s="4">
        <v>4.5340877026319497E-2</v>
      </c>
      <c r="L176" s="4">
        <v>5.3218469023704501E-2</v>
      </c>
      <c r="M176" s="4">
        <v>5.3543955087661702E-2</v>
      </c>
      <c r="N176" s="14">
        <v>5.7007677853107501E-2</v>
      </c>
    </row>
    <row r="177" spans="2:14" x14ac:dyDescent="0.35">
      <c r="B177" s="67"/>
      <c r="C177" s="2">
        <v>0.2</v>
      </c>
      <c r="D177" s="4">
        <v>-4.3506305664777799E-3</v>
      </c>
      <c r="E177" s="4">
        <v>1.23408762738109E-2</v>
      </c>
      <c r="F177" s="4">
        <v>2.58370288647711E-2</v>
      </c>
      <c r="G177" s="4">
        <v>3.39670665562153E-2</v>
      </c>
      <c r="H177" s="4">
        <v>4.4719330966472598E-2</v>
      </c>
      <c r="I177" s="4">
        <v>5.49492202699184E-2</v>
      </c>
      <c r="J177" s="4">
        <v>6.0544088482856799E-2</v>
      </c>
      <c r="K177" s="4">
        <v>6.1711814254522303E-2</v>
      </c>
      <c r="L177" s="4">
        <v>7.2543442249298096E-2</v>
      </c>
      <c r="M177" s="4">
        <v>7.6639346778392806E-2</v>
      </c>
      <c r="N177" s="14">
        <v>8.4945775568485302E-2</v>
      </c>
    </row>
    <row r="178" spans="2:14" x14ac:dyDescent="0.35">
      <c r="B178" s="67"/>
      <c r="C178" s="2">
        <v>0.25</v>
      </c>
      <c r="D178" s="4">
        <v>-7.1191489696502703E-3</v>
      </c>
      <c r="E178" s="4">
        <v>1.5663276147097401E-2</v>
      </c>
      <c r="F178" s="4">
        <v>3.36840420495719E-2</v>
      </c>
      <c r="G178" s="4">
        <v>4.1087843477725997E-2</v>
      </c>
      <c r="H178" s="4">
        <v>5.9077767655253403E-2</v>
      </c>
      <c r="I178" s="4">
        <v>7.0147837201754298E-2</v>
      </c>
      <c r="J178" s="4">
        <v>7.86158032715321E-2</v>
      </c>
      <c r="K178" s="4">
        <v>8.5806570947170299E-2</v>
      </c>
      <c r="L178" s="4">
        <v>9.0671867132186904E-2</v>
      </c>
      <c r="M178" s="4">
        <v>9.6032559871673598E-2</v>
      </c>
      <c r="N178" s="14">
        <v>9.6247255802154499E-2</v>
      </c>
    </row>
    <row r="179" spans="2:14" x14ac:dyDescent="0.35">
      <c r="B179" s="67"/>
      <c r="C179" s="2">
        <v>0.3</v>
      </c>
      <c r="D179" s="4">
        <v>-8.2420632243156398E-3</v>
      </c>
      <c r="E179" s="4">
        <v>1.8985676020383799E-2</v>
      </c>
      <c r="F179" s="4">
        <v>4.1531055234372602E-2</v>
      </c>
      <c r="G179" s="4">
        <v>5.7398986071348197E-2</v>
      </c>
      <c r="H179" s="4">
        <v>7.3436204344034195E-2</v>
      </c>
      <c r="I179" s="4">
        <v>8.5346454133590099E-2</v>
      </c>
      <c r="J179" s="4">
        <v>9.6687518060207395E-2</v>
      </c>
      <c r="K179" s="4">
        <v>0.1053481772542</v>
      </c>
      <c r="L179" s="4">
        <v>0.103668451309204</v>
      </c>
      <c r="M179" s="4">
        <v>0.10905733704567</v>
      </c>
      <c r="N179" s="14">
        <v>0.11620315164327601</v>
      </c>
    </row>
    <row r="180" spans="2:14" x14ac:dyDescent="0.35">
      <c r="B180" s="67"/>
      <c r="C180" s="2">
        <v>0.35</v>
      </c>
      <c r="D180" s="4">
        <v>-1.1982559226453301E-2</v>
      </c>
      <c r="E180" s="4">
        <v>2.2308075893670301E-2</v>
      </c>
      <c r="F180" s="4">
        <v>4.9378068419173402E-2</v>
      </c>
      <c r="G180" s="4">
        <v>7.3403902351856204E-2</v>
      </c>
      <c r="H180" s="4">
        <v>8.7794641032814993E-2</v>
      </c>
      <c r="I180" s="4">
        <v>0.100545071065426</v>
      </c>
      <c r="J180" s="4">
        <v>0.113828748464584</v>
      </c>
      <c r="K180" s="4">
        <v>0.11788924783468201</v>
      </c>
      <c r="L180" s="4">
        <v>0.12007644027471499</v>
      </c>
      <c r="M180" s="4">
        <v>0.123330518603325</v>
      </c>
      <c r="N180" s="14">
        <v>0.123165473341942</v>
      </c>
    </row>
    <row r="181" spans="2:14" x14ac:dyDescent="0.35">
      <c r="B181" s="67"/>
      <c r="C181" s="2">
        <v>0.4</v>
      </c>
      <c r="D181" s="4">
        <v>-1.1744094081223001E-2</v>
      </c>
      <c r="E181" s="4">
        <v>2.56304757669568E-2</v>
      </c>
      <c r="F181" s="4">
        <v>5.7225081603974097E-2</v>
      </c>
      <c r="G181" s="4">
        <v>8.7783947587013203E-2</v>
      </c>
      <c r="H181" s="4">
        <v>0.102153077721596</v>
      </c>
      <c r="I181" s="4">
        <v>0.115490272641182</v>
      </c>
      <c r="J181" s="4">
        <v>0.121318407356739</v>
      </c>
      <c r="K181" s="4">
        <v>0.128206387162209</v>
      </c>
      <c r="L181" s="4">
        <v>0.13139081001281699</v>
      </c>
      <c r="M181" s="4">
        <v>0.135453701019287</v>
      </c>
      <c r="N181" s="14">
        <v>0.137012913823128</v>
      </c>
    </row>
    <row r="182" spans="2:14" x14ac:dyDescent="0.35">
      <c r="B182" s="67"/>
      <c r="C182" s="2">
        <v>0.45</v>
      </c>
      <c r="D182" s="4">
        <v>-1.3185000978410201E-2</v>
      </c>
      <c r="E182" s="4">
        <v>2.8952875640243299E-2</v>
      </c>
      <c r="F182" s="4">
        <v>6.5072094788774903E-2</v>
      </c>
      <c r="G182" s="4">
        <v>9.1953538358211503E-2</v>
      </c>
      <c r="H182" s="4">
        <v>0.113563664257526</v>
      </c>
      <c r="I182" s="4">
        <v>0.125147730112076</v>
      </c>
      <c r="J182" s="4">
        <v>0.134034499526024</v>
      </c>
      <c r="K182" s="4">
        <v>0.13994765281677199</v>
      </c>
      <c r="L182" s="4">
        <v>0.144029095768929</v>
      </c>
      <c r="M182" s="4">
        <v>0.14726699888706199</v>
      </c>
      <c r="N182" s="14">
        <v>0.14894625544548001</v>
      </c>
    </row>
    <row r="183" spans="2:14" x14ac:dyDescent="0.35">
      <c r="B183" s="67"/>
      <c r="C183" s="2">
        <v>0.5</v>
      </c>
      <c r="D183" s="4">
        <v>-1.44754163920879E-2</v>
      </c>
      <c r="E183" s="4">
        <v>3.2275275513529801E-2</v>
      </c>
      <c r="F183" s="4">
        <v>7.2919107973575606E-2</v>
      </c>
      <c r="G183" s="4">
        <v>0.102796658873558</v>
      </c>
      <c r="H183" s="4">
        <v>0.12333907932043101</v>
      </c>
      <c r="I183" s="4">
        <v>0.13398236036300701</v>
      </c>
      <c r="J183" s="4">
        <v>0.14171363413333901</v>
      </c>
      <c r="K183" s="4">
        <v>0.14690768718719499</v>
      </c>
      <c r="L183" s="4">
        <v>0.15316922962665599</v>
      </c>
      <c r="M183" s="4">
        <v>0.15564841032028201</v>
      </c>
      <c r="N183" s="14">
        <v>0.15884006023406999</v>
      </c>
    </row>
    <row r="184" spans="2:14" x14ac:dyDescent="0.35">
      <c r="B184" s="67"/>
      <c r="C184" s="2">
        <v>0.55000000000000004</v>
      </c>
      <c r="D184" s="4">
        <v>-1.5787767246365499E-2</v>
      </c>
      <c r="E184" s="4">
        <v>3.5597675386816303E-2</v>
      </c>
      <c r="F184" s="4">
        <v>8.0876640975475297E-2</v>
      </c>
      <c r="G184" s="4">
        <v>0.11308691650629001</v>
      </c>
      <c r="H184" s="4">
        <v>0.13294999301433599</v>
      </c>
      <c r="I184" s="4">
        <v>0.14301531016826599</v>
      </c>
      <c r="J184" s="4">
        <v>0.15116231143474601</v>
      </c>
      <c r="K184" s="4">
        <v>0.15739904344081901</v>
      </c>
      <c r="L184" s="4">
        <v>0.16325846314430201</v>
      </c>
      <c r="M184" s="4">
        <v>0.16647171974182101</v>
      </c>
      <c r="N184" s="14">
        <v>0.16836392879486101</v>
      </c>
    </row>
    <row r="185" spans="2:14" x14ac:dyDescent="0.35">
      <c r="B185" s="67"/>
      <c r="C185" s="2">
        <v>0.6</v>
      </c>
      <c r="D185" s="4">
        <v>-1.6881201416253998E-2</v>
      </c>
      <c r="E185" s="4">
        <v>3.8920075260102799E-2</v>
      </c>
      <c r="F185" s="4">
        <v>9.2317089438438402E-2</v>
      </c>
      <c r="G185" s="4">
        <v>0.121335484087467</v>
      </c>
      <c r="H185" s="4">
        <v>0.141084864735603</v>
      </c>
      <c r="I185" s="4">
        <v>0.152085646986961</v>
      </c>
      <c r="J185" s="4">
        <v>0.160618215799332</v>
      </c>
      <c r="K185" s="4">
        <v>0.16503393650054901</v>
      </c>
      <c r="L185" s="4">
        <v>0.16944776475429499</v>
      </c>
      <c r="M185" s="4">
        <v>0.17579138278961201</v>
      </c>
      <c r="N185" s="14">
        <v>0.17652732133865401</v>
      </c>
    </row>
    <row r="186" spans="2:14" x14ac:dyDescent="0.35">
      <c r="B186" s="67"/>
      <c r="C186" s="2">
        <v>0.65</v>
      </c>
      <c r="D186" s="4">
        <v>-1.66949518024921E-2</v>
      </c>
      <c r="E186" s="4">
        <v>4.2242475133389197E-2</v>
      </c>
      <c r="F186" s="4">
        <v>9.6022136509418501E-2</v>
      </c>
      <c r="G186" s="4">
        <v>0.12762847542762801</v>
      </c>
      <c r="H186" s="4">
        <v>0.14651390910148601</v>
      </c>
      <c r="I186" s="4">
        <v>0.15942716598510701</v>
      </c>
      <c r="J186" s="4">
        <v>0.16716755926609</v>
      </c>
      <c r="K186" s="4">
        <v>0.172913208603859</v>
      </c>
      <c r="L186" s="4">
        <v>0.177536696195602</v>
      </c>
      <c r="M186" s="4">
        <v>0.18349562585353901</v>
      </c>
      <c r="N186" s="14">
        <v>0.185355573892593</v>
      </c>
    </row>
    <row r="187" spans="2:14" x14ac:dyDescent="0.35">
      <c r="B187" s="67"/>
      <c r="C187" s="2">
        <v>0.7</v>
      </c>
      <c r="D187" s="4">
        <v>-1.7475487664341899E-2</v>
      </c>
      <c r="E187" s="4">
        <v>4.5564875006675699E-2</v>
      </c>
      <c r="F187" s="4">
        <v>0.103341840207577</v>
      </c>
      <c r="G187" s="4">
        <v>0.135101333260536</v>
      </c>
      <c r="H187" s="4">
        <v>0.153407126665115</v>
      </c>
      <c r="I187" s="4">
        <v>0.16688732802867901</v>
      </c>
      <c r="J187" s="4">
        <v>0.17732809484004999</v>
      </c>
      <c r="K187" s="4">
        <v>0.18216337263584101</v>
      </c>
      <c r="L187" s="4">
        <v>0.18818418681621599</v>
      </c>
      <c r="M187" s="4">
        <v>0.19050166010856601</v>
      </c>
      <c r="N187" s="14">
        <v>0.19395321607589699</v>
      </c>
    </row>
    <row r="188" spans="2:14" x14ac:dyDescent="0.35">
      <c r="B188" s="67"/>
      <c r="C188" s="2">
        <v>0.75</v>
      </c>
      <c r="D188" s="4">
        <v>-1.8148399889469102E-2</v>
      </c>
      <c r="E188" s="4">
        <v>4.94670234620571E-2</v>
      </c>
      <c r="F188" s="4">
        <v>0.10655252635479</v>
      </c>
      <c r="G188" s="4">
        <v>0.13980829715728799</v>
      </c>
      <c r="H188" s="4">
        <v>0.16033625602722201</v>
      </c>
      <c r="I188" s="4">
        <v>0.17364794015884399</v>
      </c>
      <c r="J188" s="4">
        <v>0.18284800648689301</v>
      </c>
      <c r="K188" s="4">
        <v>0.18972517549991599</v>
      </c>
      <c r="L188" s="4">
        <v>0.195920124650002</v>
      </c>
      <c r="M188" s="4">
        <v>0.19815178215503701</v>
      </c>
      <c r="N188" s="14">
        <v>0.20276552438736001</v>
      </c>
    </row>
    <row r="189" spans="2:14" x14ac:dyDescent="0.35">
      <c r="B189" s="67"/>
      <c r="C189" s="2">
        <v>0.8</v>
      </c>
      <c r="D189" s="4">
        <v>-1.6880104318261101E-2</v>
      </c>
      <c r="E189" s="4">
        <v>5.40940687060356E-2</v>
      </c>
      <c r="F189" s="4">
        <v>0.11293943971395499</v>
      </c>
      <c r="G189" s="4">
        <v>0.14529031515121499</v>
      </c>
      <c r="H189" s="4">
        <v>0.166273653507233</v>
      </c>
      <c r="I189" s="4">
        <v>0.180386736989021</v>
      </c>
      <c r="J189" s="4">
        <v>0.189261585474014</v>
      </c>
      <c r="K189" s="4">
        <v>0.19592411816120101</v>
      </c>
      <c r="L189" s="4">
        <v>0.20291450619697601</v>
      </c>
      <c r="M189" s="4">
        <v>0.20757275819778401</v>
      </c>
      <c r="N189" s="14">
        <v>0.21004502475261699</v>
      </c>
    </row>
    <row r="190" spans="2:14" x14ac:dyDescent="0.35">
      <c r="B190" s="67"/>
      <c r="C190" s="2">
        <v>0.85</v>
      </c>
      <c r="D190" s="4">
        <v>-1.8734335899353E-2</v>
      </c>
      <c r="E190" s="4">
        <v>5.2009571343660403E-2</v>
      </c>
      <c r="F190" s="4">
        <v>0.12141089141368901</v>
      </c>
      <c r="G190" s="4">
        <v>0.15180236101150499</v>
      </c>
      <c r="H190" s="4">
        <v>0.17170663177967099</v>
      </c>
      <c r="I190" s="4">
        <v>0.18641000986099199</v>
      </c>
      <c r="J190" s="4">
        <v>0.1969064027071</v>
      </c>
      <c r="K190" s="4">
        <v>0.20435288548469499</v>
      </c>
      <c r="L190" s="4">
        <v>0.20883071422576899</v>
      </c>
      <c r="M190" s="4">
        <v>0.21341314911842299</v>
      </c>
      <c r="N190" s="14">
        <v>0.21663722395896901</v>
      </c>
    </row>
    <row r="191" spans="2:14" x14ac:dyDescent="0.35">
      <c r="B191" s="67"/>
      <c r="C191" s="2">
        <v>0.9</v>
      </c>
      <c r="D191" s="4">
        <v>-1.9411064684391001E-2</v>
      </c>
      <c r="E191" s="4">
        <v>5.7160757482051898E-2</v>
      </c>
      <c r="F191" s="4">
        <v>0.12602137029171001</v>
      </c>
      <c r="G191" s="4">
        <v>0.15922008454799699</v>
      </c>
      <c r="H191" s="4">
        <v>0.17740726470947299</v>
      </c>
      <c r="I191" s="4">
        <v>0.19332723319530501</v>
      </c>
      <c r="J191" s="4">
        <v>0.20380173623561901</v>
      </c>
      <c r="K191" s="4">
        <v>0.21083091199397999</v>
      </c>
      <c r="L191" s="4">
        <v>0.21507908403873399</v>
      </c>
      <c r="M191" s="4">
        <v>0.22319327294826499</v>
      </c>
      <c r="N191" s="14">
        <v>0.22568462789058699</v>
      </c>
    </row>
    <row r="192" spans="2:14" x14ac:dyDescent="0.35">
      <c r="B192" s="67"/>
      <c r="C192" s="2">
        <v>0.95</v>
      </c>
      <c r="D192" s="4">
        <v>-1.80591363459826E-2</v>
      </c>
      <c r="E192" s="4">
        <v>6.5486419014632702E-2</v>
      </c>
      <c r="F192" s="4">
        <v>0.12967662513256101</v>
      </c>
      <c r="G192" s="4">
        <v>0.163265585899353</v>
      </c>
      <c r="H192" s="4">
        <v>0.18233317136764499</v>
      </c>
      <c r="I192" s="4">
        <v>0.19803380966186501</v>
      </c>
      <c r="J192" s="4">
        <v>0.209796458482742</v>
      </c>
      <c r="K192" s="4">
        <v>0.21693454682826999</v>
      </c>
      <c r="L192" s="4">
        <v>0.22104586660862</v>
      </c>
      <c r="M192" s="4">
        <v>0.22751094400882699</v>
      </c>
      <c r="N192" s="14">
        <v>0.23415501415729501</v>
      </c>
    </row>
    <row r="193" spans="2:14" x14ac:dyDescent="0.35">
      <c r="B193" s="67"/>
      <c r="C193" s="2">
        <v>1</v>
      </c>
      <c r="D193" s="4">
        <v>-1.82356126606464E-2</v>
      </c>
      <c r="E193" s="4">
        <v>7.3812080547213596E-2</v>
      </c>
      <c r="F193" s="4">
        <v>0.13847094774246199</v>
      </c>
      <c r="G193" s="4">
        <v>0.16857588291168199</v>
      </c>
      <c r="H193" s="4">
        <v>0.18937431275844599</v>
      </c>
      <c r="I193" s="4">
        <v>0.204604357481003</v>
      </c>
      <c r="J193" s="4">
        <v>0.21561555564403501</v>
      </c>
      <c r="K193" s="4">
        <v>0.22191461920738201</v>
      </c>
      <c r="L193" s="4">
        <v>0.22962900996208199</v>
      </c>
      <c r="M193" s="4">
        <v>0.237041160464287</v>
      </c>
      <c r="N193" s="14">
        <v>0.23889884352683999</v>
      </c>
    </row>
    <row r="194" spans="2:14" x14ac:dyDescent="0.35">
      <c r="B194" s="8"/>
      <c r="C194" s="9"/>
      <c r="D194" s="9"/>
      <c r="E194" s="9"/>
      <c r="F194" s="9"/>
      <c r="G194" s="9"/>
      <c r="H194" s="9"/>
      <c r="I194" s="9"/>
      <c r="J194" s="9"/>
      <c r="K194" s="9"/>
      <c r="L194" s="9"/>
      <c r="M194" s="9"/>
      <c r="N194" s="10"/>
    </row>
    <row r="195" spans="2:14" x14ac:dyDescent="0.35">
      <c r="B195" s="8"/>
      <c r="C195" s="9"/>
      <c r="D195" s="9"/>
      <c r="E195" s="9"/>
      <c r="F195" s="9"/>
      <c r="G195" s="9"/>
      <c r="H195" s="9"/>
      <c r="I195" s="9"/>
      <c r="J195" s="9"/>
      <c r="K195" s="9"/>
      <c r="L195" s="9"/>
      <c r="M195" s="9"/>
      <c r="N195" s="10"/>
    </row>
    <row r="196" spans="2:14" x14ac:dyDescent="0.35">
      <c r="B196" s="8"/>
      <c r="C196" s="9"/>
      <c r="D196" s="9"/>
      <c r="E196" s="9"/>
      <c r="F196" s="9"/>
      <c r="G196" s="9"/>
      <c r="H196" s="9"/>
      <c r="I196" s="9"/>
      <c r="J196" s="9"/>
      <c r="K196" s="9"/>
      <c r="L196" s="9"/>
      <c r="M196" s="9"/>
      <c r="N196" s="10"/>
    </row>
    <row r="197" spans="2:14" x14ac:dyDescent="0.35">
      <c r="B197" s="8"/>
      <c r="C197" s="9"/>
      <c r="D197" s="9"/>
      <c r="E197" s="9"/>
      <c r="F197" s="9"/>
      <c r="G197" s="9"/>
      <c r="H197" s="9"/>
      <c r="I197" s="9"/>
      <c r="J197" s="9"/>
      <c r="K197" s="9"/>
      <c r="L197" s="9"/>
      <c r="M197" s="9"/>
      <c r="N197" s="10"/>
    </row>
    <row r="198" spans="2:14" x14ac:dyDescent="0.35">
      <c r="B198" s="8"/>
      <c r="C198" s="9"/>
      <c r="D198" s="9"/>
      <c r="E198" s="9"/>
      <c r="F198" s="9"/>
      <c r="G198" s="9"/>
      <c r="H198" s="9"/>
      <c r="I198" s="9"/>
      <c r="J198" s="9"/>
      <c r="K198" s="9"/>
      <c r="L198" s="9"/>
      <c r="M198" s="9"/>
      <c r="N198" s="10"/>
    </row>
    <row r="199" spans="2:14" x14ac:dyDescent="0.35">
      <c r="B199" s="8"/>
      <c r="C199" s="9"/>
      <c r="D199" s="9"/>
      <c r="E199" s="9"/>
      <c r="F199" s="9"/>
      <c r="G199" s="9"/>
      <c r="H199" s="9"/>
      <c r="I199" s="9"/>
      <c r="J199" s="9"/>
      <c r="K199" s="9"/>
      <c r="L199" s="9"/>
      <c r="M199" s="9"/>
      <c r="N199" s="10"/>
    </row>
    <row r="200" spans="2:14" x14ac:dyDescent="0.35">
      <c r="B200" s="8"/>
      <c r="C200" s="9"/>
      <c r="D200" s="9"/>
      <c r="E200" s="9"/>
      <c r="F200" s="9"/>
      <c r="G200" s="9"/>
      <c r="H200" s="9"/>
      <c r="I200" s="9"/>
      <c r="J200" s="9"/>
      <c r="K200" s="9"/>
      <c r="L200" s="9"/>
      <c r="M200" s="9"/>
      <c r="N200" s="10"/>
    </row>
    <row r="201" spans="2:14" x14ac:dyDescent="0.35">
      <c r="B201" s="8"/>
      <c r="C201" s="9"/>
      <c r="D201" s="9"/>
      <c r="E201" s="9"/>
      <c r="F201" s="9"/>
      <c r="G201" s="9"/>
      <c r="H201" s="9"/>
      <c r="I201" s="9"/>
      <c r="J201" s="9"/>
      <c r="K201" s="9"/>
      <c r="L201" s="9"/>
      <c r="M201" s="9"/>
      <c r="N201" s="10"/>
    </row>
    <row r="202" spans="2:14" x14ac:dyDescent="0.35">
      <c r="B202" s="8"/>
      <c r="C202" s="9"/>
      <c r="D202" s="9"/>
      <c r="E202" s="9"/>
      <c r="F202" s="9"/>
      <c r="G202" s="9"/>
      <c r="H202" s="9"/>
      <c r="I202" s="9"/>
      <c r="J202" s="9"/>
      <c r="K202" s="9"/>
      <c r="L202" s="9"/>
      <c r="M202" s="9"/>
      <c r="N202" s="10"/>
    </row>
    <row r="203" spans="2:14" x14ac:dyDescent="0.35">
      <c r="B203" s="8"/>
      <c r="C203" s="9"/>
      <c r="D203" s="9"/>
      <c r="E203" s="9"/>
      <c r="F203" s="9"/>
      <c r="G203" s="9"/>
      <c r="H203" s="9"/>
      <c r="I203" s="9"/>
      <c r="J203" s="9"/>
      <c r="K203" s="9"/>
      <c r="L203" s="9"/>
      <c r="M203" s="9"/>
      <c r="N203" s="10"/>
    </row>
    <row r="204" spans="2:14" x14ac:dyDescent="0.35">
      <c r="B204" s="64" t="s">
        <v>1</v>
      </c>
      <c r="C204" s="65"/>
      <c r="D204" s="65"/>
      <c r="E204" s="65"/>
      <c r="F204" s="65"/>
      <c r="G204" s="65"/>
      <c r="H204" s="65"/>
      <c r="I204" s="65"/>
      <c r="J204" s="65"/>
      <c r="K204" s="65"/>
      <c r="L204" s="65"/>
      <c r="M204" s="65"/>
      <c r="N204" s="66"/>
    </row>
    <row r="205" spans="2:14" x14ac:dyDescent="0.35">
      <c r="B205" s="67" t="s">
        <v>0</v>
      </c>
      <c r="C205" s="1"/>
      <c r="D205" s="1">
        <v>0</v>
      </c>
      <c r="E205" s="1">
        <v>0.1</v>
      </c>
      <c r="F205" s="1">
        <v>0.2</v>
      </c>
      <c r="G205" s="1">
        <v>0.3</v>
      </c>
      <c r="H205" s="1">
        <v>0.4</v>
      </c>
      <c r="I205" s="1">
        <v>0.5</v>
      </c>
      <c r="J205" s="1">
        <v>0.6</v>
      </c>
      <c r="K205" s="1">
        <v>0.7</v>
      </c>
      <c r="L205" s="1">
        <v>0.8</v>
      </c>
      <c r="M205" s="1">
        <v>0.9</v>
      </c>
      <c r="N205" s="11">
        <v>1</v>
      </c>
    </row>
    <row r="206" spans="2:14" x14ac:dyDescent="0.35">
      <c r="B206" s="67"/>
      <c r="C206" s="2">
        <v>0</v>
      </c>
      <c r="D206" s="4">
        <v>0</v>
      </c>
      <c r="E206" s="4">
        <v>0</v>
      </c>
      <c r="F206" s="4">
        <v>0</v>
      </c>
      <c r="G206" s="4">
        <v>0</v>
      </c>
      <c r="H206" s="4">
        <v>0</v>
      </c>
      <c r="I206" s="4">
        <v>0</v>
      </c>
      <c r="J206" s="4">
        <v>0</v>
      </c>
      <c r="K206" s="4">
        <v>0</v>
      </c>
      <c r="L206" s="4">
        <v>0</v>
      </c>
      <c r="M206" s="4">
        <v>0</v>
      </c>
      <c r="N206" s="14">
        <v>0</v>
      </c>
    </row>
    <row r="207" spans="2:14" x14ac:dyDescent="0.35">
      <c r="B207" s="67"/>
      <c r="C207" s="2">
        <v>0.05</v>
      </c>
      <c r="D207" s="4">
        <v>-1.66753714438528E-3</v>
      </c>
      <c r="E207" s="4">
        <v>-4.7474158927798297E-3</v>
      </c>
      <c r="F207" s="4">
        <v>-6.9572119973599902E-3</v>
      </c>
      <c r="G207" s="4">
        <v>-8.5815768688917195E-3</v>
      </c>
      <c r="H207" s="4">
        <v>-9.8707638680934906E-3</v>
      </c>
      <c r="I207" s="4">
        <v>-1.0732805356383299E-2</v>
      </c>
      <c r="J207" s="4">
        <v>-1.1480089277028999E-2</v>
      </c>
      <c r="K207" s="4">
        <v>-1.20049193501472E-2</v>
      </c>
      <c r="L207" s="4">
        <v>-1.23277939856052E-2</v>
      </c>
      <c r="M207" s="4">
        <v>-1.25818606466055E-2</v>
      </c>
      <c r="N207" s="14">
        <v>-1.28419948741794E-2</v>
      </c>
    </row>
    <row r="208" spans="2:14" x14ac:dyDescent="0.35">
      <c r="B208" s="67"/>
      <c r="C208" s="2">
        <v>0.1</v>
      </c>
      <c r="D208" s="4">
        <v>8.4406544920057102E-4</v>
      </c>
      <c r="E208" s="4">
        <v>-5.40886307135224E-3</v>
      </c>
      <c r="F208" s="4">
        <v>-9.8572894930839504E-3</v>
      </c>
      <c r="G208" s="4">
        <v>-1.27622848376632E-2</v>
      </c>
      <c r="H208" s="4">
        <v>-1.44946938380599E-2</v>
      </c>
      <c r="I208" s="4">
        <v>-1.6602942720055601E-2</v>
      </c>
      <c r="J208" s="4">
        <v>-1.6891770064830801E-2</v>
      </c>
      <c r="K208" s="4">
        <v>-1.7956409603357301E-2</v>
      </c>
      <c r="L208" s="4">
        <v>-1.8514739349484399E-2</v>
      </c>
      <c r="M208" s="4">
        <v>-1.86363812536001E-2</v>
      </c>
      <c r="N208" s="14">
        <v>-1.9036255776882199E-2</v>
      </c>
    </row>
    <row r="209" spans="2:14" x14ac:dyDescent="0.35">
      <c r="B209" s="67"/>
      <c r="C209" s="2">
        <v>0.15</v>
      </c>
      <c r="D209" s="4">
        <v>1.7765606753528101E-3</v>
      </c>
      <c r="E209" s="4">
        <v>-6.8688946776092096E-3</v>
      </c>
      <c r="F209" s="4">
        <v>-1.2159811332821799E-2</v>
      </c>
      <c r="G209" s="4">
        <v>-1.6543978825211501E-2</v>
      </c>
      <c r="H209" s="4">
        <v>-1.9473183900117898E-2</v>
      </c>
      <c r="I209" s="4">
        <v>-2.0068389363586899E-2</v>
      </c>
      <c r="J209" s="4">
        <v>-2.1296463906765001E-2</v>
      </c>
      <c r="K209" s="4">
        <v>-2.1570632234215702E-2</v>
      </c>
      <c r="L209" s="4">
        <v>-2.25235596299171E-2</v>
      </c>
      <c r="M209" s="4">
        <v>-2.3289725184440599E-2</v>
      </c>
      <c r="N209" s="14">
        <v>-2.3088904097676301E-2</v>
      </c>
    </row>
    <row r="210" spans="2:14" x14ac:dyDescent="0.35">
      <c r="B210" s="67"/>
      <c r="C210" s="2">
        <v>0.2</v>
      </c>
      <c r="D210" s="4">
        <v>2.2556520998477901E-3</v>
      </c>
      <c r="E210" s="4">
        <v>-9.9007850512862206E-3</v>
      </c>
      <c r="F210" s="4">
        <v>-1.37140722945333E-2</v>
      </c>
      <c r="G210" s="4">
        <v>-1.9183901449044499E-2</v>
      </c>
      <c r="H210" s="4">
        <v>-2.15603306889534E-2</v>
      </c>
      <c r="I210" s="4">
        <v>-2.3533836007118201E-2</v>
      </c>
      <c r="J210" s="4">
        <v>-2.5380663573741899E-2</v>
      </c>
      <c r="K210" s="4">
        <v>-2.5776369497179999E-2</v>
      </c>
      <c r="L210" s="4">
        <v>-2.6172075420618099E-2</v>
      </c>
      <c r="M210" s="4">
        <v>-2.8323650360107401E-2</v>
      </c>
      <c r="N210" s="14">
        <v>-2.7037619613110998E-2</v>
      </c>
    </row>
    <row r="211" spans="2:14" x14ac:dyDescent="0.35">
      <c r="B211" s="67"/>
      <c r="C211" s="2">
        <v>0.25</v>
      </c>
      <c r="D211" s="4">
        <v>1.92897662054747E-3</v>
      </c>
      <c r="E211" s="4">
        <v>-1.0487930849194501E-2</v>
      </c>
      <c r="F211" s="4">
        <v>-1.5268333256244699E-2</v>
      </c>
      <c r="G211" s="4">
        <v>-2.1823824072877598E-2</v>
      </c>
      <c r="H211" s="4">
        <v>-2.3647477477788899E-2</v>
      </c>
      <c r="I211" s="4">
        <v>-2.6403699070215201E-2</v>
      </c>
      <c r="J211" s="4">
        <v>-2.8653889894485501E-2</v>
      </c>
      <c r="K211" s="4">
        <v>-2.9237240552902201E-2</v>
      </c>
      <c r="L211" s="4">
        <v>-2.9820591211319001E-2</v>
      </c>
      <c r="M211" s="4">
        <v>-3.1249189749360098E-2</v>
      </c>
      <c r="N211" s="14">
        <v>-3.0986335128545799E-2</v>
      </c>
    </row>
    <row r="212" spans="2:14" x14ac:dyDescent="0.35">
      <c r="B212" s="67"/>
      <c r="C212" s="2">
        <v>0.3</v>
      </c>
      <c r="D212" s="4">
        <v>1.7151989741250901E-3</v>
      </c>
      <c r="E212" s="4">
        <v>-1.2977858074009399E-2</v>
      </c>
      <c r="F212" s="4">
        <v>-1.7470935359597199E-2</v>
      </c>
      <c r="G212" s="4">
        <v>-2.44637466967106E-2</v>
      </c>
      <c r="H212" s="4">
        <v>-2.5734624266624501E-2</v>
      </c>
      <c r="I212" s="4">
        <v>-2.9273562133312201E-2</v>
      </c>
      <c r="J212" s="4">
        <v>-3.1143372878432302E-2</v>
      </c>
      <c r="K212" s="4">
        <v>-3.2017707824706997E-2</v>
      </c>
      <c r="L212" s="4">
        <v>-3.2542470842599897E-2</v>
      </c>
      <c r="M212" s="4">
        <v>-3.3364146947860697E-2</v>
      </c>
      <c r="N212" s="14">
        <v>-3.33280004560947E-2</v>
      </c>
    </row>
    <row r="213" spans="2:14" x14ac:dyDescent="0.35">
      <c r="B213" s="67"/>
      <c r="C213" s="2">
        <v>0.35</v>
      </c>
      <c r="D213" s="4">
        <v>1.31976278498769E-3</v>
      </c>
      <c r="E213" s="4">
        <v>-1.3399140909314201E-2</v>
      </c>
      <c r="F213" s="4">
        <v>-2.1087439730763401E-2</v>
      </c>
      <c r="G213" s="4">
        <v>-2.6139410212636001E-2</v>
      </c>
      <c r="H213" s="4">
        <v>-2.782177105546E-2</v>
      </c>
      <c r="I213" s="4">
        <v>-3.07415965944529E-2</v>
      </c>
      <c r="J213" s="4">
        <v>-3.2565116882324198E-2</v>
      </c>
      <c r="K213" s="4">
        <v>-3.41411605477333E-2</v>
      </c>
      <c r="L213" s="4">
        <v>-3.4551117569208097E-2</v>
      </c>
      <c r="M213" s="4">
        <v>-3.5388294607400901E-2</v>
      </c>
      <c r="N213" s="14">
        <v>-3.5857398062944398E-2</v>
      </c>
    </row>
    <row r="214" spans="2:14" x14ac:dyDescent="0.35">
      <c r="B214" s="67"/>
      <c r="C214" s="2">
        <v>0.4</v>
      </c>
      <c r="D214" s="4">
        <v>1.3602885883301501E-3</v>
      </c>
      <c r="E214" s="4">
        <v>-1.44594726152718E-2</v>
      </c>
      <c r="F214" s="4">
        <v>-2.2595545276999501E-2</v>
      </c>
      <c r="G214" s="4">
        <v>-2.7002245187759399E-2</v>
      </c>
      <c r="H214" s="4">
        <v>-3.0336350202560401E-2</v>
      </c>
      <c r="I214" s="4">
        <v>-3.2819882035255397E-2</v>
      </c>
      <c r="J214" s="4">
        <v>-3.4738611429929699E-2</v>
      </c>
      <c r="K214" s="4">
        <v>-3.6112237721681602E-2</v>
      </c>
      <c r="L214" s="4">
        <v>-3.72242629528046E-2</v>
      </c>
      <c r="M214" s="4">
        <v>-3.7546515464782701E-2</v>
      </c>
      <c r="N214" s="14">
        <v>-3.8563635200262097E-2</v>
      </c>
    </row>
    <row r="215" spans="2:14" x14ac:dyDescent="0.35">
      <c r="B215" s="67"/>
      <c r="C215" s="2">
        <v>0.45</v>
      </c>
      <c r="D215" s="4">
        <v>1.25106878113002E-3</v>
      </c>
      <c r="E215" s="4">
        <v>-1.5519804321229499E-2</v>
      </c>
      <c r="F215" s="4">
        <v>-2.48756129294634E-2</v>
      </c>
      <c r="G215" s="4">
        <v>-2.8818789869546901E-2</v>
      </c>
      <c r="H215" s="4">
        <v>-3.2270718365907697E-2</v>
      </c>
      <c r="I215" s="4">
        <v>-3.4536089748144198E-2</v>
      </c>
      <c r="J215" s="4">
        <v>-3.6347221583128003E-2</v>
      </c>
      <c r="K215" s="4">
        <v>-3.7970934063196203E-2</v>
      </c>
      <c r="L215" s="4">
        <v>-3.9065402001142502E-2</v>
      </c>
      <c r="M215" s="4">
        <v>-3.9778601378202397E-2</v>
      </c>
      <c r="N215" s="14">
        <v>-4.0625739842653302E-2</v>
      </c>
    </row>
    <row r="216" spans="2:14" x14ac:dyDescent="0.35">
      <c r="B216" s="67"/>
      <c r="C216" s="2">
        <v>0.5</v>
      </c>
      <c r="D216" s="4">
        <v>8.0865947529673598E-4</v>
      </c>
      <c r="E216" s="4">
        <v>-1.6721975058317198E-2</v>
      </c>
      <c r="F216" s="4">
        <v>-2.5732789188623401E-2</v>
      </c>
      <c r="G216" s="4">
        <v>-2.94698793441057E-2</v>
      </c>
      <c r="H216" s="4">
        <v>-3.3576879650354399E-2</v>
      </c>
      <c r="I216" s="4">
        <v>-3.6101579666137702E-2</v>
      </c>
      <c r="J216" s="4">
        <v>-3.8217773661017397E-2</v>
      </c>
      <c r="K216" s="4">
        <v>-3.9707981050014503E-2</v>
      </c>
      <c r="L216" s="4">
        <v>-4.11628670990467E-2</v>
      </c>
      <c r="M216" s="4">
        <v>-4.1849024593830102E-2</v>
      </c>
      <c r="N216" s="14">
        <v>-4.2762052267789799E-2</v>
      </c>
    </row>
    <row r="217" spans="2:14" x14ac:dyDescent="0.35">
      <c r="B217" s="67"/>
      <c r="C217" s="2">
        <v>0.55000000000000004</v>
      </c>
      <c r="D217" s="4">
        <v>9.1991754015907699E-4</v>
      </c>
      <c r="E217" s="4">
        <v>-1.7874892801046399E-2</v>
      </c>
      <c r="F217" s="4">
        <v>-2.63890624046326E-2</v>
      </c>
      <c r="G217" s="4">
        <v>-3.12220435589552E-2</v>
      </c>
      <c r="H217" s="4">
        <v>-3.4861184656619998E-2</v>
      </c>
      <c r="I217" s="4">
        <v>-3.7941608577966697E-2</v>
      </c>
      <c r="J217" s="4">
        <v>-4.0088325738906902E-2</v>
      </c>
      <c r="K217" s="4">
        <v>-4.1536476463079501E-2</v>
      </c>
      <c r="L217" s="4">
        <v>-4.2852252721786499E-2</v>
      </c>
      <c r="M217" s="4">
        <v>-4.3923970311880098E-2</v>
      </c>
      <c r="N217" s="14">
        <v>-4.4656902551651001E-2</v>
      </c>
    </row>
    <row r="218" spans="2:14" x14ac:dyDescent="0.35">
      <c r="B218" s="67"/>
      <c r="C218" s="2">
        <v>0.6</v>
      </c>
      <c r="D218" s="4">
        <v>6.7612249404192003E-4</v>
      </c>
      <c r="E218" s="4">
        <v>-1.9824080169200901E-2</v>
      </c>
      <c r="F218" s="4">
        <v>-2.71483510732651E-2</v>
      </c>
      <c r="G218" s="4">
        <v>-3.23422513902187E-2</v>
      </c>
      <c r="H218" s="4">
        <v>-3.6196298897266402E-2</v>
      </c>
      <c r="I218" s="4">
        <v>-3.8919512182474102E-2</v>
      </c>
      <c r="J218" s="4">
        <v>-4.1559055447578402E-2</v>
      </c>
      <c r="K218" s="4">
        <v>-4.3296836316585499E-2</v>
      </c>
      <c r="L218" s="4">
        <v>-4.4724844396114398E-2</v>
      </c>
      <c r="M218" s="4">
        <v>-4.5881960541009903E-2</v>
      </c>
      <c r="N218" s="14">
        <v>-4.6673774719238302E-2</v>
      </c>
    </row>
    <row r="219" spans="2:14" x14ac:dyDescent="0.35">
      <c r="B219" s="67"/>
      <c r="C219" s="2">
        <v>0.65</v>
      </c>
      <c r="D219" s="4">
        <v>5.4623169125989101E-4</v>
      </c>
      <c r="E219" s="4">
        <v>-2.0157694816589401E-2</v>
      </c>
      <c r="F219" s="4">
        <v>-2.79192328453064E-2</v>
      </c>
      <c r="G219" s="4">
        <v>-3.3319234848022503E-2</v>
      </c>
      <c r="H219" s="4">
        <v>-3.7710171192884397E-2</v>
      </c>
      <c r="I219" s="4">
        <v>-4.0523979812860503E-2</v>
      </c>
      <c r="J219" s="4">
        <v>-4.3403401970863301E-2</v>
      </c>
      <c r="K219" s="4">
        <v>-4.5223541557788897E-2</v>
      </c>
      <c r="L219" s="4">
        <v>-4.6645686030387899E-2</v>
      </c>
      <c r="M219" s="4">
        <v>-4.7725673764944097E-2</v>
      </c>
      <c r="N219" s="14">
        <v>-4.8550855368375799E-2</v>
      </c>
    </row>
    <row r="220" spans="2:14" x14ac:dyDescent="0.35">
      <c r="B220" s="67"/>
      <c r="C220" s="2">
        <v>0.7</v>
      </c>
      <c r="D220" s="4">
        <v>2.6360165793448697E-4</v>
      </c>
      <c r="E220" s="4">
        <v>-2.0773814991116499E-2</v>
      </c>
      <c r="F220" s="4">
        <v>-2.87410020828247E-2</v>
      </c>
      <c r="G220" s="4">
        <v>-3.4554563462734202E-2</v>
      </c>
      <c r="H220" s="4">
        <v>-3.8658063858747503E-2</v>
      </c>
      <c r="I220" s="4">
        <v>-4.2008250951767002E-2</v>
      </c>
      <c r="J220" s="4">
        <v>-4.4813033193349797E-2</v>
      </c>
      <c r="K220" s="4">
        <v>-4.7114927321672398E-2</v>
      </c>
      <c r="L220" s="4">
        <v>-4.8469303175806999E-2</v>
      </c>
      <c r="M220" s="4">
        <v>-4.9646690487861599E-2</v>
      </c>
      <c r="N220" s="14">
        <v>-5.0700455904007E-2</v>
      </c>
    </row>
    <row r="221" spans="2:14" x14ac:dyDescent="0.35">
      <c r="B221" s="67"/>
      <c r="C221" s="2">
        <v>0.75</v>
      </c>
      <c r="D221" s="4">
        <v>4.1473819874226998E-4</v>
      </c>
      <c r="E221" s="4">
        <v>-2.1479386836290401E-2</v>
      </c>
      <c r="F221" s="4">
        <v>-2.9701581224799201E-2</v>
      </c>
      <c r="G221" s="4">
        <v>-3.5541299730539301E-2</v>
      </c>
      <c r="H221" s="4">
        <v>-3.9827849715948098E-2</v>
      </c>
      <c r="I221" s="4">
        <v>-4.35945689678192E-2</v>
      </c>
      <c r="J221" s="4">
        <v>-4.6417910605669001E-2</v>
      </c>
      <c r="K221" s="4">
        <v>-4.8703201115131399E-2</v>
      </c>
      <c r="L221" s="4">
        <v>-5.0292920321226099E-2</v>
      </c>
      <c r="M221" s="4">
        <v>-5.12577630579472E-2</v>
      </c>
      <c r="N221" s="14">
        <v>-5.2362821996211999E-2</v>
      </c>
    </row>
    <row r="222" spans="2:14" x14ac:dyDescent="0.35">
      <c r="B222" s="67"/>
      <c r="C222" s="2">
        <v>0.8</v>
      </c>
      <c r="D222" s="4">
        <v>3.7066650111228201E-4</v>
      </c>
      <c r="E222" s="4">
        <v>-2.2300647571682899E-2</v>
      </c>
      <c r="F222" s="4">
        <v>-3.0769973993301399E-2</v>
      </c>
      <c r="G222" s="4">
        <v>-3.64890247583389E-2</v>
      </c>
      <c r="H222" s="4">
        <v>-4.1001252830028499E-2</v>
      </c>
      <c r="I222" s="4">
        <v>-4.5018605887889897E-2</v>
      </c>
      <c r="J222" s="4">
        <v>-4.8066649585962302E-2</v>
      </c>
      <c r="K222" s="4">
        <v>-5.0341594964265803E-2</v>
      </c>
      <c r="L222" s="4">
        <v>-5.17550632357597E-2</v>
      </c>
      <c r="M222" s="4">
        <v>-5.3228549659252201E-2</v>
      </c>
      <c r="N222" s="14">
        <v>-5.4097414016723598E-2</v>
      </c>
    </row>
    <row r="223" spans="2:14" x14ac:dyDescent="0.35">
      <c r="B223" s="67"/>
      <c r="C223" s="2">
        <v>0.85</v>
      </c>
      <c r="D223" s="4">
        <v>1.78071946720593E-4</v>
      </c>
      <c r="E223" s="4">
        <v>-2.35945805907249E-2</v>
      </c>
      <c r="F223" s="4">
        <v>-3.1303621828556102E-2</v>
      </c>
      <c r="G223" s="4">
        <v>-3.7479870021343203E-2</v>
      </c>
      <c r="H223" s="4">
        <v>-4.3274492025375401E-2</v>
      </c>
      <c r="I223" s="4">
        <v>-4.6268239617347703E-2</v>
      </c>
      <c r="J223" s="4">
        <v>-4.9522299319505698E-2</v>
      </c>
      <c r="K223" s="4">
        <v>-5.17009124159813E-2</v>
      </c>
      <c r="L223" s="4">
        <v>-5.3576707839965799E-2</v>
      </c>
      <c r="M223" s="4">
        <v>-5.5197015404701198E-2</v>
      </c>
      <c r="N223" s="14">
        <v>-5.5832032114267398E-2</v>
      </c>
    </row>
    <row r="224" spans="2:14" x14ac:dyDescent="0.35">
      <c r="B224" s="67"/>
      <c r="C224" s="2">
        <v>0.9</v>
      </c>
      <c r="D224" s="4">
        <v>7.7039061579853296E-5</v>
      </c>
      <c r="E224" s="4">
        <v>-2.3424806073308001E-2</v>
      </c>
      <c r="F224" s="4">
        <v>-3.1828183680772802E-2</v>
      </c>
      <c r="G224" s="4">
        <v>-3.8364481180906303E-2</v>
      </c>
      <c r="H224" s="4">
        <v>-4.3834198266267797E-2</v>
      </c>
      <c r="I224" s="4">
        <v>-4.7662366181612001E-2</v>
      </c>
      <c r="J224" s="4">
        <v>-5.1084309816360501E-2</v>
      </c>
      <c r="K224" s="4">
        <v>-5.3271312266588197E-2</v>
      </c>
      <c r="L224" s="4">
        <v>-5.4986596107482903E-2</v>
      </c>
      <c r="M224" s="4">
        <v>-5.6540030986070598E-2</v>
      </c>
      <c r="N224" s="14">
        <v>-5.7719890028238303E-2</v>
      </c>
    </row>
    <row r="225" spans="2:14" x14ac:dyDescent="0.35">
      <c r="B225" s="67"/>
      <c r="C225" s="2">
        <v>0.95</v>
      </c>
      <c r="D225" s="4">
        <v>6.6420252551324706E-5</v>
      </c>
      <c r="E225" s="4">
        <v>-2.4235628545284299E-2</v>
      </c>
      <c r="F225" s="4">
        <v>-3.26588600873947E-2</v>
      </c>
      <c r="G225" s="4">
        <v>-3.94664779305458E-2</v>
      </c>
      <c r="H225" s="4">
        <v>-4.5016031712293597E-2</v>
      </c>
      <c r="I225" s="4">
        <v>-4.9315277487039601E-2</v>
      </c>
      <c r="J225" s="4">
        <v>-5.2642945200204898E-2</v>
      </c>
      <c r="K225" s="4">
        <v>-5.4822452366352102E-2</v>
      </c>
      <c r="L225" s="4">
        <v>-5.6630890816450098E-2</v>
      </c>
      <c r="M225" s="4">
        <v>-5.81874176859856E-2</v>
      </c>
      <c r="N225" s="14">
        <v>-5.9226516634225797E-2</v>
      </c>
    </row>
    <row r="226" spans="2:14" ht="15" thickBot="1" x14ac:dyDescent="0.4">
      <c r="B226" s="68"/>
      <c r="C226" s="15">
        <v>1</v>
      </c>
      <c r="D226" s="16">
        <v>-9.4950137281557596E-6</v>
      </c>
      <c r="E226" s="16">
        <v>-2.57420279085636E-2</v>
      </c>
      <c r="F226" s="16">
        <v>-3.3421318978071199E-2</v>
      </c>
      <c r="G226" s="16">
        <v>-4.0355909615755102E-2</v>
      </c>
      <c r="H226" s="16">
        <v>-4.6189572662115097E-2</v>
      </c>
      <c r="I226" s="16">
        <v>-5.05439415574074E-2</v>
      </c>
      <c r="J226" s="16">
        <v>-5.4002922028303098E-2</v>
      </c>
      <c r="K226" s="16">
        <v>-5.6285705417394603E-2</v>
      </c>
      <c r="L226" s="16">
        <v>-5.84553517401218E-2</v>
      </c>
      <c r="M226" s="16">
        <v>-5.9615727514028598E-2</v>
      </c>
      <c r="N226" s="17">
        <v>-6.0630645602941499E-2</v>
      </c>
    </row>
  </sheetData>
  <mergeCells count="14">
    <mergeCell ref="B205:B226"/>
    <mergeCell ref="B171:N171"/>
    <mergeCell ref="B172:B193"/>
    <mergeCell ref="B204:N204"/>
    <mergeCell ref="B106:B127"/>
    <mergeCell ref="B138:N138"/>
    <mergeCell ref="B139:B160"/>
    <mergeCell ref="B72:N72"/>
    <mergeCell ref="B73:B94"/>
    <mergeCell ref="B105:N105"/>
    <mergeCell ref="B6:N6"/>
    <mergeCell ref="B7:B28"/>
    <mergeCell ref="B39:N39"/>
    <mergeCell ref="B40:B61"/>
  </mergeCells>
  <pageMargins left="0.25" right="0.25" top="0.75" bottom="0.75" header="0.3" footer="0.3"/>
  <pageSetup paperSize="9" fitToHeight="0" orientation="landscape" r:id="rId1"/>
  <headerFooter>
    <oddHeader>&amp;C&amp;"-,Italic"TRV parameters for loadcurrent switching 
CLASS 4: Transformer rating: 201 – 400 MVA,  Generator rating: 101 – 400 MVA</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226"/>
  <sheetViews>
    <sheetView topLeftCell="A194" zoomScale="70" zoomScaleNormal="70" zoomScalePageLayoutView="55" workbookViewId="0">
      <selection activeCell="U29" sqref="U29"/>
    </sheetView>
  </sheetViews>
  <sheetFormatPr defaultColWidth="8.90625" defaultRowHeight="14.5" x14ac:dyDescent="0.35"/>
  <cols>
    <col min="1" max="1" width="11.1796875" style="6" bestFit="1" customWidth="1"/>
    <col min="2" max="16" width="8.90625" style="6"/>
    <col min="17" max="17" width="9" style="6" bestFit="1" customWidth="1"/>
    <col min="18" max="16384" width="8.90625" style="6"/>
  </cols>
  <sheetData>
    <row r="1" spans="1:27" x14ac:dyDescent="0.35">
      <c r="A1" s="18" t="s">
        <v>2</v>
      </c>
      <c r="B1" s="19"/>
      <c r="C1" s="19"/>
      <c r="D1" s="19"/>
      <c r="E1" s="19"/>
      <c r="F1" s="19"/>
      <c r="G1" s="19"/>
      <c r="H1" s="19"/>
      <c r="I1" s="19"/>
      <c r="J1" s="19"/>
      <c r="K1" s="19"/>
      <c r="L1" s="19"/>
      <c r="M1" s="20"/>
      <c r="N1" s="21"/>
      <c r="O1" s="18" t="s">
        <v>3</v>
      </c>
      <c r="P1" s="19"/>
      <c r="Q1" s="19"/>
      <c r="R1" s="19"/>
      <c r="S1" s="19"/>
      <c r="T1" s="19"/>
      <c r="U1" s="19"/>
      <c r="V1" s="19"/>
      <c r="W1" s="19"/>
      <c r="X1" s="19"/>
      <c r="Y1" s="19"/>
      <c r="Z1" s="19"/>
      <c r="AA1" s="20"/>
    </row>
    <row r="2" spans="1:27" x14ac:dyDescent="0.35">
      <c r="A2" s="8"/>
      <c r="B2" s="9"/>
      <c r="C2" s="9"/>
      <c r="D2" s="9"/>
      <c r="E2" s="9"/>
      <c r="F2" s="9"/>
      <c r="G2" s="9"/>
      <c r="H2" s="9"/>
      <c r="I2" s="9"/>
      <c r="J2" s="9"/>
      <c r="K2" s="9"/>
      <c r="L2" s="9"/>
      <c r="M2" s="10"/>
      <c r="O2" s="8"/>
      <c r="P2" s="9"/>
      <c r="Q2" s="9"/>
      <c r="R2" s="9"/>
      <c r="S2" s="9"/>
      <c r="T2" s="9"/>
      <c r="U2" s="9"/>
      <c r="V2" s="9"/>
      <c r="W2" s="9"/>
      <c r="X2" s="9"/>
      <c r="Y2" s="9"/>
      <c r="Z2" s="9"/>
      <c r="AA2" s="10"/>
    </row>
    <row r="3" spans="1:27" x14ac:dyDescent="0.35">
      <c r="A3" s="8"/>
      <c r="B3" s="9"/>
      <c r="C3" s="9"/>
      <c r="D3" s="9"/>
      <c r="E3" s="9"/>
      <c r="F3" s="9"/>
      <c r="G3" s="9"/>
      <c r="H3" s="9"/>
      <c r="I3" s="9"/>
      <c r="J3" s="9"/>
      <c r="K3" s="9"/>
      <c r="L3" s="9"/>
      <c r="M3" s="10"/>
      <c r="O3" s="8"/>
      <c r="P3" s="9"/>
      <c r="Q3" s="9"/>
      <c r="R3" s="9"/>
      <c r="S3" s="9"/>
      <c r="T3" s="9"/>
      <c r="U3" s="9"/>
      <c r="V3" s="9"/>
      <c r="W3" s="9"/>
      <c r="X3" s="9"/>
      <c r="Y3" s="9"/>
      <c r="Z3" s="9"/>
      <c r="AA3" s="10"/>
    </row>
    <row r="4" spans="1:27" x14ac:dyDescent="0.35">
      <c r="A4" s="8"/>
      <c r="B4" s="9"/>
      <c r="C4" s="9"/>
      <c r="D4" s="9"/>
      <c r="E4" s="9"/>
      <c r="F4" s="9"/>
      <c r="G4" s="9"/>
      <c r="H4" s="9"/>
      <c r="I4" s="9"/>
      <c r="J4" s="9"/>
      <c r="K4" s="9"/>
      <c r="L4" s="9"/>
      <c r="M4" s="10"/>
      <c r="O4" s="8"/>
      <c r="P4" s="9"/>
      <c r="Q4" s="9"/>
      <c r="R4" s="9"/>
      <c r="S4" s="9"/>
      <c r="T4" s="9"/>
      <c r="U4" s="9"/>
      <c r="V4" s="9"/>
      <c r="W4" s="9"/>
      <c r="X4" s="9"/>
      <c r="Y4" s="9"/>
      <c r="Z4" s="9"/>
      <c r="AA4" s="10"/>
    </row>
    <row r="5" spans="1:27" x14ac:dyDescent="0.35">
      <c r="A5" s="8"/>
      <c r="B5" s="9"/>
      <c r="C5" s="9"/>
      <c r="D5" s="9"/>
      <c r="E5" s="9"/>
      <c r="F5" s="9"/>
      <c r="G5" s="9"/>
      <c r="H5" s="9"/>
      <c r="I5" s="9"/>
      <c r="J5" s="9"/>
      <c r="K5" s="9"/>
      <c r="L5" s="9"/>
      <c r="M5" s="10"/>
      <c r="O5" s="8"/>
      <c r="P5" s="9"/>
      <c r="Q5" s="9"/>
      <c r="R5" s="9"/>
      <c r="S5" s="9"/>
      <c r="T5" s="9"/>
      <c r="U5" s="9"/>
      <c r="V5" s="9"/>
      <c r="W5" s="9"/>
      <c r="X5" s="9"/>
      <c r="Y5" s="9"/>
      <c r="Z5" s="9"/>
      <c r="AA5" s="10"/>
    </row>
    <row r="6" spans="1:27" x14ac:dyDescent="0.35">
      <c r="A6" s="8"/>
      <c r="B6" s="9"/>
      <c r="C6" s="9"/>
      <c r="D6" s="9"/>
      <c r="E6" s="9"/>
      <c r="F6" s="9"/>
      <c r="G6" s="9"/>
      <c r="H6" s="9"/>
      <c r="I6" s="9"/>
      <c r="J6" s="9"/>
      <c r="K6" s="9"/>
      <c r="L6" s="9"/>
      <c r="M6" s="10"/>
      <c r="O6" s="64" t="s">
        <v>1</v>
      </c>
      <c r="P6" s="65"/>
      <c r="Q6" s="65"/>
      <c r="R6" s="65"/>
      <c r="S6" s="65"/>
      <c r="T6" s="65"/>
      <c r="U6" s="65"/>
      <c r="V6" s="65"/>
      <c r="W6" s="65"/>
      <c r="X6" s="65"/>
      <c r="Y6" s="65"/>
      <c r="Z6" s="65"/>
      <c r="AA6" s="66"/>
    </row>
    <row r="7" spans="1:27" x14ac:dyDescent="0.35">
      <c r="A7" s="67" t="s">
        <v>0</v>
      </c>
      <c r="B7" s="1"/>
      <c r="C7" s="1">
        <v>0</v>
      </c>
      <c r="D7" s="1">
        <v>0.1</v>
      </c>
      <c r="E7" s="1">
        <v>0.2</v>
      </c>
      <c r="F7" s="1">
        <v>0.3</v>
      </c>
      <c r="G7" s="1">
        <v>0.4</v>
      </c>
      <c r="H7" s="1">
        <v>0.5</v>
      </c>
      <c r="I7" s="1">
        <v>0.6</v>
      </c>
      <c r="J7" s="1">
        <v>0.7</v>
      </c>
      <c r="K7" s="1">
        <v>0.8</v>
      </c>
      <c r="L7" s="1">
        <v>0.9</v>
      </c>
      <c r="M7" s="11">
        <v>1</v>
      </c>
      <c r="O7" s="67" t="s">
        <v>0</v>
      </c>
      <c r="P7" s="1"/>
      <c r="Q7" s="1">
        <v>0</v>
      </c>
      <c r="R7" s="1">
        <v>0.1</v>
      </c>
      <c r="S7" s="1">
        <v>0.2</v>
      </c>
      <c r="T7" s="1">
        <v>0.3</v>
      </c>
      <c r="U7" s="1">
        <v>0.4</v>
      </c>
      <c r="V7" s="1">
        <v>0.5</v>
      </c>
      <c r="W7" s="1">
        <v>0.6</v>
      </c>
      <c r="X7" s="1">
        <v>0.7</v>
      </c>
      <c r="Y7" s="1">
        <v>0.8</v>
      </c>
      <c r="Z7" s="1">
        <v>0.9</v>
      </c>
      <c r="AA7" s="11">
        <v>1</v>
      </c>
    </row>
    <row r="8" spans="1:27" x14ac:dyDescent="0.35">
      <c r="A8" s="67"/>
      <c r="B8" s="2">
        <v>0</v>
      </c>
      <c r="C8" s="3">
        <v>0.92</v>
      </c>
      <c r="D8" s="3">
        <v>0.92</v>
      </c>
      <c r="E8" s="3">
        <v>0.92</v>
      </c>
      <c r="F8" s="3">
        <v>0.92</v>
      </c>
      <c r="G8" s="3">
        <v>0.92</v>
      </c>
      <c r="H8" s="3">
        <v>0.92</v>
      </c>
      <c r="I8" s="3">
        <v>0.92</v>
      </c>
      <c r="J8" s="3">
        <v>0.92</v>
      </c>
      <c r="K8" s="3">
        <v>0.92</v>
      </c>
      <c r="L8" s="3">
        <v>0.92</v>
      </c>
      <c r="M8" s="12">
        <v>0.92</v>
      </c>
      <c r="O8" s="67"/>
      <c r="P8" s="2">
        <v>0</v>
      </c>
      <c r="Q8" s="3">
        <v>0.92</v>
      </c>
      <c r="R8" s="3">
        <v>0.92</v>
      </c>
      <c r="S8" s="3">
        <v>0.92</v>
      </c>
      <c r="T8" s="3">
        <v>0.92</v>
      </c>
      <c r="U8" s="3">
        <v>0.92</v>
      </c>
      <c r="V8" s="3">
        <v>0.92</v>
      </c>
      <c r="W8" s="3">
        <v>0.92</v>
      </c>
      <c r="X8" s="3">
        <v>0.92</v>
      </c>
      <c r="Y8" s="3">
        <v>0.92</v>
      </c>
      <c r="Z8" s="3">
        <v>0.92</v>
      </c>
      <c r="AA8" s="12">
        <v>0.92</v>
      </c>
    </row>
    <row r="9" spans="1:27" x14ac:dyDescent="0.35">
      <c r="A9" s="67"/>
      <c r="B9" s="2">
        <v>0.05</v>
      </c>
      <c r="C9" s="3">
        <v>1.0236407756805437</v>
      </c>
      <c r="D9" s="3">
        <v>1.037859399502093</v>
      </c>
      <c r="E9" s="3">
        <v>1.0490310668945317</v>
      </c>
      <c r="F9" s="3">
        <v>1.0569482436546898</v>
      </c>
      <c r="G9" s="3">
        <v>1.0618954034952022</v>
      </c>
      <c r="H9" s="3">
        <v>1.0643074402442341</v>
      </c>
      <c r="I9" s="3">
        <v>1.064624140812801</v>
      </c>
      <c r="J9" s="3">
        <v>1.0632404107313909</v>
      </c>
      <c r="K9" s="3">
        <v>1.0604933665348935</v>
      </c>
      <c r="L9" s="3">
        <v>1.056665372848512</v>
      </c>
      <c r="M9" s="12">
        <v>1.051990285286535</v>
      </c>
      <c r="O9" s="67"/>
      <c r="P9" s="2">
        <v>0.05</v>
      </c>
      <c r="Q9" s="3">
        <v>1.0236407756805437</v>
      </c>
      <c r="R9" s="3">
        <v>1.037859399502093</v>
      </c>
      <c r="S9" s="3">
        <v>1.0490310668945317</v>
      </c>
      <c r="T9" s="3">
        <v>1.0569482436546898</v>
      </c>
      <c r="U9" s="3">
        <v>1.0618954034952022</v>
      </c>
      <c r="V9" s="3">
        <v>1.0643074402442341</v>
      </c>
      <c r="W9" s="3">
        <v>1.064624140812801</v>
      </c>
      <c r="X9" s="3">
        <v>1.0632404107313909</v>
      </c>
      <c r="Y9" s="3">
        <v>1.0604933665348935</v>
      </c>
      <c r="Z9" s="3">
        <v>1.056665372848512</v>
      </c>
      <c r="AA9" s="12">
        <v>1.051990285286535</v>
      </c>
    </row>
    <row r="10" spans="1:27" x14ac:dyDescent="0.35">
      <c r="A10" s="67"/>
      <c r="B10" s="2">
        <v>0.1</v>
      </c>
      <c r="C10" s="3">
        <v>1.0337713131537807</v>
      </c>
      <c r="D10" s="3">
        <v>1.0676093431619509</v>
      </c>
      <c r="E10" s="3">
        <v>1.0938975994403553</v>
      </c>
      <c r="F10" s="3">
        <v>1.1108064064612768</v>
      </c>
      <c r="G10" s="3">
        <v>1.1199651608100307</v>
      </c>
      <c r="H10" s="3">
        <v>1.1233230810899006</v>
      </c>
      <c r="I10" s="3">
        <v>1.1224657792311454</v>
      </c>
      <c r="J10" s="3">
        <v>1.1185727412884059</v>
      </c>
      <c r="K10" s="3">
        <v>1.1125017753014195</v>
      </c>
      <c r="L10" s="3">
        <v>1.1048753151526818</v>
      </c>
      <c r="M10" s="12">
        <v>1.0961490080906791</v>
      </c>
      <c r="O10" s="67"/>
      <c r="P10" s="2">
        <v>0.1</v>
      </c>
      <c r="Q10" s="3">
        <v>1.0337713131537807</v>
      </c>
      <c r="R10" s="3">
        <v>1.0676093431619509</v>
      </c>
      <c r="S10" s="3">
        <v>1.0938975994403553</v>
      </c>
      <c r="T10" s="3">
        <v>1.1108064064612768</v>
      </c>
      <c r="U10" s="3">
        <v>1.1199651608100307</v>
      </c>
      <c r="V10" s="3">
        <v>1.1233230810899006</v>
      </c>
      <c r="W10" s="3">
        <v>1.1224657792311454</v>
      </c>
      <c r="X10" s="3">
        <v>1.1185727412884059</v>
      </c>
      <c r="Y10" s="3">
        <v>1.1125017753014195</v>
      </c>
      <c r="Z10" s="3">
        <v>1.1048753151526818</v>
      </c>
      <c r="AA10" s="12">
        <v>1.0961490080906791</v>
      </c>
    </row>
    <row r="11" spans="1:27" x14ac:dyDescent="0.35">
      <c r="A11" s="67"/>
      <c r="B11" s="2">
        <v>0.15</v>
      </c>
      <c r="C11" s="3">
        <v>1.0333426622244015</v>
      </c>
      <c r="D11" s="3">
        <v>1.0707847851973311</v>
      </c>
      <c r="E11" s="3">
        <v>1.1104099823878371</v>
      </c>
      <c r="F11" s="3">
        <v>1.1337151454045233</v>
      </c>
      <c r="G11" s="3">
        <v>1.1452663641709542</v>
      </c>
      <c r="H11" s="3">
        <v>1.1488801589378959</v>
      </c>
      <c r="I11" s="3">
        <v>1.1471514665163496</v>
      </c>
      <c r="J11" s="3">
        <v>1.1417991931621863</v>
      </c>
      <c r="K11" s="3">
        <v>1.1339765878824077</v>
      </c>
      <c r="L11" s="3">
        <v>1.1244727868300202</v>
      </c>
      <c r="M11" s="12">
        <v>1.1138371650989241</v>
      </c>
      <c r="O11" s="67"/>
      <c r="P11" s="2">
        <v>0.15</v>
      </c>
      <c r="Q11" s="3">
        <v>1.0333426622244015</v>
      </c>
      <c r="R11" s="3">
        <v>1.0707847851973311</v>
      </c>
      <c r="S11" s="3">
        <v>1.1104099823878371</v>
      </c>
      <c r="T11" s="3">
        <v>1.1337151454045233</v>
      </c>
      <c r="U11" s="3">
        <v>1.1452663641709542</v>
      </c>
      <c r="V11" s="3">
        <v>1.1488801589378959</v>
      </c>
      <c r="W11" s="3">
        <v>1.1471514665163496</v>
      </c>
      <c r="X11" s="3">
        <v>1.1417991931621863</v>
      </c>
      <c r="Y11" s="3">
        <v>1.1339765878824077</v>
      </c>
      <c r="Z11" s="3">
        <v>1.1244727868300202</v>
      </c>
      <c r="AA11" s="12">
        <v>1.1138371650989241</v>
      </c>
    </row>
    <row r="12" spans="1:27" x14ac:dyDescent="0.35">
      <c r="A12" s="67"/>
      <c r="B12" s="2">
        <v>0.2</v>
      </c>
      <c r="C12" s="3">
        <v>1.0216606800372776</v>
      </c>
      <c r="D12" s="3">
        <v>1.0727788851811322</v>
      </c>
      <c r="E12" s="3">
        <v>1.1164633164039017</v>
      </c>
      <c r="F12" s="3">
        <v>1.1446432553804848</v>
      </c>
      <c r="G12" s="3">
        <v>1.1580203533172619</v>
      </c>
      <c r="H12" s="3">
        <v>1.1619972485762362</v>
      </c>
      <c r="I12" s="3">
        <v>1.1599103487454931</v>
      </c>
      <c r="J12" s="3">
        <v>1.1538531340085558</v>
      </c>
      <c r="K12" s="3">
        <v>1.1451722988715527</v>
      </c>
      <c r="L12" s="3">
        <v>1.1347549255077642</v>
      </c>
      <c r="M12" s="12">
        <v>1.1232015976539018</v>
      </c>
      <c r="O12" s="67"/>
      <c r="P12" s="2">
        <v>0.2</v>
      </c>
      <c r="Q12" s="3">
        <v>1.0216606800372776</v>
      </c>
      <c r="R12" s="3">
        <v>1.0727788851811322</v>
      </c>
      <c r="S12" s="3">
        <v>1.1164633164039017</v>
      </c>
      <c r="T12" s="3">
        <v>1.1446432553804848</v>
      </c>
      <c r="U12" s="3">
        <v>1.1580203533172619</v>
      </c>
      <c r="V12" s="3">
        <v>1.1619972485762362</v>
      </c>
      <c r="W12" s="3">
        <v>1.1599103487454931</v>
      </c>
      <c r="X12" s="3">
        <v>1.1538531340085558</v>
      </c>
      <c r="Y12" s="3">
        <v>1.1451722988715527</v>
      </c>
      <c r="Z12" s="3">
        <v>1.1347549255077642</v>
      </c>
      <c r="AA12" s="12">
        <v>1.1232015976539018</v>
      </c>
    </row>
    <row r="13" spans="1:27" x14ac:dyDescent="0.35">
      <c r="A13" s="67"/>
      <c r="B13" s="2">
        <v>0.25</v>
      </c>
      <c r="C13" s="3">
        <v>1.0045363242809591</v>
      </c>
      <c r="D13" s="3">
        <v>1.0707495212554947</v>
      </c>
      <c r="E13" s="3">
        <v>1.1183228566096381</v>
      </c>
      <c r="F13" s="3">
        <v>1.1502783995408297</v>
      </c>
      <c r="G13" s="3">
        <v>1.165131183770987</v>
      </c>
      <c r="H13" s="3">
        <v>1.1695837204272925</v>
      </c>
      <c r="I13" s="3">
        <v>1.1675195143772992</v>
      </c>
      <c r="J13" s="3">
        <v>1.1612635392409112</v>
      </c>
      <c r="K13" s="3">
        <v>1.152266594079824</v>
      </c>
      <c r="L13" s="3">
        <v>1.1414673915276166</v>
      </c>
      <c r="M13" s="12">
        <v>1.1294935116401099</v>
      </c>
      <c r="O13" s="67"/>
      <c r="P13" s="2">
        <v>0.25</v>
      </c>
      <c r="Q13" s="3">
        <v>1.0045363242809591</v>
      </c>
      <c r="R13" s="3">
        <v>1.0707495212554947</v>
      </c>
      <c r="S13" s="3">
        <v>1.1183228566096381</v>
      </c>
      <c r="T13" s="3">
        <v>1.1502783995408297</v>
      </c>
      <c r="U13" s="3">
        <v>1.165131183770987</v>
      </c>
      <c r="V13" s="3">
        <v>1.1695837204272925</v>
      </c>
      <c r="W13" s="3">
        <v>1.1675195143772992</v>
      </c>
      <c r="X13" s="3">
        <v>1.1612635392409112</v>
      </c>
      <c r="Y13" s="3">
        <v>1.152266594079824</v>
      </c>
      <c r="Z13" s="3">
        <v>1.1414673915276166</v>
      </c>
      <c r="AA13" s="12">
        <v>1.1294935116401099</v>
      </c>
    </row>
    <row r="14" spans="1:27" x14ac:dyDescent="0.35">
      <c r="A14" s="67"/>
      <c r="B14" s="2">
        <v>0.3</v>
      </c>
      <c r="C14" s="3">
        <v>0.98546646191523757</v>
      </c>
      <c r="D14" s="3">
        <v>1.066548725274892</v>
      </c>
      <c r="E14" s="3">
        <v>1.119892439475425</v>
      </c>
      <c r="F14" s="3">
        <v>1.1532247103177591</v>
      </c>
      <c r="G14" s="3">
        <v>1.1694329628577611</v>
      </c>
      <c r="H14" s="3">
        <v>1.1745723027449406</v>
      </c>
      <c r="I14" s="3">
        <v>1.1728360176086443</v>
      </c>
      <c r="J14" s="3">
        <v>1.1666801819434525</v>
      </c>
      <c r="K14" s="3">
        <v>1.1576252790597754</v>
      </c>
      <c r="L14" s="3">
        <v>1.146657180786133</v>
      </c>
      <c r="M14" s="12">
        <v>1.1344363689422621</v>
      </c>
      <c r="O14" s="67"/>
      <c r="P14" s="2">
        <v>0.3</v>
      </c>
      <c r="Q14" s="3">
        <v>0.98546646191523757</v>
      </c>
      <c r="R14" s="3">
        <v>1.066548725274892</v>
      </c>
      <c r="S14" s="3">
        <v>1.119892439475425</v>
      </c>
      <c r="T14" s="3">
        <v>1.1532247103177591</v>
      </c>
      <c r="U14" s="3">
        <v>1.1694329628577611</v>
      </c>
      <c r="V14" s="3">
        <v>1.1745723027449406</v>
      </c>
      <c r="W14" s="3">
        <v>1.1728360176086443</v>
      </c>
      <c r="X14" s="3">
        <v>1.1666801819434525</v>
      </c>
      <c r="Y14" s="3">
        <v>1.1576252790597754</v>
      </c>
      <c r="Z14" s="3">
        <v>1.146657180786133</v>
      </c>
      <c r="AA14" s="12">
        <v>1.1344363689422621</v>
      </c>
    </row>
    <row r="15" spans="1:27" x14ac:dyDescent="0.35">
      <c r="A15" s="67"/>
      <c r="B15" s="2">
        <v>0.35</v>
      </c>
      <c r="C15" s="3">
        <v>0.96622761946458002</v>
      </c>
      <c r="D15" s="3">
        <v>1.0615784498361427</v>
      </c>
      <c r="E15" s="3">
        <v>1.1213416356306809</v>
      </c>
      <c r="F15" s="3">
        <v>1.1547725274012623</v>
      </c>
      <c r="G15" s="3">
        <v>1.1723920968862669</v>
      </c>
      <c r="H15" s="3">
        <v>1.1783801335554847</v>
      </c>
      <c r="I15" s="3">
        <v>1.17710371384254</v>
      </c>
      <c r="J15" s="3">
        <v>1.1711259695199829</v>
      </c>
      <c r="K15" s="3">
        <v>1.1620536877558769</v>
      </c>
      <c r="L15" s="3">
        <v>1.1509396406320413</v>
      </c>
      <c r="M15" s="12">
        <v>1.1384929877061127</v>
      </c>
      <c r="O15" s="67"/>
      <c r="P15" s="2">
        <v>0.35</v>
      </c>
      <c r="Q15" s="3">
        <v>0.96622761946458002</v>
      </c>
      <c r="R15" s="3">
        <v>1.0615784498361427</v>
      </c>
      <c r="S15" s="3">
        <v>1.1213416356306809</v>
      </c>
      <c r="T15" s="3">
        <v>1.1547725274012623</v>
      </c>
      <c r="U15" s="3">
        <v>1.1723920968862669</v>
      </c>
      <c r="V15" s="3">
        <v>1.1783801335554847</v>
      </c>
      <c r="W15" s="3">
        <v>1.17710371384254</v>
      </c>
      <c r="X15" s="3">
        <v>1.1711259695199829</v>
      </c>
      <c r="Y15" s="3">
        <v>1.1620536877558769</v>
      </c>
      <c r="Z15" s="3">
        <v>1.1509396406320413</v>
      </c>
      <c r="AA15" s="12">
        <v>1.1384929877061127</v>
      </c>
    </row>
    <row r="16" spans="1:27" x14ac:dyDescent="0.35">
      <c r="A16" s="67"/>
      <c r="B16" s="2">
        <v>0.4</v>
      </c>
      <c r="C16" s="3">
        <v>0.94770358892587647</v>
      </c>
      <c r="D16" s="3">
        <v>1.0565013702099129</v>
      </c>
      <c r="E16" s="3">
        <v>1.1217278517209579</v>
      </c>
      <c r="F16" s="3">
        <v>1.1556688895592329</v>
      </c>
      <c r="G16" s="3">
        <v>1.1747626267946691</v>
      </c>
      <c r="H16" s="3">
        <v>1.1816277907444892</v>
      </c>
      <c r="I16" s="3">
        <v>1.1807740321526166</v>
      </c>
      <c r="J16" s="3">
        <v>1.1749150716341443</v>
      </c>
      <c r="K16" s="3">
        <v>1.1657776612501862</v>
      </c>
      <c r="L16" s="3">
        <v>1.1544942122239341</v>
      </c>
      <c r="M16" s="12">
        <v>1.1418216338524463</v>
      </c>
      <c r="O16" s="67"/>
      <c r="P16" s="2">
        <v>0.4</v>
      </c>
      <c r="Q16" s="3">
        <v>0.94770358892587647</v>
      </c>
      <c r="R16" s="3">
        <v>1.0565013702099129</v>
      </c>
      <c r="S16" s="3">
        <v>1.1217278517209579</v>
      </c>
      <c r="T16" s="3">
        <v>1.1556688895592329</v>
      </c>
      <c r="U16" s="3">
        <v>1.1747626267946691</v>
      </c>
      <c r="V16" s="3">
        <v>1.1816277907444892</v>
      </c>
      <c r="W16" s="3">
        <v>1.1807740321526166</v>
      </c>
      <c r="X16" s="3">
        <v>1.1749150716341443</v>
      </c>
      <c r="Y16" s="3">
        <v>1.1657776612501862</v>
      </c>
      <c r="Z16" s="3">
        <v>1.1544942122239341</v>
      </c>
      <c r="AA16" s="12">
        <v>1.1418216338524463</v>
      </c>
    </row>
    <row r="17" spans="1:27" x14ac:dyDescent="0.35">
      <c r="A17" s="67"/>
      <c r="B17" s="2">
        <v>0.45</v>
      </c>
      <c r="C17" s="3">
        <v>0.93030682343702897</v>
      </c>
      <c r="D17" s="3">
        <v>1.051619929533739</v>
      </c>
      <c r="E17" s="3">
        <v>1.1214594070728023</v>
      </c>
      <c r="F17" s="3">
        <v>1.1568870984590989</v>
      </c>
      <c r="G17" s="3">
        <v>1.1768857185657216</v>
      </c>
      <c r="H17" s="3">
        <v>1.1845230616055991</v>
      </c>
      <c r="I17" s="3">
        <v>1.1839701432448162</v>
      </c>
      <c r="J17" s="3">
        <v>1.1781437470362734</v>
      </c>
      <c r="K17" s="3">
        <v>1.1688973390139064</v>
      </c>
      <c r="L17" s="3">
        <v>1.1574331833766061</v>
      </c>
      <c r="M17" s="12">
        <v>1.1445458155411961</v>
      </c>
      <c r="O17" s="67"/>
      <c r="P17" s="2">
        <v>0.45</v>
      </c>
      <c r="Q17" s="3">
        <v>0.93030682343702897</v>
      </c>
      <c r="R17" s="3">
        <v>1.051619929533739</v>
      </c>
      <c r="S17" s="3">
        <v>1.1214594070728023</v>
      </c>
      <c r="T17" s="3">
        <v>1.1568870984590989</v>
      </c>
      <c r="U17" s="3">
        <v>1.1768857185657216</v>
      </c>
      <c r="V17" s="3">
        <v>1.1845230616055991</v>
      </c>
      <c r="W17" s="3">
        <v>1.1839701432448162</v>
      </c>
      <c r="X17" s="3">
        <v>1.1781437470362734</v>
      </c>
      <c r="Y17" s="3">
        <v>1.1688973390139064</v>
      </c>
      <c r="Z17" s="3">
        <v>1.1574331833766061</v>
      </c>
      <c r="AA17" s="12">
        <v>1.1445458155411961</v>
      </c>
    </row>
    <row r="18" spans="1:27" x14ac:dyDescent="0.35">
      <c r="A18" s="67"/>
      <c r="B18" s="2">
        <v>0.5</v>
      </c>
      <c r="C18" s="3">
        <v>0.91419272055992606</v>
      </c>
      <c r="D18" s="3">
        <v>1.047057045423067</v>
      </c>
      <c r="E18" s="3">
        <v>1.1207786780137297</v>
      </c>
      <c r="F18" s="3">
        <v>1.1578247987307038</v>
      </c>
      <c r="G18" s="3">
        <v>1.1788696105663594</v>
      </c>
      <c r="H18" s="3">
        <v>1.1871078747969421</v>
      </c>
      <c r="I18" s="3">
        <v>1.1867342288677527</v>
      </c>
      <c r="J18" s="3">
        <v>1.1808777992541959</v>
      </c>
      <c r="K18" s="3">
        <v>1.1715015558096089</v>
      </c>
      <c r="L18" s="3">
        <v>1.1598621771885793</v>
      </c>
      <c r="M18" s="12">
        <v>1.1467827980334937</v>
      </c>
      <c r="O18" s="67"/>
      <c r="P18" s="2">
        <v>0.5</v>
      </c>
      <c r="Q18" s="3">
        <v>0.91419272055992606</v>
      </c>
      <c r="R18" s="3">
        <v>1.047057045423067</v>
      </c>
      <c r="S18" s="3">
        <v>1.1207786780137297</v>
      </c>
      <c r="T18" s="3">
        <v>1.1578247987307038</v>
      </c>
      <c r="U18" s="3">
        <v>1.1788696105663594</v>
      </c>
      <c r="V18" s="3">
        <v>1.1871078747969421</v>
      </c>
      <c r="W18" s="3">
        <v>1.1867342288677527</v>
      </c>
      <c r="X18" s="3">
        <v>1.1808777992541959</v>
      </c>
      <c r="Y18" s="3">
        <v>1.1715015558096089</v>
      </c>
      <c r="Z18" s="3">
        <v>1.1598621771885793</v>
      </c>
      <c r="AA18" s="12">
        <v>1.1467827980334937</v>
      </c>
    </row>
    <row r="19" spans="1:27" x14ac:dyDescent="0.35">
      <c r="A19" s="67"/>
      <c r="B19" s="2">
        <v>0.55000000000000004</v>
      </c>
      <c r="C19" s="3">
        <v>0.8993801777179421</v>
      </c>
      <c r="D19" s="3">
        <v>1.0428489098182105</v>
      </c>
      <c r="E19" s="3">
        <v>1.1198456177344682</v>
      </c>
      <c r="F19" s="3">
        <v>1.1584224297450123</v>
      </c>
      <c r="G19" s="3">
        <v>1.1807194489699144</v>
      </c>
      <c r="H19" s="3">
        <v>1.1893904979412384</v>
      </c>
      <c r="I19" s="3">
        <v>1.1891065304095925</v>
      </c>
      <c r="J19" s="3">
        <v>1.1831853096301741</v>
      </c>
      <c r="K19" s="3">
        <v>1.1736777965839089</v>
      </c>
      <c r="L19" s="3">
        <v>1.1618825985835166</v>
      </c>
      <c r="M19" s="12">
        <v>1.1486425069662252</v>
      </c>
      <c r="O19" s="67"/>
      <c r="P19" s="2">
        <v>0.55000000000000004</v>
      </c>
      <c r="Q19" s="3">
        <v>0.8993801777179421</v>
      </c>
      <c r="R19" s="3">
        <v>1.0428489098182105</v>
      </c>
      <c r="S19" s="3">
        <v>1.1198456177344682</v>
      </c>
      <c r="T19" s="3">
        <v>1.1584224297450123</v>
      </c>
      <c r="U19" s="3">
        <v>1.1807194489699144</v>
      </c>
      <c r="V19" s="3">
        <v>1.1893904979412384</v>
      </c>
      <c r="W19" s="3">
        <v>1.1891065304095925</v>
      </c>
      <c r="X19" s="3">
        <v>1.1831853096301741</v>
      </c>
      <c r="Y19" s="3">
        <v>1.1736777965839089</v>
      </c>
      <c r="Z19" s="3">
        <v>1.1618825985835166</v>
      </c>
      <c r="AA19" s="12">
        <v>1.1486425069662252</v>
      </c>
    </row>
    <row r="20" spans="1:27" x14ac:dyDescent="0.35">
      <c r="A20" s="67"/>
      <c r="B20" s="2">
        <v>0.6</v>
      </c>
      <c r="C20" s="3">
        <v>0.88581663645230901</v>
      </c>
      <c r="D20" s="3">
        <v>1.0389888580028812</v>
      </c>
      <c r="E20" s="3">
        <v>1.1187734420482929</v>
      </c>
      <c r="F20" s="3">
        <v>1.1588424755976745</v>
      </c>
      <c r="G20" s="3">
        <v>1.1824150709005494</v>
      </c>
      <c r="H20" s="3">
        <v>1.1913850197425269</v>
      </c>
      <c r="I20" s="3">
        <v>1.1911328572493329</v>
      </c>
      <c r="J20" s="3">
        <v>1.1851345282334542</v>
      </c>
      <c r="K20" s="3">
        <v>1.1755105935610251</v>
      </c>
      <c r="L20" s="3">
        <v>1.16358825977032</v>
      </c>
      <c r="M20" s="12">
        <v>1.150220694908729</v>
      </c>
      <c r="O20" s="67"/>
      <c r="P20" s="2">
        <v>0.6</v>
      </c>
      <c r="Q20" s="3">
        <v>0.88581663645230901</v>
      </c>
      <c r="R20" s="3">
        <v>1.0389888580028812</v>
      </c>
      <c r="S20" s="3">
        <v>1.1187734420482929</v>
      </c>
      <c r="T20" s="3">
        <v>1.1588424755976745</v>
      </c>
      <c r="U20" s="3">
        <v>1.1824150709005494</v>
      </c>
      <c r="V20" s="3">
        <v>1.1913850197425269</v>
      </c>
      <c r="W20" s="3">
        <v>1.1911328572493329</v>
      </c>
      <c r="X20" s="3">
        <v>1.1851345282334542</v>
      </c>
      <c r="Y20" s="3">
        <v>1.1755105935610251</v>
      </c>
      <c r="Z20" s="3">
        <v>1.16358825977032</v>
      </c>
      <c r="AA20" s="12">
        <v>1.150220694908729</v>
      </c>
    </row>
    <row r="21" spans="1:27" x14ac:dyDescent="0.35">
      <c r="A21" s="67"/>
      <c r="B21" s="2">
        <v>0.65</v>
      </c>
      <c r="C21" s="3">
        <v>0.87341672090383626</v>
      </c>
      <c r="D21" s="3">
        <v>1.0354516652914181</v>
      </c>
      <c r="E21" s="3">
        <v>1.1176433086395279</v>
      </c>
      <c r="F21" s="3">
        <v>1.1592627745408295</v>
      </c>
      <c r="G21" s="3">
        <v>1.1839439905606783</v>
      </c>
      <c r="H21" s="3">
        <v>1.1931148932530318</v>
      </c>
      <c r="I21" s="3">
        <v>1.1928631525773252</v>
      </c>
      <c r="J21" s="3">
        <v>1.1867942956777735</v>
      </c>
      <c r="K21" s="3">
        <v>1.1770778142488914</v>
      </c>
      <c r="L21" s="3">
        <v>1.1650579562553998</v>
      </c>
      <c r="M21" s="12">
        <v>1.1515920235560506</v>
      </c>
      <c r="O21" s="67"/>
      <c r="P21" s="2">
        <v>0.65</v>
      </c>
      <c r="Q21" s="3">
        <v>0.87341672090383626</v>
      </c>
      <c r="R21" s="3">
        <v>1.0354516652914181</v>
      </c>
      <c r="S21" s="3">
        <v>1.1176433086395279</v>
      </c>
      <c r="T21" s="3">
        <v>1.1592627745408295</v>
      </c>
      <c r="U21" s="3">
        <v>1.1839439905606783</v>
      </c>
      <c r="V21" s="3">
        <v>1.1931148932530318</v>
      </c>
      <c r="W21" s="3">
        <v>1.1928631525773252</v>
      </c>
      <c r="X21" s="3">
        <v>1.1867942956777735</v>
      </c>
      <c r="Y21" s="3">
        <v>1.1770778142488914</v>
      </c>
      <c r="Z21" s="3">
        <v>1.1650579562553998</v>
      </c>
      <c r="AA21" s="12">
        <v>1.1515920235560506</v>
      </c>
    </row>
    <row r="22" spans="1:27" x14ac:dyDescent="0.35">
      <c r="A22" s="67"/>
      <c r="B22" s="2">
        <v>0.7</v>
      </c>
      <c r="C22" s="3">
        <v>0.86208147269028979</v>
      </c>
      <c r="D22" s="3">
        <v>1.0322056953723606</v>
      </c>
      <c r="E22" s="3">
        <v>1.1165136814117447</v>
      </c>
      <c r="F22" s="3">
        <v>1.1600683615757883</v>
      </c>
      <c r="G22" s="3">
        <v>1.1853040144993721</v>
      </c>
      <c r="H22" s="3">
        <v>1.1946094769697932</v>
      </c>
      <c r="I22" s="3">
        <v>1.1943488781268772</v>
      </c>
      <c r="J22" s="3">
        <v>1.1882271253145671</v>
      </c>
      <c r="K22" s="3">
        <v>1.1784444185403684</v>
      </c>
      <c r="L22" s="3">
        <v>1.166352007939266</v>
      </c>
      <c r="M22" s="12">
        <v>1.1528090513669511</v>
      </c>
      <c r="O22" s="67"/>
      <c r="P22" s="2">
        <v>0.7</v>
      </c>
      <c r="Q22" s="3">
        <v>0.86208147269028979</v>
      </c>
      <c r="R22" s="3">
        <v>1.0322056953723606</v>
      </c>
      <c r="S22" s="3">
        <v>1.1165136814117447</v>
      </c>
      <c r="T22" s="3">
        <v>1.1600683615757883</v>
      </c>
      <c r="U22" s="3">
        <v>1.1853040144993721</v>
      </c>
      <c r="V22" s="3">
        <v>1.1946094769697932</v>
      </c>
      <c r="W22" s="3">
        <v>1.1943488781268772</v>
      </c>
      <c r="X22" s="3">
        <v>1.1882271253145671</v>
      </c>
      <c r="Y22" s="3">
        <v>1.1784444185403684</v>
      </c>
      <c r="Z22" s="3">
        <v>1.166352007939266</v>
      </c>
      <c r="AA22" s="12">
        <v>1.1528090513669511</v>
      </c>
    </row>
    <row r="23" spans="1:27" x14ac:dyDescent="0.35">
      <c r="A23" s="67"/>
      <c r="B23" s="2">
        <v>0.75</v>
      </c>
      <c r="C23" s="3">
        <v>0.85171007743248639</v>
      </c>
      <c r="D23" s="3">
        <v>1.0292178777547978</v>
      </c>
      <c r="E23" s="3">
        <v>1.1154255610245911</v>
      </c>
      <c r="F23" s="3">
        <v>1.1608430715707649</v>
      </c>
      <c r="G23" s="3">
        <v>1.1865018074329081</v>
      </c>
      <c r="H23" s="3">
        <v>1.1959015882932236</v>
      </c>
      <c r="I23" s="3">
        <v>1.1956391334533687</v>
      </c>
      <c r="J23" s="3">
        <v>1.1894867566915652</v>
      </c>
      <c r="K23" s="3">
        <v>1.1796597590813287</v>
      </c>
      <c r="L23" s="3">
        <v>1.1675125122070318</v>
      </c>
      <c r="M23" s="12">
        <v>1.1539061142848084</v>
      </c>
      <c r="O23" s="67"/>
      <c r="P23" s="2">
        <v>0.75</v>
      </c>
      <c r="Q23" s="3">
        <v>0.85171007743248639</v>
      </c>
      <c r="R23" s="3">
        <v>1.0292178777547978</v>
      </c>
      <c r="S23" s="3">
        <v>1.1154255610245911</v>
      </c>
      <c r="T23" s="3">
        <v>1.1608430715707649</v>
      </c>
      <c r="U23" s="3">
        <v>1.1865018074329081</v>
      </c>
      <c r="V23" s="3">
        <v>1.1959015882932236</v>
      </c>
      <c r="W23" s="3">
        <v>1.1956391334533687</v>
      </c>
      <c r="X23" s="3">
        <v>1.1894867566915652</v>
      </c>
      <c r="Y23" s="3">
        <v>1.1796597590813287</v>
      </c>
      <c r="Z23" s="3">
        <v>1.1675125122070318</v>
      </c>
      <c r="AA23" s="12">
        <v>1.1539061142848084</v>
      </c>
    </row>
    <row r="24" spans="1:27" x14ac:dyDescent="0.35">
      <c r="A24" s="67"/>
      <c r="B24" s="2">
        <v>0.8</v>
      </c>
      <c r="C24" s="3">
        <v>0.84220610765310366</v>
      </c>
      <c r="D24" s="3">
        <v>1.0264589383051934</v>
      </c>
      <c r="E24" s="3">
        <v>1.1144070405226485</v>
      </c>
      <c r="F24" s="3">
        <v>1.1615672478309031</v>
      </c>
      <c r="G24" s="3">
        <v>1.1875497707953819</v>
      </c>
      <c r="H24" s="3">
        <v>1.1970264068016647</v>
      </c>
      <c r="I24" s="3">
        <v>1.1967771970308738</v>
      </c>
      <c r="J24" s="3">
        <v>1.1906143591954148</v>
      </c>
      <c r="K24" s="3">
        <v>1.1807587623596187</v>
      </c>
      <c r="L24" s="3">
        <v>1.168567224649284</v>
      </c>
      <c r="M24" s="12">
        <v>1.1549044719109169</v>
      </c>
      <c r="O24" s="67"/>
      <c r="P24" s="2">
        <v>0.8</v>
      </c>
      <c r="Q24" s="3">
        <v>0.84220610765310366</v>
      </c>
      <c r="R24" s="3">
        <v>1.0264589383051934</v>
      </c>
      <c r="S24" s="3">
        <v>1.1144070405226485</v>
      </c>
      <c r="T24" s="3">
        <v>1.1615672478309031</v>
      </c>
      <c r="U24" s="3">
        <v>1.1875497707953819</v>
      </c>
      <c r="V24" s="3">
        <v>1.1970264068016647</v>
      </c>
      <c r="W24" s="3">
        <v>1.1967771970308738</v>
      </c>
      <c r="X24" s="3">
        <v>1.1906143591954148</v>
      </c>
      <c r="Y24" s="3">
        <v>1.1807587623596187</v>
      </c>
      <c r="Z24" s="3">
        <v>1.168567224649284</v>
      </c>
      <c r="AA24" s="12">
        <v>1.1549044719109169</v>
      </c>
    </row>
    <row r="25" spans="1:27" x14ac:dyDescent="0.35">
      <c r="A25" s="67"/>
      <c r="B25" s="2">
        <v>0.85</v>
      </c>
      <c r="C25" s="3">
        <v>0.83348165658803963</v>
      </c>
      <c r="D25" s="3">
        <v>1.0239016276139488</v>
      </c>
      <c r="E25" s="3">
        <v>1.11347727041978</v>
      </c>
      <c r="F25" s="3">
        <v>1.1622300918285648</v>
      </c>
      <c r="G25" s="3">
        <v>1.18846469292274</v>
      </c>
      <c r="H25" s="3">
        <v>1.1980169186225307</v>
      </c>
      <c r="I25" s="3">
        <v>1.1977985015282282</v>
      </c>
      <c r="J25" s="3">
        <v>1.1916396287771356</v>
      </c>
      <c r="K25" s="3">
        <v>1.1817641221559982</v>
      </c>
      <c r="L25" s="3">
        <v>1.1695335241464482</v>
      </c>
      <c r="M25" s="12">
        <v>1.1558178754953232</v>
      </c>
      <c r="O25" s="67"/>
      <c r="P25" s="2">
        <v>0.85</v>
      </c>
      <c r="Q25" s="3">
        <v>0.83348165658803963</v>
      </c>
      <c r="R25" s="3">
        <v>1.0239016276139488</v>
      </c>
      <c r="S25" s="3">
        <v>1.11347727041978</v>
      </c>
      <c r="T25" s="3">
        <v>1.1622300918285648</v>
      </c>
      <c r="U25" s="3">
        <v>1.18846469292274</v>
      </c>
      <c r="V25" s="3">
        <v>1.1980169186225307</v>
      </c>
      <c r="W25" s="3">
        <v>1.1977985015282282</v>
      </c>
      <c r="X25" s="3">
        <v>1.1916396287771356</v>
      </c>
      <c r="Y25" s="3">
        <v>1.1817641221559982</v>
      </c>
      <c r="Z25" s="3">
        <v>1.1695335241464482</v>
      </c>
      <c r="AA25" s="12">
        <v>1.1558178754953232</v>
      </c>
    </row>
    <row r="26" spans="1:27" x14ac:dyDescent="0.35">
      <c r="A26" s="67"/>
      <c r="B26" s="2">
        <v>0.9</v>
      </c>
      <c r="C26" s="3">
        <v>0.82545581964346237</v>
      </c>
      <c r="D26" s="3">
        <v>1.0215231675368099</v>
      </c>
      <c r="E26" s="3">
        <v>1.1126469648801383</v>
      </c>
      <c r="F26" s="3">
        <v>1.162826035572933</v>
      </c>
      <c r="G26" s="3">
        <v>1.1892658930558411</v>
      </c>
      <c r="H26" s="3">
        <v>1.1989020604353675</v>
      </c>
      <c r="I26" s="3">
        <v>1.1987294527200549</v>
      </c>
      <c r="J26" s="3">
        <v>1.1925828970395604</v>
      </c>
      <c r="K26" s="3">
        <v>1.1826908551729658</v>
      </c>
      <c r="L26" s="3">
        <v>1.1704222935896651</v>
      </c>
      <c r="M26" s="12">
        <v>1.1566551832052394</v>
      </c>
      <c r="O26" s="67"/>
      <c r="P26" s="2">
        <v>0.9</v>
      </c>
      <c r="Q26" s="3">
        <v>0.82545581964346237</v>
      </c>
      <c r="R26" s="3">
        <v>1.0215231675368099</v>
      </c>
      <c r="S26" s="3">
        <v>1.1126469648801383</v>
      </c>
      <c r="T26" s="3">
        <v>1.162826035572933</v>
      </c>
      <c r="U26" s="3">
        <v>1.1892658930558411</v>
      </c>
      <c r="V26" s="3">
        <v>1.1989020604353675</v>
      </c>
      <c r="W26" s="3">
        <v>1.1987294527200549</v>
      </c>
      <c r="X26" s="3">
        <v>1.1925828970395604</v>
      </c>
      <c r="Y26" s="3">
        <v>1.1826908551729658</v>
      </c>
      <c r="Z26" s="3">
        <v>1.1704222935896651</v>
      </c>
      <c r="AA26" s="12">
        <v>1.1566551832052394</v>
      </c>
    </row>
    <row r="27" spans="1:27" x14ac:dyDescent="0.35">
      <c r="A27" s="67"/>
      <c r="B27" s="2">
        <v>0.95</v>
      </c>
      <c r="C27" s="3">
        <v>0.81805629730224683</v>
      </c>
      <c r="D27" s="3">
        <v>1.0193043231964123</v>
      </c>
      <c r="E27" s="3">
        <v>1.1119207638960622</v>
      </c>
      <c r="F27" s="3">
        <v>1.163354657246517</v>
      </c>
      <c r="G27" s="3">
        <v>1.1899729435260464</v>
      </c>
      <c r="H27" s="3">
        <v>1.1997057914733875</v>
      </c>
      <c r="I27" s="3">
        <v>1.1995888636662417</v>
      </c>
      <c r="J27" s="3">
        <v>1.1934573246882523</v>
      </c>
      <c r="K27" s="3">
        <v>1.1835480726682235</v>
      </c>
      <c r="L27" s="3">
        <v>1.1712413787841807</v>
      </c>
      <c r="M27" s="12">
        <v>1.1574233128474292</v>
      </c>
      <c r="O27" s="67"/>
      <c r="P27" s="2">
        <v>0.95</v>
      </c>
      <c r="Q27" s="3">
        <v>0.81805629730224683</v>
      </c>
      <c r="R27" s="3">
        <v>1.0193043231964123</v>
      </c>
      <c r="S27" s="3">
        <v>1.1119207638960622</v>
      </c>
      <c r="T27" s="3">
        <v>1.163354657246517</v>
      </c>
      <c r="U27" s="3">
        <v>1.1899729435260464</v>
      </c>
      <c r="V27" s="3">
        <v>1.1997057914733875</v>
      </c>
      <c r="W27" s="3">
        <v>1.1995888636662417</v>
      </c>
      <c r="X27" s="3">
        <v>1.1934573246882523</v>
      </c>
      <c r="Y27" s="3">
        <v>1.1835480726682235</v>
      </c>
      <c r="Z27" s="3">
        <v>1.1712413787841807</v>
      </c>
      <c r="AA27" s="12">
        <v>1.1574233128474292</v>
      </c>
    </row>
    <row r="28" spans="1:27" x14ac:dyDescent="0.35">
      <c r="A28" s="67"/>
      <c r="B28" s="2">
        <v>1</v>
      </c>
      <c r="C28" s="3">
        <v>0.81121863585252174</v>
      </c>
      <c r="D28" s="3">
        <v>1.017228474983801</v>
      </c>
      <c r="E28" s="3">
        <v>1.1112984143770672</v>
      </c>
      <c r="F28" s="3">
        <v>1.163818993935217</v>
      </c>
      <c r="G28" s="3">
        <v>1.1906049948472233</v>
      </c>
      <c r="H28" s="3">
        <v>1.2004462498884942</v>
      </c>
      <c r="I28" s="3">
        <v>1.2003893045278682</v>
      </c>
      <c r="J28" s="3">
        <v>1.1942714324364305</v>
      </c>
      <c r="K28" s="3">
        <v>1.1843425237215497</v>
      </c>
      <c r="L28" s="3">
        <v>1.1719964320843048</v>
      </c>
      <c r="M28" s="12">
        <v>1.1581281698667092</v>
      </c>
      <c r="O28" s="67"/>
      <c r="P28" s="2">
        <v>1</v>
      </c>
      <c r="Q28" s="3">
        <v>0.81121863585252174</v>
      </c>
      <c r="R28" s="3">
        <v>1.017228474983801</v>
      </c>
      <c r="S28" s="3">
        <v>1.1112984143770672</v>
      </c>
      <c r="T28" s="3">
        <v>1.163818993935217</v>
      </c>
      <c r="U28" s="3">
        <v>1.1906049948472233</v>
      </c>
      <c r="V28" s="3">
        <v>1.2004462498884942</v>
      </c>
      <c r="W28" s="3">
        <v>1.2003893045278682</v>
      </c>
      <c r="X28" s="3">
        <v>1.1942714324364305</v>
      </c>
      <c r="Y28" s="3">
        <v>1.1843425237215497</v>
      </c>
      <c r="Z28" s="3">
        <v>1.1719964320843048</v>
      </c>
      <c r="AA28" s="12">
        <v>1.1581281698667092</v>
      </c>
    </row>
    <row r="29" spans="1:27" x14ac:dyDescent="0.35">
      <c r="A29" s="8"/>
      <c r="B29" s="9"/>
      <c r="C29" s="9"/>
      <c r="D29" s="9"/>
      <c r="E29" s="9"/>
      <c r="F29" s="9"/>
      <c r="G29" s="9"/>
      <c r="H29" s="9"/>
      <c r="I29" s="9"/>
      <c r="J29" s="9"/>
      <c r="K29" s="9"/>
      <c r="L29" s="9"/>
      <c r="M29" s="10"/>
      <c r="O29" s="8"/>
      <c r="P29" s="9"/>
      <c r="Q29" s="9"/>
      <c r="R29" s="9"/>
      <c r="S29" s="9"/>
      <c r="T29" s="9"/>
      <c r="U29" s="9"/>
      <c r="V29" s="9"/>
      <c r="W29" s="9"/>
      <c r="X29" s="9"/>
      <c r="Y29" s="9"/>
      <c r="Z29" s="9"/>
      <c r="AA29" s="10"/>
    </row>
    <row r="30" spans="1:27" x14ac:dyDescent="0.35">
      <c r="A30" s="8"/>
      <c r="B30" s="9"/>
      <c r="C30" s="9"/>
      <c r="D30" s="9"/>
      <c r="E30" s="9"/>
      <c r="F30" s="9"/>
      <c r="G30" s="9"/>
      <c r="H30" s="9"/>
      <c r="I30" s="9"/>
      <c r="J30" s="9"/>
      <c r="K30" s="9"/>
      <c r="L30" s="9"/>
      <c r="M30" s="10"/>
      <c r="O30" s="8"/>
      <c r="P30" s="9"/>
      <c r="Q30" s="7"/>
      <c r="R30" s="9"/>
      <c r="S30" s="9"/>
      <c r="T30" s="9"/>
      <c r="U30" s="9"/>
      <c r="V30" s="9"/>
      <c r="W30" s="9"/>
      <c r="X30" s="9"/>
      <c r="Y30" s="9"/>
      <c r="Z30" s="9"/>
      <c r="AA30" s="10"/>
    </row>
    <row r="31" spans="1:27" x14ac:dyDescent="0.35">
      <c r="A31" s="8"/>
      <c r="B31" s="9"/>
      <c r="C31" s="9"/>
      <c r="D31" s="9"/>
      <c r="E31" s="9"/>
      <c r="F31" s="9"/>
      <c r="G31" s="9"/>
      <c r="H31" s="9"/>
      <c r="I31" s="9"/>
      <c r="J31" s="9"/>
      <c r="K31" s="9"/>
      <c r="L31" s="9"/>
      <c r="M31" s="10"/>
      <c r="O31" s="8"/>
      <c r="P31" s="9"/>
      <c r="Q31" s="9"/>
      <c r="R31" s="9"/>
      <c r="S31" s="9"/>
      <c r="T31" s="9"/>
      <c r="U31" s="9"/>
      <c r="V31" s="9"/>
      <c r="W31" s="9"/>
      <c r="X31" s="9"/>
      <c r="Y31" s="9"/>
      <c r="Z31" s="9"/>
      <c r="AA31" s="10"/>
    </row>
    <row r="32" spans="1:27" x14ac:dyDescent="0.35">
      <c r="A32" s="8"/>
      <c r="B32" s="9"/>
      <c r="C32" s="9"/>
      <c r="D32" s="9"/>
      <c r="E32" s="9"/>
      <c r="F32" s="9"/>
      <c r="G32" s="9"/>
      <c r="H32" s="9"/>
      <c r="I32" s="9"/>
      <c r="J32" s="9"/>
      <c r="K32" s="9"/>
      <c r="L32" s="9"/>
      <c r="M32" s="10"/>
      <c r="O32" s="8"/>
      <c r="P32" s="9"/>
      <c r="Q32" s="9"/>
      <c r="R32" s="9"/>
      <c r="S32" s="9"/>
      <c r="T32" s="9"/>
      <c r="U32" s="9"/>
      <c r="V32" s="9"/>
      <c r="W32" s="9"/>
      <c r="X32" s="9"/>
      <c r="Y32" s="9"/>
      <c r="Z32" s="9"/>
      <c r="AA32" s="10"/>
    </row>
    <row r="33" spans="1:27" x14ac:dyDescent="0.35">
      <c r="A33" s="8"/>
      <c r="B33" s="9"/>
      <c r="C33" s="9"/>
      <c r="D33" s="9"/>
      <c r="E33" s="9"/>
      <c r="F33" s="9"/>
      <c r="G33" s="9"/>
      <c r="H33" s="9"/>
      <c r="I33" s="9"/>
      <c r="J33" s="9"/>
      <c r="K33" s="9"/>
      <c r="L33" s="9"/>
      <c r="M33" s="10"/>
      <c r="O33" s="8"/>
      <c r="P33" s="9"/>
      <c r="Q33" s="9"/>
      <c r="R33" s="9"/>
      <c r="S33" s="9"/>
      <c r="T33" s="9"/>
      <c r="U33" s="9"/>
      <c r="V33" s="9"/>
      <c r="W33" s="9"/>
      <c r="X33" s="9"/>
      <c r="Y33" s="9"/>
      <c r="Z33" s="9"/>
      <c r="AA33" s="10"/>
    </row>
    <row r="34" spans="1:27" x14ac:dyDescent="0.35">
      <c r="A34" s="8"/>
      <c r="B34" s="9"/>
      <c r="C34" s="9"/>
      <c r="D34" s="9"/>
      <c r="E34" s="9"/>
      <c r="F34" s="9"/>
      <c r="G34" s="9"/>
      <c r="H34" s="9"/>
      <c r="I34" s="9"/>
      <c r="J34" s="9"/>
      <c r="K34" s="9"/>
      <c r="L34" s="9"/>
      <c r="M34" s="10"/>
      <c r="O34" s="8"/>
      <c r="P34" s="9"/>
      <c r="Q34" s="9"/>
      <c r="R34" s="9"/>
      <c r="S34" s="9"/>
      <c r="T34" s="9"/>
      <c r="U34" s="9"/>
      <c r="V34" s="9"/>
      <c r="W34" s="9"/>
      <c r="X34" s="9"/>
      <c r="Y34" s="9"/>
      <c r="Z34" s="9"/>
      <c r="AA34" s="10"/>
    </row>
    <row r="35" spans="1:27" x14ac:dyDescent="0.35">
      <c r="A35" s="8"/>
      <c r="B35" s="9"/>
      <c r="C35" s="9"/>
      <c r="D35" s="9"/>
      <c r="E35" s="9"/>
      <c r="F35" s="9"/>
      <c r="G35" s="9"/>
      <c r="H35" s="9"/>
      <c r="I35" s="9"/>
      <c r="J35" s="9"/>
      <c r="K35" s="9"/>
      <c r="L35" s="9"/>
      <c r="M35" s="10"/>
      <c r="O35" s="8"/>
      <c r="P35" s="9"/>
      <c r="Q35" s="9"/>
      <c r="R35" s="9"/>
      <c r="S35" s="9"/>
      <c r="T35" s="9"/>
      <c r="U35" s="9"/>
      <c r="V35" s="9"/>
      <c r="W35" s="9"/>
      <c r="X35" s="9"/>
      <c r="Y35" s="9"/>
      <c r="Z35" s="9"/>
      <c r="AA35" s="10"/>
    </row>
    <row r="36" spans="1:27" x14ac:dyDescent="0.35">
      <c r="A36" s="8"/>
      <c r="B36" s="9"/>
      <c r="C36" s="9"/>
      <c r="D36" s="9"/>
      <c r="E36" s="9"/>
      <c r="F36" s="9"/>
      <c r="G36" s="9"/>
      <c r="H36" s="9"/>
      <c r="I36" s="9"/>
      <c r="J36" s="9"/>
      <c r="K36" s="9"/>
      <c r="L36" s="9"/>
      <c r="M36" s="10"/>
      <c r="O36" s="8"/>
      <c r="P36" s="9"/>
      <c r="Q36" s="9"/>
      <c r="R36" s="9"/>
      <c r="S36" s="9"/>
      <c r="T36" s="9"/>
      <c r="U36" s="9"/>
      <c r="V36" s="9"/>
      <c r="W36" s="9"/>
      <c r="X36" s="9"/>
      <c r="Y36" s="9"/>
      <c r="Z36" s="9"/>
      <c r="AA36" s="10"/>
    </row>
    <row r="37" spans="1:27" x14ac:dyDescent="0.35">
      <c r="A37" s="8"/>
      <c r="B37" s="9"/>
      <c r="C37" s="9"/>
      <c r="D37" s="9"/>
      <c r="E37" s="9"/>
      <c r="F37" s="9"/>
      <c r="G37" s="9"/>
      <c r="H37" s="9"/>
      <c r="I37" s="9"/>
      <c r="J37" s="9"/>
      <c r="K37" s="9"/>
      <c r="L37" s="9"/>
      <c r="M37" s="10"/>
      <c r="O37" s="8"/>
      <c r="P37" s="9"/>
      <c r="Q37" s="9"/>
      <c r="R37" s="9"/>
      <c r="S37" s="9"/>
      <c r="T37" s="9"/>
      <c r="U37" s="9"/>
      <c r="V37" s="9"/>
      <c r="W37" s="9"/>
      <c r="X37" s="9"/>
      <c r="Y37" s="9"/>
      <c r="Z37" s="9"/>
      <c r="AA37" s="10"/>
    </row>
    <row r="38" spans="1:27" x14ac:dyDescent="0.35">
      <c r="A38" s="8"/>
      <c r="B38" s="9"/>
      <c r="C38" s="9"/>
      <c r="D38" s="9"/>
      <c r="E38" s="9"/>
      <c r="F38" s="9"/>
      <c r="G38" s="9"/>
      <c r="H38" s="9"/>
      <c r="I38" s="9"/>
      <c r="J38" s="9"/>
      <c r="K38" s="9"/>
      <c r="L38" s="9"/>
      <c r="M38" s="10"/>
      <c r="O38" s="8"/>
      <c r="P38" s="9"/>
      <c r="Q38" s="9"/>
      <c r="R38" s="9"/>
      <c r="S38" s="9"/>
      <c r="T38" s="9"/>
      <c r="U38" s="9"/>
      <c r="V38" s="9"/>
      <c r="W38" s="9"/>
      <c r="X38" s="9"/>
      <c r="Y38" s="9"/>
      <c r="Z38" s="9"/>
      <c r="AA38" s="10"/>
    </row>
    <row r="39" spans="1:27" x14ac:dyDescent="0.35">
      <c r="A39" s="64" t="s">
        <v>1</v>
      </c>
      <c r="B39" s="65"/>
      <c r="C39" s="65"/>
      <c r="D39" s="65"/>
      <c r="E39" s="65"/>
      <c r="F39" s="65"/>
      <c r="G39" s="65"/>
      <c r="H39" s="65"/>
      <c r="I39" s="65"/>
      <c r="J39" s="65"/>
      <c r="K39" s="65"/>
      <c r="L39" s="65"/>
      <c r="M39" s="66"/>
      <c r="O39" s="64" t="s">
        <v>1</v>
      </c>
      <c r="P39" s="65"/>
      <c r="Q39" s="65"/>
      <c r="R39" s="65"/>
      <c r="S39" s="65"/>
      <c r="T39" s="65"/>
      <c r="U39" s="65"/>
      <c r="V39" s="65"/>
      <c r="W39" s="65"/>
      <c r="X39" s="65"/>
      <c r="Y39" s="65"/>
      <c r="Z39" s="65"/>
      <c r="AA39" s="66"/>
    </row>
    <row r="40" spans="1:27" x14ac:dyDescent="0.35">
      <c r="A40" s="67" t="s">
        <v>0</v>
      </c>
      <c r="B40" s="1"/>
      <c r="C40" s="1">
        <v>0</v>
      </c>
      <c r="D40" s="1">
        <v>0.1</v>
      </c>
      <c r="E40" s="1">
        <v>0.2</v>
      </c>
      <c r="F40" s="1">
        <v>0.3</v>
      </c>
      <c r="G40" s="1">
        <v>0.4</v>
      </c>
      <c r="H40" s="1">
        <v>0.5</v>
      </c>
      <c r="I40" s="1">
        <v>0.6</v>
      </c>
      <c r="J40" s="1">
        <v>0.7</v>
      </c>
      <c r="K40" s="1">
        <v>0.8</v>
      </c>
      <c r="L40" s="1">
        <v>0.9</v>
      </c>
      <c r="M40" s="11">
        <v>1</v>
      </c>
      <c r="O40" s="67" t="s">
        <v>0</v>
      </c>
      <c r="P40" s="1"/>
      <c r="Q40" s="1">
        <v>0</v>
      </c>
      <c r="R40" s="1">
        <v>0.1</v>
      </c>
      <c r="S40" s="1">
        <v>0.2</v>
      </c>
      <c r="T40" s="1">
        <v>0.3</v>
      </c>
      <c r="U40" s="1">
        <v>0.4</v>
      </c>
      <c r="V40" s="1">
        <v>0.5</v>
      </c>
      <c r="W40" s="1">
        <v>0.6</v>
      </c>
      <c r="X40" s="1">
        <v>0.7</v>
      </c>
      <c r="Y40" s="1">
        <v>0.8</v>
      </c>
      <c r="Z40" s="1">
        <v>0.9</v>
      </c>
      <c r="AA40" s="11">
        <v>1</v>
      </c>
    </row>
    <row r="41" spans="1:27" x14ac:dyDescent="0.35">
      <c r="A41" s="67"/>
      <c r="B41" s="2">
        <v>0</v>
      </c>
      <c r="C41" s="5">
        <v>1.4</v>
      </c>
      <c r="D41" s="5">
        <v>1.4</v>
      </c>
      <c r="E41" s="5">
        <v>1.4</v>
      </c>
      <c r="F41" s="5">
        <v>1.4</v>
      </c>
      <c r="G41" s="5">
        <v>1.4</v>
      </c>
      <c r="H41" s="5">
        <v>1.4</v>
      </c>
      <c r="I41" s="5">
        <v>1.4</v>
      </c>
      <c r="J41" s="5">
        <v>1.4</v>
      </c>
      <c r="K41" s="5">
        <v>1.4</v>
      </c>
      <c r="L41" s="5">
        <v>1.4</v>
      </c>
      <c r="M41" s="13">
        <v>1.4</v>
      </c>
      <c r="O41" s="67"/>
      <c r="P41" s="2">
        <v>0</v>
      </c>
      <c r="Q41" s="5">
        <v>1.4</v>
      </c>
      <c r="R41" s="5">
        <v>1.4</v>
      </c>
      <c r="S41" s="5">
        <v>1.4</v>
      </c>
      <c r="T41" s="5">
        <v>1.4</v>
      </c>
      <c r="U41" s="5">
        <v>1.4</v>
      </c>
      <c r="V41" s="5">
        <v>1.4</v>
      </c>
      <c r="W41" s="5">
        <v>1.4</v>
      </c>
      <c r="X41" s="5">
        <v>1.4</v>
      </c>
      <c r="Y41" s="5">
        <v>1.4</v>
      </c>
      <c r="Z41" s="5">
        <v>1.4</v>
      </c>
      <c r="AA41" s="13">
        <v>1.4</v>
      </c>
    </row>
    <row r="42" spans="1:27" x14ac:dyDescent="0.35">
      <c r="A42" s="67"/>
      <c r="B42" s="2">
        <v>0.05</v>
      </c>
      <c r="C42" s="5">
        <v>1.3379693233610073</v>
      </c>
      <c r="D42" s="5">
        <v>1.3117589569153552</v>
      </c>
      <c r="E42" s="5">
        <v>1.285813188384658</v>
      </c>
      <c r="F42" s="5">
        <v>1.2601990312580391</v>
      </c>
      <c r="G42" s="5">
        <v>1.2352318282560644</v>
      </c>
      <c r="H42" s="5">
        <v>1.211174407126048</v>
      </c>
      <c r="I42" s="5">
        <v>1.1882488817596384</v>
      </c>
      <c r="J42" s="5">
        <v>1.1668634022378148</v>
      </c>
      <c r="K42" s="5">
        <v>1.1456401880827616</v>
      </c>
      <c r="L42" s="5">
        <v>1.1254904541592778</v>
      </c>
      <c r="M42" s="13">
        <v>1.106263146162304</v>
      </c>
      <c r="O42" s="67"/>
      <c r="P42" s="2">
        <v>0.05</v>
      </c>
      <c r="Q42" s="5">
        <v>1.3379693233610073</v>
      </c>
      <c r="R42" s="5">
        <v>1.3117589569153552</v>
      </c>
      <c r="S42" s="5">
        <v>1.285813188384658</v>
      </c>
      <c r="T42" s="5">
        <v>1.2601990312580391</v>
      </c>
      <c r="U42" s="5">
        <v>1.2352318282560644</v>
      </c>
      <c r="V42" s="5">
        <v>1.211174407126048</v>
      </c>
      <c r="W42" s="5">
        <v>1.1882488817596384</v>
      </c>
      <c r="X42" s="5">
        <v>1.1668634022378148</v>
      </c>
      <c r="Y42" s="5">
        <v>1.1456401880827616</v>
      </c>
      <c r="Z42" s="5">
        <v>1.1254904541592778</v>
      </c>
      <c r="AA42" s="13">
        <v>1.106263146162304</v>
      </c>
    </row>
    <row r="43" spans="1:27" x14ac:dyDescent="0.35">
      <c r="A43" s="67"/>
      <c r="B43" s="2">
        <v>0.1</v>
      </c>
      <c r="C43" s="5">
        <v>1.1923847520040096</v>
      </c>
      <c r="D43" s="5">
        <v>1.1532123751799248</v>
      </c>
      <c r="E43" s="5">
        <v>1.1169476251409065</v>
      </c>
      <c r="F43" s="5">
        <v>1.0832146362919428</v>
      </c>
      <c r="G43" s="5">
        <v>1.0516604709235919</v>
      </c>
      <c r="H43" s="5">
        <v>1.0223898218075647</v>
      </c>
      <c r="I43" s="5">
        <v>0.99528408771214949</v>
      </c>
      <c r="J43" s="5">
        <v>0.96948532738905369</v>
      </c>
      <c r="K43" s="5">
        <v>0.94558098361282594</v>
      </c>
      <c r="L43" s="5">
        <v>0.9229993765302672</v>
      </c>
      <c r="M43" s="13">
        <v>0.90195655088683802</v>
      </c>
      <c r="O43" s="67"/>
      <c r="P43" s="2">
        <v>0.1</v>
      </c>
      <c r="Q43" s="5">
        <v>1.1923847520040096</v>
      </c>
      <c r="R43" s="5">
        <v>1.1532123751799248</v>
      </c>
      <c r="S43" s="5">
        <v>1.1169476251409065</v>
      </c>
      <c r="T43" s="5">
        <v>1.0832146362919428</v>
      </c>
      <c r="U43" s="5">
        <v>1.0516604709235919</v>
      </c>
      <c r="V43" s="5">
        <v>1.0223898218075647</v>
      </c>
      <c r="W43" s="5">
        <v>0.99528408771214949</v>
      </c>
      <c r="X43" s="5">
        <v>0.96948532738905369</v>
      </c>
      <c r="Y43" s="5">
        <v>0.94558098361282594</v>
      </c>
      <c r="Z43" s="5">
        <v>0.9229993765302672</v>
      </c>
      <c r="AA43" s="13">
        <v>0.90195655088683802</v>
      </c>
    </row>
    <row r="44" spans="1:27" x14ac:dyDescent="0.35">
      <c r="A44" s="67"/>
      <c r="B44" s="2">
        <v>0.15</v>
      </c>
      <c r="C44" s="5">
        <v>1.104817509258381</v>
      </c>
      <c r="D44" s="5">
        <v>1.0529032971924837</v>
      </c>
      <c r="E44" s="5">
        <v>1.0103632185849829</v>
      </c>
      <c r="F44" s="5">
        <v>0.9729789639558174</v>
      </c>
      <c r="G44" s="5">
        <v>0.93887811741304683</v>
      </c>
      <c r="H44" s="5">
        <v>0.90787852027740623</v>
      </c>
      <c r="I44" s="5">
        <v>0.87955440508523608</v>
      </c>
      <c r="J44" s="5">
        <v>0.85268140588729457</v>
      </c>
      <c r="K44" s="5">
        <v>0.82854070258462165</v>
      </c>
      <c r="L44" s="5">
        <v>0.80571978569621427</v>
      </c>
      <c r="M44" s="13">
        <v>0.78491567980275234</v>
      </c>
      <c r="O44" s="67"/>
      <c r="P44" s="2">
        <v>0.15</v>
      </c>
      <c r="Q44" s="5">
        <v>1.104817509258381</v>
      </c>
      <c r="R44" s="5">
        <v>1.0529032971924837</v>
      </c>
      <c r="S44" s="5">
        <v>1.0103632185849829</v>
      </c>
      <c r="T44" s="5">
        <v>0.9729789639558174</v>
      </c>
      <c r="U44" s="5">
        <v>0.93887811741304683</v>
      </c>
      <c r="V44" s="5">
        <v>0.90787852027740623</v>
      </c>
      <c r="W44" s="5">
        <v>0.87955440508523608</v>
      </c>
      <c r="X44" s="5">
        <v>0.85268140588729457</v>
      </c>
      <c r="Y44" s="5">
        <v>0.82854070258462165</v>
      </c>
      <c r="Z44" s="5">
        <v>0.80571978569621427</v>
      </c>
      <c r="AA44" s="13">
        <v>0.78491567980275234</v>
      </c>
    </row>
    <row r="45" spans="1:27" x14ac:dyDescent="0.35">
      <c r="A45" s="67"/>
      <c r="B45" s="2">
        <v>0.2</v>
      </c>
      <c r="C45" s="5">
        <v>1.0472051275675065</v>
      </c>
      <c r="D45" s="5">
        <v>0.98183283671619737</v>
      </c>
      <c r="E45" s="5">
        <v>0.93541954702424535</v>
      </c>
      <c r="F45" s="5">
        <v>0.89572008171268069</v>
      </c>
      <c r="G45" s="5">
        <v>0.86049981487346028</v>
      </c>
      <c r="H45" s="5">
        <v>0.82804572999570769</v>
      </c>
      <c r="I45" s="5">
        <v>0.79925960105016303</v>
      </c>
      <c r="J45" s="5">
        <v>0.77244746190147096</v>
      </c>
      <c r="K45" s="5">
        <v>0.74800751597436743</v>
      </c>
      <c r="L45" s="5">
        <v>0.72561919433907962</v>
      </c>
      <c r="M45" s="13">
        <v>0.70503998402927059</v>
      </c>
      <c r="O45" s="67"/>
      <c r="P45" s="2">
        <v>0.2</v>
      </c>
      <c r="Q45" s="5">
        <v>1.0472051275675065</v>
      </c>
      <c r="R45" s="5">
        <v>0.98183283671619737</v>
      </c>
      <c r="S45" s="5">
        <v>0.93541954702424535</v>
      </c>
      <c r="T45" s="5">
        <v>0.89572008171268069</v>
      </c>
      <c r="U45" s="5">
        <v>0.86049981487346028</v>
      </c>
      <c r="V45" s="5">
        <v>0.82804572999570769</v>
      </c>
      <c r="W45" s="5">
        <v>0.79925960105016303</v>
      </c>
      <c r="X45" s="5">
        <v>0.77244746190147096</v>
      </c>
      <c r="Y45" s="5">
        <v>0.74800751597436743</v>
      </c>
      <c r="Z45" s="5">
        <v>0.72561919433907962</v>
      </c>
      <c r="AA45" s="13">
        <v>0.70503998402927059</v>
      </c>
    </row>
    <row r="46" spans="1:27" x14ac:dyDescent="0.35">
      <c r="A46" s="67"/>
      <c r="B46" s="2">
        <v>0.25</v>
      </c>
      <c r="C46" s="5">
        <v>1.0075683767665256</v>
      </c>
      <c r="D46" s="5">
        <v>0.92853966406072153</v>
      </c>
      <c r="E46" s="5">
        <v>0.87856892747335291</v>
      </c>
      <c r="F46" s="5">
        <v>0.83730480255767448</v>
      </c>
      <c r="G46" s="5">
        <v>0.80071653330948711</v>
      </c>
      <c r="H46" s="5">
        <v>0.76728759182567763</v>
      </c>
      <c r="I46" s="5">
        <v>0.73821267267413349</v>
      </c>
      <c r="J46" s="5">
        <v>0.71140407386071902</v>
      </c>
      <c r="K46" s="5">
        <v>0.68750828589473956</v>
      </c>
      <c r="L46" s="5">
        <v>0.66565607217250822</v>
      </c>
      <c r="M46" s="13">
        <v>0.64610562428800355</v>
      </c>
      <c r="O46" s="67"/>
      <c r="P46" s="2">
        <v>0.25</v>
      </c>
      <c r="Q46" s="5">
        <v>1.0075683767665256</v>
      </c>
      <c r="R46" s="5">
        <v>0.92853966406072153</v>
      </c>
      <c r="S46" s="5">
        <v>0.87856892747335291</v>
      </c>
      <c r="T46" s="5">
        <v>0.83730480255767448</v>
      </c>
      <c r="U46" s="5">
        <v>0.80071653330948711</v>
      </c>
      <c r="V46" s="5">
        <v>0.76728759182567763</v>
      </c>
      <c r="W46" s="5">
        <v>0.73821267267413349</v>
      </c>
      <c r="X46" s="5">
        <v>0.71140407386071902</v>
      </c>
      <c r="Y46" s="5">
        <v>0.68750828589473956</v>
      </c>
      <c r="Z46" s="5">
        <v>0.66565607217250822</v>
      </c>
      <c r="AA46" s="13">
        <v>0.64610562428800355</v>
      </c>
    </row>
    <row r="47" spans="1:27" x14ac:dyDescent="0.35">
      <c r="A47" s="67"/>
      <c r="B47" s="2">
        <v>0.3</v>
      </c>
      <c r="C47" s="5">
        <v>0.97886561428733498</v>
      </c>
      <c r="D47" s="5">
        <v>0.88594201285815377</v>
      </c>
      <c r="E47" s="5">
        <v>0.83321318650423692</v>
      </c>
      <c r="F47" s="5">
        <v>0.79019996737535181</v>
      </c>
      <c r="G47" s="5">
        <v>0.75210090219544201</v>
      </c>
      <c r="H47" s="5">
        <v>0.71862652640893987</v>
      </c>
      <c r="I47" s="5">
        <v>0.68902439232937318</v>
      </c>
      <c r="J47" s="5">
        <v>0.66284382370561734</v>
      </c>
      <c r="K47" s="5">
        <v>0.63939378080948939</v>
      </c>
      <c r="L47" s="5">
        <v>0.61834711980284895</v>
      </c>
      <c r="M47" s="13">
        <v>0.5991585026128089</v>
      </c>
      <c r="O47" s="67"/>
      <c r="P47" s="2">
        <v>0.3</v>
      </c>
      <c r="Q47" s="5">
        <v>0.97886561428733498</v>
      </c>
      <c r="R47" s="5">
        <v>0.88594201285815377</v>
      </c>
      <c r="S47" s="5">
        <v>0.83321318650423692</v>
      </c>
      <c r="T47" s="5">
        <v>0.79019996737535181</v>
      </c>
      <c r="U47" s="5">
        <v>0.75210090219544201</v>
      </c>
      <c r="V47" s="5">
        <v>0.71862652640893987</v>
      </c>
      <c r="W47" s="5">
        <v>0.68902439232937318</v>
      </c>
      <c r="X47" s="5">
        <v>0.66284382370561734</v>
      </c>
      <c r="Y47" s="5">
        <v>0.63939378080948939</v>
      </c>
      <c r="Z47" s="5">
        <v>0.61834711980284895</v>
      </c>
      <c r="AA47" s="13">
        <v>0.5991585026128089</v>
      </c>
    </row>
    <row r="48" spans="1:27" x14ac:dyDescent="0.35">
      <c r="A48" s="67"/>
      <c r="B48" s="2">
        <v>0.35</v>
      </c>
      <c r="C48" s="5">
        <v>0.95640142832472452</v>
      </c>
      <c r="D48" s="5">
        <v>0.85092708546487772</v>
      </c>
      <c r="E48" s="5">
        <v>0.7956569727331495</v>
      </c>
      <c r="F48" s="5">
        <v>0.75055858042103485</v>
      </c>
      <c r="G48" s="5">
        <v>0.71143829710170792</v>
      </c>
      <c r="H48" s="5">
        <v>0.67781392068135593</v>
      </c>
      <c r="I48" s="5">
        <v>0.64858634564450635</v>
      </c>
      <c r="J48" s="5">
        <v>0.62316876141934407</v>
      </c>
      <c r="K48" s="5">
        <v>0.59990167799260197</v>
      </c>
      <c r="L48" s="5">
        <v>0.57982763980904251</v>
      </c>
      <c r="M48" s="13">
        <v>0.56159634613608034</v>
      </c>
      <c r="O48" s="67"/>
      <c r="P48" s="2">
        <v>0.35</v>
      </c>
      <c r="Q48" s="5">
        <v>0.95640142832472452</v>
      </c>
      <c r="R48" s="5">
        <v>0.85092708546487772</v>
      </c>
      <c r="S48" s="5">
        <v>0.7956569727331495</v>
      </c>
      <c r="T48" s="5">
        <v>0.75055858042103485</v>
      </c>
      <c r="U48" s="5">
        <v>0.71143829710170792</v>
      </c>
      <c r="V48" s="5">
        <v>0.67781392068135593</v>
      </c>
      <c r="W48" s="5">
        <v>0.64858634564450635</v>
      </c>
      <c r="X48" s="5">
        <v>0.62316876141934407</v>
      </c>
      <c r="Y48" s="5">
        <v>0.59990167799260197</v>
      </c>
      <c r="Z48" s="5">
        <v>0.57982763980904251</v>
      </c>
      <c r="AA48" s="13">
        <v>0.56159634613608034</v>
      </c>
    </row>
    <row r="49" spans="1:27" x14ac:dyDescent="0.35">
      <c r="A49" s="67"/>
      <c r="B49" s="2">
        <v>0.4</v>
      </c>
      <c r="C49" s="5">
        <v>0.93943167412138895</v>
      </c>
      <c r="D49" s="5">
        <v>0.82139200702129356</v>
      </c>
      <c r="E49" s="5">
        <v>0.76345770770149257</v>
      </c>
      <c r="F49" s="5">
        <v>0.71633483366800643</v>
      </c>
      <c r="G49" s="5">
        <v>0.67685453196870049</v>
      </c>
      <c r="H49" s="5">
        <v>0.64318429977716551</v>
      </c>
      <c r="I49" s="5">
        <v>0.61463625837885805</v>
      </c>
      <c r="J49" s="5">
        <v>0.58926554144923959</v>
      </c>
      <c r="K49" s="5">
        <v>0.56721262443439979</v>
      </c>
      <c r="L49" s="5">
        <v>0.5475020606723997</v>
      </c>
      <c r="M49" s="13">
        <v>0.52992564473159987</v>
      </c>
      <c r="O49" s="67"/>
      <c r="P49" s="2">
        <v>0.4</v>
      </c>
      <c r="Q49" s="5">
        <v>0.93943167412138895</v>
      </c>
      <c r="R49" s="5">
        <v>0.82139200702129356</v>
      </c>
      <c r="S49" s="5">
        <v>0.76345770770149257</v>
      </c>
      <c r="T49" s="5">
        <v>0.71633483366800643</v>
      </c>
      <c r="U49" s="5">
        <v>0.67685453196870049</v>
      </c>
      <c r="V49" s="5">
        <v>0.64318429977716551</v>
      </c>
      <c r="W49" s="5">
        <v>0.61463625837885805</v>
      </c>
      <c r="X49" s="5">
        <v>0.58926554144923959</v>
      </c>
      <c r="Y49" s="5">
        <v>0.56721262443439979</v>
      </c>
      <c r="Z49" s="5">
        <v>0.5475020606723997</v>
      </c>
      <c r="AA49" s="13">
        <v>0.52992564473159987</v>
      </c>
    </row>
    <row r="50" spans="1:27" x14ac:dyDescent="0.35">
      <c r="A50" s="67"/>
      <c r="B50" s="2">
        <v>0.45</v>
      </c>
      <c r="C50" s="5">
        <v>0.92576496843585387</v>
      </c>
      <c r="D50" s="5">
        <v>0.7956010017183246</v>
      </c>
      <c r="E50" s="5">
        <v>0.73513713284459636</v>
      </c>
      <c r="F50" s="5">
        <v>0.68625281557129658</v>
      </c>
      <c r="G50" s="5">
        <v>0.64668130809181235</v>
      </c>
      <c r="H50" s="5">
        <v>0.61328212228305046</v>
      </c>
      <c r="I50" s="5">
        <v>0.58522635607534912</v>
      </c>
      <c r="J50" s="5">
        <v>0.56085709041319953</v>
      </c>
      <c r="K50" s="5">
        <v>0.53943178211953513</v>
      </c>
      <c r="L50" s="5">
        <v>0.52013497396936659</v>
      </c>
      <c r="M50" s="13">
        <v>0.5032634640699124</v>
      </c>
      <c r="O50" s="67"/>
      <c r="P50" s="2">
        <v>0.45</v>
      </c>
      <c r="Q50" s="5">
        <v>0.92576496843585387</v>
      </c>
      <c r="R50" s="5">
        <v>0.7956010017183246</v>
      </c>
      <c r="S50" s="5">
        <v>0.73513713284459636</v>
      </c>
      <c r="T50" s="5">
        <v>0.68625281557129658</v>
      </c>
      <c r="U50" s="5">
        <v>0.64668130809181235</v>
      </c>
      <c r="V50" s="5">
        <v>0.61328212228305046</v>
      </c>
      <c r="W50" s="5">
        <v>0.58522635607534912</v>
      </c>
      <c r="X50" s="5">
        <v>0.56085709041319953</v>
      </c>
      <c r="Y50" s="5">
        <v>0.53943178211953513</v>
      </c>
      <c r="Z50" s="5">
        <v>0.52013497396936659</v>
      </c>
      <c r="AA50" s="13">
        <v>0.5032634640699124</v>
      </c>
    </row>
    <row r="51" spans="1:27" x14ac:dyDescent="0.35">
      <c r="A51" s="67"/>
      <c r="B51" s="2">
        <v>0.5</v>
      </c>
      <c r="C51" s="5">
        <v>0.91471575063023891</v>
      </c>
      <c r="D51" s="5">
        <v>0.77324226717068989</v>
      </c>
      <c r="E51" s="5">
        <v>0.70966585353443035</v>
      </c>
      <c r="F51" s="5">
        <v>0.65987011066208445</v>
      </c>
      <c r="G51" s="5">
        <v>0.61991169511326882</v>
      </c>
      <c r="H51" s="5">
        <v>0.58728969719104918</v>
      </c>
      <c r="I51" s="5">
        <v>0.55974390785033168</v>
      </c>
      <c r="J51" s="5">
        <v>0.53574776823804782</v>
      </c>
      <c r="K51" s="5">
        <v>0.51514836958780041</v>
      </c>
      <c r="L51" s="5">
        <v>0.49642804603156537</v>
      </c>
      <c r="M51" s="13">
        <v>0.48024175959519899</v>
      </c>
      <c r="O51" s="67"/>
      <c r="P51" s="2">
        <v>0.5</v>
      </c>
      <c r="Q51" s="5">
        <v>0.91471575063023891</v>
      </c>
      <c r="R51" s="5">
        <v>0.77324226717068989</v>
      </c>
      <c r="S51" s="5">
        <v>0.70966585353443035</v>
      </c>
      <c r="T51" s="5">
        <v>0.65987011066208445</v>
      </c>
      <c r="U51" s="5">
        <v>0.61991169511326882</v>
      </c>
      <c r="V51" s="5">
        <v>0.58728969719104918</v>
      </c>
      <c r="W51" s="5">
        <v>0.55974390785033168</v>
      </c>
      <c r="X51" s="5">
        <v>0.53574776823804782</v>
      </c>
      <c r="Y51" s="5">
        <v>0.51514836958780041</v>
      </c>
      <c r="Z51" s="5">
        <v>0.49642804603156537</v>
      </c>
      <c r="AA51" s="13">
        <v>0.48024175959519899</v>
      </c>
    </row>
    <row r="52" spans="1:27" x14ac:dyDescent="0.35">
      <c r="A52" s="67"/>
      <c r="B52" s="2">
        <v>0.55000000000000004</v>
      </c>
      <c r="C52" s="5">
        <v>0.90466288432341779</v>
      </c>
      <c r="D52" s="5">
        <v>0.75317008344846847</v>
      </c>
      <c r="E52" s="5">
        <v>0.68649145102756648</v>
      </c>
      <c r="F52" s="5">
        <v>0.63629801049266865</v>
      </c>
      <c r="G52" s="5">
        <v>0.59655631403889597</v>
      </c>
      <c r="H52" s="5">
        <v>0.56403858741989277</v>
      </c>
      <c r="I52" s="5">
        <v>0.53743195630454343</v>
      </c>
      <c r="J52" s="5">
        <v>0.51387549261592391</v>
      </c>
      <c r="K52" s="5">
        <v>0.49394622885700062</v>
      </c>
      <c r="L52" s="5">
        <v>0.47579990323063831</v>
      </c>
      <c r="M52" s="13">
        <v>0.4600051188700871</v>
      </c>
      <c r="O52" s="67"/>
      <c r="P52" s="2">
        <v>0.55000000000000004</v>
      </c>
      <c r="Q52" s="5">
        <v>0.90466288432341779</v>
      </c>
      <c r="R52" s="5">
        <v>0.75317008344846847</v>
      </c>
      <c r="S52" s="5">
        <v>0.68649145102756648</v>
      </c>
      <c r="T52" s="5">
        <v>0.63629801049266865</v>
      </c>
      <c r="U52" s="5">
        <v>0.59655631403889597</v>
      </c>
      <c r="V52" s="5">
        <v>0.56403858741989277</v>
      </c>
      <c r="W52" s="5">
        <v>0.53743195630454343</v>
      </c>
      <c r="X52" s="5">
        <v>0.51387549261592391</v>
      </c>
      <c r="Y52" s="5">
        <v>0.49394622885700062</v>
      </c>
      <c r="Z52" s="5">
        <v>0.47579990323063831</v>
      </c>
      <c r="AA52" s="13">
        <v>0.4600051188700871</v>
      </c>
    </row>
    <row r="53" spans="1:27" x14ac:dyDescent="0.35">
      <c r="A53" s="67"/>
      <c r="B53" s="2">
        <v>0.6</v>
      </c>
      <c r="C53" s="5">
        <v>0.89686706604805788</v>
      </c>
      <c r="D53" s="5">
        <v>0.73525480684564037</v>
      </c>
      <c r="E53" s="5">
        <v>0.6656392977268013</v>
      </c>
      <c r="F53" s="5">
        <v>0.61483624517504276</v>
      </c>
      <c r="G53" s="5">
        <v>0.57536854538343962</v>
      </c>
      <c r="H53" s="5">
        <v>0.54364579262104995</v>
      </c>
      <c r="I53" s="5">
        <v>0.51733617034715185</v>
      </c>
      <c r="J53" s="5">
        <v>0.49457505983678401</v>
      </c>
      <c r="K53" s="5">
        <v>0.47505828728423904</v>
      </c>
      <c r="L53" s="5">
        <v>0.45783029934007641</v>
      </c>
      <c r="M53" s="13">
        <v>0.44209085379162349</v>
      </c>
      <c r="O53" s="67"/>
      <c r="P53" s="2">
        <v>0.6</v>
      </c>
      <c r="Q53" s="5">
        <v>0.89686706604805788</v>
      </c>
      <c r="R53" s="5">
        <v>0.73525480684564037</v>
      </c>
      <c r="S53" s="5">
        <v>0.6656392977268013</v>
      </c>
      <c r="T53" s="5">
        <v>0.61483624517504276</v>
      </c>
      <c r="U53" s="5">
        <v>0.57536854538343962</v>
      </c>
      <c r="V53" s="5">
        <v>0.54364579262104995</v>
      </c>
      <c r="W53" s="5">
        <v>0.51733617034715185</v>
      </c>
      <c r="X53" s="5">
        <v>0.49457505983678401</v>
      </c>
      <c r="Y53" s="5">
        <v>0.47505828728423904</v>
      </c>
      <c r="Z53" s="5">
        <v>0.45783029934007641</v>
      </c>
      <c r="AA53" s="13">
        <v>0.44209085379162349</v>
      </c>
    </row>
    <row r="54" spans="1:27" x14ac:dyDescent="0.35">
      <c r="A54" s="67"/>
      <c r="B54" s="2">
        <v>0.65</v>
      </c>
      <c r="C54" s="5">
        <v>0.89020541946612208</v>
      </c>
      <c r="D54" s="5">
        <v>0.71849266801806688</v>
      </c>
      <c r="E54" s="5">
        <v>0.64676319941847005</v>
      </c>
      <c r="F54" s="5">
        <v>0.59544254142014674</v>
      </c>
      <c r="G54" s="5">
        <v>0.55615059398683508</v>
      </c>
      <c r="H54" s="5">
        <v>0.52499340978461251</v>
      </c>
      <c r="I54" s="5">
        <v>0.4992035845934028</v>
      </c>
      <c r="J54" s="5">
        <v>0.47723281178630911</v>
      </c>
      <c r="K54" s="5">
        <v>0.45824856466470132</v>
      </c>
      <c r="L54" s="5">
        <v>0.44131105280047433</v>
      </c>
      <c r="M54" s="13">
        <v>0.42642314217933414</v>
      </c>
      <c r="O54" s="67"/>
      <c r="P54" s="2">
        <v>0.65</v>
      </c>
      <c r="Q54" s="5">
        <v>0.89020541946612208</v>
      </c>
      <c r="R54" s="5">
        <v>0.71849266801806688</v>
      </c>
      <c r="S54" s="5">
        <v>0.64676319941847005</v>
      </c>
      <c r="T54" s="5">
        <v>0.59544254142014674</v>
      </c>
      <c r="U54" s="5">
        <v>0.55615059398683508</v>
      </c>
      <c r="V54" s="5">
        <v>0.52499340978461251</v>
      </c>
      <c r="W54" s="5">
        <v>0.4992035845934028</v>
      </c>
      <c r="X54" s="5">
        <v>0.47723281178630911</v>
      </c>
      <c r="Y54" s="5">
        <v>0.45824856466470132</v>
      </c>
      <c r="Z54" s="5">
        <v>0.44131105280047433</v>
      </c>
      <c r="AA54" s="13">
        <v>0.42642314217933414</v>
      </c>
    </row>
    <row r="55" spans="1:27" x14ac:dyDescent="0.35">
      <c r="A55" s="67"/>
      <c r="B55" s="2">
        <v>0.7</v>
      </c>
      <c r="C55" s="5">
        <v>0.88390640436877588</v>
      </c>
      <c r="D55" s="5">
        <v>0.70326846769266016</v>
      </c>
      <c r="E55" s="5">
        <v>0.62926677819614107</v>
      </c>
      <c r="F55" s="5">
        <v>0.57767638036734992</v>
      </c>
      <c r="G55" s="5">
        <v>0.53896745028949089</v>
      </c>
      <c r="H55" s="5">
        <v>0.50852693109934699</v>
      </c>
      <c r="I55" s="5">
        <v>0.48319722305332868</v>
      </c>
      <c r="J55" s="5">
        <v>0.46163240869109423</v>
      </c>
      <c r="K55" s="5">
        <v>0.44313529484457265</v>
      </c>
      <c r="L55" s="5">
        <v>0.42663880760316741</v>
      </c>
      <c r="M55" s="13">
        <v>0.41199016464102362</v>
      </c>
      <c r="O55" s="67"/>
      <c r="P55" s="2">
        <v>0.7</v>
      </c>
      <c r="Q55" s="5">
        <v>0.88390640436877588</v>
      </c>
      <c r="R55" s="5">
        <v>0.70326846769266016</v>
      </c>
      <c r="S55" s="5">
        <v>0.62926677819614107</v>
      </c>
      <c r="T55" s="5">
        <v>0.57767638036734992</v>
      </c>
      <c r="U55" s="5">
        <v>0.53896745028949089</v>
      </c>
      <c r="V55" s="5">
        <v>0.50852693109934699</v>
      </c>
      <c r="W55" s="5">
        <v>0.48319722305332868</v>
      </c>
      <c r="X55" s="5">
        <v>0.46163240869109423</v>
      </c>
      <c r="Y55" s="5">
        <v>0.44313529484457265</v>
      </c>
      <c r="Z55" s="5">
        <v>0.42663880760316741</v>
      </c>
      <c r="AA55" s="13">
        <v>0.41199016464102362</v>
      </c>
    </row>
    <row r="56" spans="1:27" x14ac:dyDescent="0.35">
      <c r="A56" s="67"/>
      <c r="B56" s="2">
        <v>0.75</v>
      </c>
      <c r="C56" s="5">
        <v>0.87877249675166402</v>
      </c>
      <c r="D56" s="5">
        <v>0.68916149602757959</v>
      </c>
      <c r="E56" s="5">
        <v>0.6132081967107631</v>
      </c>
      <c r="F56" s="5">
        <v>0.56139248182983215</v>
      </c>
      <c r="G56" s="5">
        <v>0.52339364185568416</v>
      </c>
      <c r="H56" s="5">
        <v>0.49322901593589275</v>
      </c>
      <c r="I56" s="5">
        <v>0.46857761926980868</v>
      </c>
      <c r="J56" s="5">
        <v>0.44740573997624061</v>
      </c>
      <c r="K56" s="5">
        <v>0.429462899334485</v>
      </c>
      <c r="L56" s="5">
        <v>0.41329604259528469</v>
      </c>
      <c r="M56" s="13">
        <v>0.39910140548529982</v>
      </c>
      <c r="O56" s="67"/>
      <c r="P56" s="2">
        <v>0.75</v>
      </c>
      <c r="Q56" s="5">
        <v>0.87877249675166402</v>
      </c>
      <c r="R56" s="5">
        <v>0.68916149602757959</v>
      </c>
      <c r="S56" s="5">
        <v>0.6132081967107631</v>
      </c>
      <c r="T56" s="5">
        <v>0.56139248182983215</v>
      </c>
      <c r="U56" s="5">
        <v>0.52339364185568416</v>
      </c>
      <c r="V56" s="5">
        <v>0.49322901593589275</v>
      </c>
      <c r="W56" s="5">
        <v>0.46857761926980868</v>
      </c>
      <c r="X56" s="5">
        <v>0.44740573997624061</v>
      </c>
      <c r="Y56" s="5">
        <v>0.429462899334485</v>
      </c>
      <c r="Z56" s="5">
        <v>0.41329604259528469</v>
      </c>
      <c r="AA56" s="13">
        <v>0.39910140548529982</v>
      </c>
    </row>
    <row r="57" spans="1:27" x14ac:dyDescent="0.35">
      <c r="A57" s="67"/>
      <c r="B57" s="2">
        <v>0.8</v>
      </c>
      <c r="C57" s="5">
        <v>0.87436300916675436</v>
      </c>
      <c r="D57" s="5">
        <v>0.67587419627233758</v>
      </c>
      <c r="E57" s="5">
        <v>0.59782109881585965</v>
      </c>
      <c r="F57" s="5">
        <v>0.54638116523625369</v>
      </c>
      <c r="G57" s="5">
        <v>0.50898338146871813</v>
      </c>
      <c r="H57" s="5">
        <v>0.47938596783618481</v>
      </c>
      <c r="I57" s="5">
        <v>0.45497320662637425</v>
      </c>
      <c r="J57" s="5">
        <v>0.43457737725443429</v>
      </c>
      <c r="K57" s="5">
        <v>0.41682828567528496</v>
      </c>
      <c r="L57" s="5">
        <v>0.40115252401493162</v>
      </c>
      <c r="M57" s="13">
        <v>0.38751919863341577</v>
      </c>
      <c r="O57" s="67"/>
      <c r="P57" s="2">
        <v>0.8</v>
      </c>
      <c r="Q57" s="5">
        <v>0.87436300916675436</v>
      </c>
      <c r="R57" s="5">
        <v>0.67587419627233758</v>
      </c>
      <c r="S57" s="5">
        <v>0.59782109881585965</v>
      </c>
      <c r="T57" s="5">
        <v>0.54638116523625369</v>
      </c>
      <c r="U57" s="5">
        <v>0.50898338146871813</v>
      </c>
      <c r="V57" s="5">
        <v>0.47938596783618481</v>
      </c>
      <c r="W57" s="5">
        <v>0.45497320662637425</v>
      </c>
      <c r="X57" s="5">
        <v>0.43457737725443429</v>
      </c>
      <c r="Y57" s="5">
        <v>0.41682828567528496</v>
      </c>
      <c r="Z57" s="5">
        <v>0.40115252401493162</v>
      </c>
      <c r="AA57" s="13">
        <v>0.38751919863341577</v>
      </c>
    </row>
    <row r="58" spans="1:27" x14ac:dyDescent="0.35">
      <c r="A58" s="67"/>
      <c r="B58" s="2">
        <v>0.85</v>
      </c>
      <c r="C58" s="5">
        <v>0.86985970269706303</v>
      </c>
      <c r="D58" s="5">
        <v>0.6632815608742535</v>
      </c>
      <c r="E58" s="5">
        <v>0.5842075824531443</v>
      </c>
      <c r="F58" s="5">
        <v>0.53273970551297634</v>
      </c>
      <c r="G58" s="5">
        <v>0.49554557531744586</v>
      </c>
      <c r="H58" s="5">
        <v>0.4664333562049704</v>
      </c>
      <c r="I58" s="5">
        <v>0.4425508444962723</v>
      </c>
      <c r="J58" s="5">
        <v>0.42276386849792408</v>
      </c>
      <c r="K58" s="5">
        <v>0.40527406433081159</v>
      </c>
      <c r="L58" s="5">
        <v>0.39035762029323151</v>
      </c>
      <c r="M58" s="13">
        <v>0.37695833636149484</v>
      </c>
      <c r="O58" s="67"/>
      <c r="P58" s="2">
        <v>0.85</v>
      </c>
      <c r="Q58" s="5">
        <v>0.86985970269706303</v>
      </c>
      <c r="R58" s="5">
        <v>0.6632815608742535</v>
      </c>
      <c r="S58" s="5">
        <v>0.5842075824531443</v>
      </c>
      <c r="T58" s="5">
        <v>0.53273970551297634</v>
      </c>
      <c r="U58" s="5">
        <v>0.49554557531744586</v>
      </c>
      <c r="V58" s="5">
        <v>0.4664333562049704</v>
      </c>
      <c r="W58" s="5">
        <v>0.4425508444962723</v>
      </c>
      <c r="X58" s="5">
        <v>0.42276386849792408</v>
      </c>
      <c r="Y58" s="5">
        <v>0.40527406433081159</v>
      </c>
      <c r="Z58" s="5">
        <v>0.39035762029323151</v>
      </c>
      <c r="AA58" s="13">
        <v>0.37695833636149484</v>
      </c>
    </row>
    <row r="59" spans="1:27" x14ac:dyDescent="0.35">
      <c r="A59" s="67"/>
      <c r="B59" s="2">
        <v>0.9</v>
      </c>
      <c r="C59" s="5">
        <v>0.86657823336570361</v>
      </c>
      <c r="D59" s="5">
        <v>0.65156629642161767</v>
      </c>
      <c r="E59" s="5">
        <v>0.57124346473228549</v>
      </c>
      <c r="F59" s="5">
        <v>0.51975333425610115</v>
      </c>
      <c r="G59" s="5">
        <v>0.48324927441124133</v>
      </c>
      <c r="H59" s="5">
        <v>0.45471509932609311</v>
      </c>
      <c r="I59" s="5">
        <v>0.43148792896488919</v>
      </c>
      <c r="J59" s="5">
        <v>0.41192184459958453</v>
      </c>
      <c r="K59" s="5">
        <v>0.39472407594580849</v>
      </c>
      <c r="L59" s="5">
        <v>0.38005701481086318</v>
      </c>
      <c r="M59" s="13">
        <v>0.3669297887862677</v>
      </c>
      <c r="O59" s="67"/>
      <c r="P59" s="2">
        <v>0.9</v>
      </c>
      <c r="Q59" s="5">
        <v>0.86657823336570361</v>
      </c>
      <c r="R59" s="5">
        <v>0.65156629642161767</v>
      </c>
      <c r="S59" s="5">
        <v>0.57124346473228549</v>
      </c>
      <c r="T59" s="5">
        <v>0.51975333425610115</v>
      </c>
      <c r="U59" s="5">
        <v>0.48324927441124133</v>
      </c>
      <c r="V59" s="5">
        <v>0.45471509932609311</v>
      </c>
      <c r="W59" s="5">
        <v>0.43148792896488919</v>
      </c>
      <c r="X59" s="5">
        <v>0.41192184459958453</v>
      </c>
      <c r="Y59" s="5">
        <v>0.39472407594580849</v>
      </c>
      <c r="Z59" s="5">
        <v>0.38005701481086318</v>
      </c>
      <c r="AA59" s="13">
        <v>0.3669297887862677</v>
      </c>
    </row>
    <row r="60" spans="1:27" x14ac:dyDescent="0.35">
      <c r="A60" s="67"/>
      <c r="B60" s="2">
        <v>0.95</v>
      </c>
      <c r="C60" s="5">
        <v>0.86333714071521406</v>
      </c>
      <c r="D60" s="5">
        <v>0.64046169765705929</v>
      </c>
      <c r="E60" s="5">
        <v>0.55894273840698472</v>
      </c>
      <c r="F60" s="5">
        <v>0.50783121307097578</v>
      </c>
      <c r="G60" s="5">
        <v>0.47162201257829911</v>
      </c>
      <c r="H60" s="5">
        <v>0.44361429377789741</v>
      </c>
      <c r="I60" s="5">
        <v>0.42097039365323807</v>
      </c>
      <c r="J60" s="5">
        <v>0.40165327072208851</v>
      </c>
      <c r="K60" s="5">
        <v>0.38494638641291606</v>
      </c>
      <c r="L60" s="5">
        <v>0.37053629461334475</v>
      </c>
      <c r="M60" s="13">
        <v>0.35790231315687127</v>
      </c>
      <c r="O60" s="67"/>
      <c r="P60" s="2">
        <v>0.95</v>
      </c>
      <c r="Q60" s="5">
        <v>0.86333714071521406</v>
      </c>
      <c r="R60" s="5">
        <v>0.64046169765705929</v>
      </c>
      <c r="S60" s="5">
        <v>0.55894273840698472</v>
      </c>
      <c r="T60" s="5">
        <v>0.50783121307097578</v>
      </c>
      <c r="U60" s="5">
        <v>0.47162201257829911</v>
      </c>
      <c r="V60" s="5">
        <v>0.44361429377789741</v>
      </c>
      <c r="W60" s="5">
        <v>0.42097039365323807</v>
      </c>
      <c r="X60" s="5">
        <v>0.40165327072208851</v>
      </c>
      <c r="Y60" s="5">
        <v>0.38494638641291606</v>
      </c>
      <c r="Z60" s="5">
        <v>0.37053629461334475</v>
      </c>
      <c r="AA60" s="13">
        <v>0.35790231315687127</v>
      </c>
    </row>
    <row r="61" spans="1:27" x14ac:dyDescent="0.35">
      <c r="A61" s="67"/>
      <c r="B61" s="2">
        <v>1</v>
      </c>
      <c r="C61" s="5">
        <v>0.86053791562451609</v>
      </c>
      <c r="D61" s="5">
        <v>0.62995448832329337</v>
      </c>
      <c r="E61" s="5">
        <v>0.54760548903864636</v>
      </c>
      <c r="F61" s="5">
        <v>0.49683636469993969</v>
      </c>
      <c r="G61" s="5">
        <v>0.46077649049153407</v>
      </c>
      <c r="H61" s="5">
        <v>0.43354558025604001</v>
      </c>
      <c r="I61" s="5">
        <v>0.41118688785525392</v>
      </c>
      <c r="J61" s="5">
        <v>0.39212892589559867</v>
      </c>
      <c r="K61" s="5">
        <v>0.37591764637806302</v>
      </c>
      <c r="L61" s="5">
        <v>0.3617748920385962</v>
      </c>
      <c r="M61" s="13">
        <v>0.34928385161884756</v>
      </c>
      <c r="O61" s="67"/>
      <c r="P61" s="2">
        <v>1</v>
      </c>
      <c r="Q61" s="5">
        <v>0.86053791562451609</v>
      </c>
      <c r="R61" s="5">
        <v>0.62995448832329337</v>
      </c>
      <c r="S61" s="5">
        <v>0.54760548903864636</v>
      </c>
      <c r="T61" s="5">
        <v>0.49683636469993969</v>
      </c>
      <c r="U61" s="5">
        <v>0.46077649049153407</v>
      </c>
      <c r="V61" s="5">
        <v>0.43354558025604001</v>
      </c>
      <c r="W61" s="5">
        <v>0.41118688785525392</v>
      </c>
      <c r="X61" s="5">
        <v>0.39212892589559867</v>
      </c>
      <c r="Y61" s="5">
        <v>0.37591764637806302</v>
      </c>
      <c r="Z61" s="5">
        <v>0.3617748920385962</v>
      </c>
      <c r="AA61" s="13">
        <v>0.34928385161884756</v>
      </c>
    </row>
    <row r="62" spans="1:27" x14ac:dyDescent="0.35">
      <c r="A62" s="8"/>
      <c r="B62" s="9"/>
      <c r="C62" s="9"/>
      <c r="D62" s="9"/>
      <c r="E62" s="9"/>
      <c r="F62" s="9"/>
      <c r="G62" s="9"/>
      <c r="H62" s="9"/>
      <c r="I62" s="9"/>
      <c r="J62" s="9"/>
      <c r="K62" s="9"/>
      <c r="L62" s="9"/>
      <c r="M62" s="10"/>
      <c r="O62" s="8"/>
      <c r="P62" s="9"/>
      <c r="Q62" s="9"/>
      <c r="R62" s="9"/>
      <c r="S62" s="9"/>
      <c r="T62" s="9"/>
      <c r="U62" s="9"/>
      <c r="V62" s="9"/>
      <c r="W62" s="9"/>
      <c r="X62" s="9"/>
      <c r="Y62" s="9"/>
      <c r="Z62" s="9"/>
      <c r="AA62" s="10"/>
    </row>
    <row r="63" spans="1:27" x14ac:dyDescent="0.35">
      <c r="A63" s="8"/>
      <c r="B63" s="9"/>
      <c r="C63" s="9"/>
      <c r="D63" s="9"/>
      <c r="E63" s="9"/>
      <c r="F63" s="9"/>
      <c r="G63" s="9"/>
      <c r="H63" s="9"/>
      <c r="I63" s="9"/>
      <c r="J63" s="9"/>
      <c r="K63" s="9"/>
      <c r="L63" s="9"/>
      <c r="M63" s="10"/>
      <c r="O63" s="8"/>
      <c r="P63" s="9"/>
      <c r="Q63" s="9"/>
      <c r="R63" s="9"/>
      <c r="S63" s="9"/>
      <c r="T63" s="9"/>
      <c r="U63" s="9"/>
      <c r="V63" s="9"/>
      <c r="W63" s="9"/>
      <c r="X63" s="9"/>
      <c r="Y63" s="9"/>
      <c r="Z63" s="9"/>
      <c r="AA63" s="10"/>
    </row>
    <row r="64" spans="1:27" x14ac:dyDescent="0.35">
      <c r="A64" s="8"/>
      <c r="B64" s="9"/>
      <c r="C64" s="9"/>
      <c r="D64" s="9"/>
      <c r="E64" s="9"/>
      <c r="F64" s="9"/>
      <c r="G64" s="9"/>
      <c r="H64" s="9"/>
      <c r="I64" s="9"/>
      <c r="J64" s="9"/>
      <c r="K64" s="9"/>
      <c r="L64" s="9"/>
      <c r="M64" s="10"/>
      <c r="O64" s="8"/>
      <c r="P64" s="9"/>
      <c r="Q64" s="9"/>
      <c r="R64" s="9"/>
      <c r="S64" s="9"/>
      <c r="T64" s="9"/>
      <c r="U64" s="9"/>
      <c r="V64" s="9"/>
      <c r="W64" s="9"/>
      <c r="X64" s="9"/>
      <c r="Y64" s="9"/>
      <c r="Z64" s="9"/>
      <c r="AA64" s="10"/>
    </row>
    <row r="65" spans="1:27" x14ac:dyDescent="0.35">
      <c r="A65" s="8"/>
      <c r="B65" s="9"/>
      <c r="C65" s="9"/>
      <c r="D65" s="9"/>
      <c r="E65" s="9"/>
      <c r="F65" s="9"/>
      <c r="G65" s="9"/>
      <c r="H65" s="9"/>
      <c r="I65" s="9"/>
      <c r="J65" s="9"/>
      <c r="K65" s="9"/>
      <c r="L65" s="9"/>
      <c r="M65" s="10"/>
      <c r="O65" s="8"/>
      <c r="P65" s="9"/>
      <c r="Q65" s="9"/>
      <c r="R65" s="9"/>
      <c r="S65" s="9"/>
      <c r="T65" s="9"/>
      <c r="U65" s="9"/>
      <c r="V65" s="9"/>
      <c r="W65" s="9"/>
      <c r="X65" s="9"/>
      <c r="Y65" s="9"/>
      <c r="Z65" s="9"/>
      <c r="AA65" s="10"/>
    </row>
    <row r="66" spans="1:27" x14ac:dyDescent="0.35">
      <c r="A66" s="8"/>
      <c r="B66" s="9"/>
      <c r="C66" s="9"/>
      <c r="D66" s="9"/>
      <c r="E66" s="9"/>
      <c r="F66" s="9"/>
      <c r="G66" s="9"/>
      <c r="H66" s="9"/>
      <c r="I66" s="9"/>
      <c r="J66" s="9"/>
      <c r="K66" s="9"/>
      <c r="L66" s="9"/>
      <c r="M66" s="10"/>
      <c r="O66" s="8"/>
      <c r="P66" s="9"/>
      <c r="Q66" s="9"/>
      <c r="R66" s="9"/>
      <c r="S66" s="9"/>
      <c r="T66" s="9"/>
      <c r="U66" s="9"/>
      <c r="V66" s="9"/>
      <c r="W66" s="9"/>
      <c r="X66" s="9"/>
      <c r="Y66" s="9"/>
      <c r="Z66" s="9"/>
      <c r="AA66" s="10"/>
    </row>
    <row r="67" spans="1:27" x14ac:dyDescent="0.35">
      <c r="A67" s="8"/>
      <c r="B67" s="9"/>
      <c r="C67" s="9"/>
      <c r="D67" s="9"/>
      <c r="E67" s="9"/>
      <c r="F67" s="9"/>
      <c r="G67" s="9"/>
      <c r="H67" s="9"/>
      <c r="I67" s="9"/>
      <c r="J67" s="9"/>
      <c r="K67" s="9"/>
      <c r="L67" s="9"/>
      <c r="M67" s="10"/>
      <c r="O67" s="8"/>
      <c r="P67" s="9"/>
      <c r="Q67" s="9"/>
      <c r="R67" s="9"/>
      <c r="S67" s="9"/>
      <c r="T67" s="9"/>
      <c r="U67" s="9"/>
      <c r="V67" s="9"/>
      <c r="W67" s="9"/>
      <c r="X67" s="9"/>
      <c r="Y67" s="9"/>
      <c r="Z67" s="9"/>
      <c r="AA67" s="10"/>
    </row>
    <row r="68" spans="1:27" x14ac:dyDescent="0.35">
      <c r="A68" s="8"/>
      <c r="B68" s="9"/>
      <c r="C68" s="9"/>
      <c r="D68" s="9"/>
      <c r="E68" s="9"/>
      <c r="F68" s="9"/>
      <c r="G68" s="9"/>
      <c r="H68" s="9"/>
      <c r="I68" s="9"/>
      <c r="J68" s="9"/>
      <c r="K68" s="9"/>
      <c r="L68" s="9"/>
      <c r="M68" s="10"/>
      <c r="O68" s="8"/>
      <c r="P68" s="9"/>
      <c r="Q68" s="9"/>
      <c r="R68" s="9"/>
      <c r="S68" s="9"/>
      <c r="T68" s="9"/>
      <c r="U68" s="9"/>
      <c r="V68" s="9"/>
      <c r="W68" s="9"/>
      <c r="X68" s="9"/>
      <c r="Y68" s="9"/>
      <c r="Z68" s="9"/>
      <c r="AA68" s="10"/>
    </row>
    <row r="69" spans="1:27" x14ac:dyDescent="0.35">
      <c r="A69" s="8"/>
      <c r="B69" s="9"/>
      <c r="C69" s="9"/>
      <c r="D69" s="9"/>
      <c r="E69" s="9"/>
      <c r="F69" s="9"/>
      <c r="G69" s="9"/>
      <c r="H69" s="9"/>
      <c r="I69" s="9"/>
      <c r="J69" s="9"/>
      <c r="K69" s="9"/>
      <c r="L69" s="9"/>
      <c r="M69" s="10"/>
      <c r="O69" s="8"/>
      <c r="P69" s="9"/>
      <c r="Q69" s="9"/>
      <c r="R69" s="9"/>
      <c r="S69" s="9"/>
      <c r="T69" s="9"/>
      <c r="U69" s="9"/>
      <c r="V69" s="9"/>
      <c r="W69" s="9"/>
      <c r="X69" s="9"/>
      <c r="Y69" s="9"/>
      <c r="Z69" s="9"/>
      <c r="AA69" s="10"/>
    </row>
    <row r="70" spans="1:27" x14ac:dyDescent="0.35">
      <c r="A70" s="8"/>
      <c r="B70" s="9"/>
      <c r="C70" s="9"/>
      <c r="D70" s="9"/>
      <c r="E70" s="9"/>
      <c r="F70" s="9"/>
      <c r="G70" s="9"/>
      <c r="H70" s="9"/>
      <c r="I70" s="9"/>
      <c r="J70" s="9"/>
      <c r="K70" s="9"/>
      <c r="L70" s="9"/>
      <c r="M70" s="10"/>
      <c r="O70" s="8"/>
      <c r="P70" s="9"/>
      <c r="Q70" s="9"/>
      <c r="R70" s="9"/>
      <c r="S70" s="9"/>
      <c r="T70" s="9"/>
      <c r="U70" s="9"/>
      <c r="V70" s="9"/>
      <c r="W70" s="9"/>
      <c r="X70" s="9"/>
      <c r="Y70" s="9"/>
      <c r="Z70" s="9"/>
      <c r="AA70" s="10"/>
    </row>
    <row r="71" spans="1:27" x14ac:dyDescent="0.35">
      <c r="A71" s="8"/>
      <c r="B71" s="9"/>
      <c r="C71" s="9"/>
      <c r="D71" s="9"/>
      <c r="E71" s="9"/>
      <c r="F71" s="9"/>
      <c r="G71" s="9"/>
      <c r="H71" s="9"/>
      <c r="I71" s="9"/>
      <c r="J71" s="9"/>
      <c r="K71" s="9"/>
      <c r="L71" s="9"/>
      <c r="M71" s="10"/>
      <c r="O71" s="8"/>
      <c r="P71" s="9"/>
      <c r="Q71" s="9"/>
      <c r="R71" s="9"/>
      <c r="S71" s="9"/>
      <c r="T71" s="9"/>
      <c r="U71" s="9"/>
      <c r="V71" s="9"/>
      <c r="W71" s="9"/>
      <c r="X71" s="9"/>
      <c r="Y71" s="9"/>
      <c r="Z71" s="9"/>
      <c r="AA71" s="10"/>
    </row>
    <row r="72" spans="1:27" x14ac:dyDescent="0.35">
      <c r="A72" s="64" t="s">
        <v>1</v>
      </c>
      <c r="B72" s="65"/>
      <c r="C72" s="65"/>
      <c r="D72" s="65"/>
      <c r="E72" s="65"/>
      <c r="F72" s="65"/>
      <c r="G72" s="65"/>
      <c r="H72" s="65"/>
      <c r="I72" s="65"/>
      <c r="J72" s="65"/>
      <c r="K72" s="65"/>
      <c r="L72" s="65"/>
      <c r="M72" s="66"/>
      <c r="O72" s="64" t="s">
        <v>1</v>
      </c>
      <c r="P72" s="65"/>
      <c r="Q72" s="65"/>
      <c r="R72" s="65"/>
      <c r="S72" s="65"/>
      <c r="T72" s="65"/>
      <c r="U72" s="65"/>
      <c r="V72" s="65"/>
      <c r="W72" s="65"/>
      <c r="X72" s="65"/>
      <c r="Y72" s="65"/>
      <c r="Z72" s="65"/>
      <c r="AA72" s="66"/>
    </row>
    <row r="73" spans="1:27" x14ac:dyDescent="0.35">
      <c r="A73" s="67" t="s">
        <v>0</v>
      </c>
      <c r="B73" s="1"/>
      <c r="C73" s="1">
        <v>0</v>
      </c>
      <c r="D73" s="1">
        <v>0.1</v>
      </c>
      <c r="E73" s="1">
        <v>0.2</v>
      </c>
      <c r="F73" s="1">
        <v>0.3</v>
      </c>
      <c r="G73" s="1">
        <v>0.4</v>
      </c>
      <c r="H73" s="1">
        <v>0.5</v>
      </c>
      <c r="I73" s="1">
        <v>0.6</v>
      </c>
      <c r="J73" s="1">
        <v>0.7</v>
      </c>
      <c r="K73" s="1">
        <v>0.8</v>
      </c>
      <c r="L73" s="1">
        <v>0.9</v>
      </c>
      <c r="M73" s="11">
        <v>1</v>
      </c>
      <c r="O73" s="67" t="s">
        <v>0</v>
      </c>
      <c r="P73" s="1"/>
      <c r="Q73" s="1">
        <v>0</v>
      </c>
      <c r="R73" s="1">
        <v>0.1</v>
      </c>
      <c r="S73" s="1">
        <v>0.2</v>
      </c>
      <c r="T73" s="1">
        <v>0.3</v>
      </c>
      <c r="U73" s="1">
        <v>0.4</v>
      </c>
      <c r="V73" s="1">
        <v>0.5</v>
      </c>
      <c r="W73" s="1">
        <v>0.6</v>
      </c>
      <c r="X73" s="1">
        <v>0.7</v>
      </c>
      <c r="Y73" s="1">
        <v>0.8</v>
      </c>
      <c r="Z73" s="1">
        <v>0.9</v>
      </c>
      <c r="AA73" s="11">
        <v>1</v>
      </c>
    </row>
    <row r="74" spans="1:27" x14ac:dyDescent="0.35">
      <c r="A74" s="67"/>
      <c r="B74" s="2">
        <v>0</v>
      </c>
      <c r="C74" s="4">
        <v>0</v>
      </c>
      <c r="D74" s="4">
        <v>0</v>
      </c>
      <c r="E74" s="4">
        <v>0</v>
      </c>
      <c r="F74" s="4">
        <v>0</v>
      </c>
      <c r="G74" s="4">
        <v>0</v>
      </c>
      <c r="H74" s="4">
        <v>0</v>
      </c>
      <c r="I74" s="4">
        <v>0</v>
      </c>
      <c r="J74" s="4">
        <v>0</v>
      </c>
      <c r="K74" s="4">
        <v>0</v>
      </c>
      <c r="L74" s="4">
        <v>0</v>
      </c>
      <c r="M74" s="14">
        <v>0</v>
      </c>
      <c r="O74" s="67"/>
      <c r="P74" s="2">
        <v>0</v>
      </c>
      <c r="Q74" s="4">
        <v>0</v>
      </c>
      <c r="R74" s="4">
        <v>0</v>
      </c>
      <c r="S74" s="4">
        <v>0</v>
      </c>
      <c r="T74" s="4">
        <v>0</v>
      </c>
      <c r="U74" s="4">
        <v>0</v>
      </c>
      <c r="V74" s="4">
        <v>0</v>
      </c>
      <c r="W74" s="4">
        <v>0</v>
      </c>
      <c r="X74" s="4">
        <v>0</v>
      </c>
      <c r="Y74" s="4">
        <v>0</v>
      </c>
      <c r="Z74" s="4">
        <v>0</v>
      </c>
      <c r="AA74" s="14">
        <v>0</v>
      </c>
    </row>
    <row r="75" spans="1:27" x14ac:dyDescent="0.35">
      <c r="A75" s="67"/>
      <c r="B75" s="2">
        <v>0.05</v>
      </c>
      <c r="C75" s="4">
        <v>6.9408641849634922E-3</v>
      </c>
      <c r="D75" s="4">
        <v>7.7604373131271581E-3</v>
      </c>
      <c r="E75" s="4">
        <v>8.483348619864637E-3</v>
      </c>
      <c r="F75" s="4">
        <v>9.135469684716473E-3</v>
      </c>
      <c r="G75" s="4">
        <v>9.6875631071618278E-3</v>
      </c>
      <c r="H75" s="4">
        <v>1.0176578502454545E-2</v>
      </c>
      <c r="I75" s="4">
        <v>1.0732037745880193E-2</v>
      </c>
      <c r="J75" s="4">
        <v>1.1063176315007176E-2</v>
      </c>
      <c r="K75" s="4">
        <v>1.138190000306967E-2</v>
      </c>
      <c r="L75" s="4">
        <v>1.1606559827789962E-2</v>
      </c>
      <c r="M75" s="14">
        <v>1.1825238751288726E-2</v>
      </c>
      <c r="O75" s="67"/>
      <c r="P75" s="2">
        <v>0.05</v>
      </c>
      <c r="Q75" s="4">
        <v>6.9408641849634922E-3</v>
      </c>
      <c r="R75" s="4">
        <v>7.7604373131271581E-3</v>
      </c>
      <c r="S75" s="4">
        <v>8.483348619864637E-3</v>
      </c>
      <c r="T75" s="4">
        <v>9.135469684716473E-3</v>
      </c>
      <c r="U75" s="4">
        <v>9.6875631071618278E-3</v>
      </c>
      <c r="V75" s="4">
        <v>1.0176578502454545E-2</v>
      </c>
      <c r="W75" s="4">
        <v>1.0732037745880193E-2</v>
      </c>
      <c r="X75" s="4">
        <v>1.1063176315007176E-2</v>
      </c>
      <c r="Y75" s="4">
        <v>1.138190000306967E-2</v>
      </c>
      <c r="Z75" s="4">
        <v>1.1606559827789962E-2</v>
      </c>
      <c r="AA75" s="14">
        <v>1.1825238751288726E-2</v>
      </c>
    </row>
    <row r="76" spans="1:27" x14ac:dyDescent="0.35">
      <c r="A76" s="67"/>
      <c r="B76" s="2">
        <v>0.1</v>
      </c>
      <c r="C76" s="4">
        <v>7.8004959170032504E-3</v>
      </c>
      <c r="D76" s="4">
        <v>9.0300347333549247E-3</v>
      </c>
      <c r="E76" s="4">
        <v>9.8351172481649322E-3</v>
      </c>
      <c r="F76" s="4">
        <v>1.0484357180794372E-2</v>
      </c>
      <c r="G76" s="4">
        <v>1.0955871755787452E-2</v>
      </c>
      <c r="H76" s="4">
        <v>1.1317686645185293E-2</v>
      </c>
      <c r="I76" s="4">
        <v>1.1744412949645977E-2</v>
      </c>
      <c r="J76" s="4">
        <v>1.1957021409870162E-2</v>
      </c>
      <c r="K76" s="4">
        <v>1.2021673358396857E-2</v>
      </c>
      <c r="L76" s="4">
        <v>1.2137388848072542E-2</v>
      </c>
      <c r="M76" s="14">
        <v>1.2220976585381743E-2</v>
      </c>
      <c r="O76" s="67"/>
      <c r="P76" s="2">
        <v>0.1</v>
      </c>
      <c r="Q76" s="4">
        <v>7.8004959170032504E-3</v>
      </c>
      <c r="R76" s="4">
        <v>9.0300347333549247E-3</v>
      </c>
      <c r="S76" s="4">
        <v>9.8351172481649322E-3</v>
      </c>
      <c r="T76" s="4">
        <v>1.0484357180794372E-2</v>
      </c>
      <c r="U76" s="4">
        <v>1.0955871755787452E-2</v>
      </c>
      <c r="V76" s="4">
        <v>1.1317686645185293E-2</v>
      </c>
      <c r="W76" s="4">
        <v>1.1744412949645977E-2</v>
      </c>
      <c r="X76" s="4">
        <v>1.1957021409870162E-2</v>
      </c>
      <c r="Y76" s="4">
        <v>1.2021673358396857E-2</v>
      </c>
      <c r="Z76" s="4">
        <v>1.2137388848072542E-2</v>
      </c>
      <c r="AA76" s="14">
        <v>1.2220976585381743E-2</v>
      </c>
    </row>
    <row r="77" spans="1:27" x14ac:dyDescent="0.35">
      <c r="A77" s="67"/>
      <c r="B77" s="2">
        <v>0.15</v>
      </c>
      <c r="C77" s="4">
        <v>7.2741924145795197E-3</v>
      </c>
      <c r="D77" s="4">
        <v>9.0248157681291456E-3</v>
      </c>
      <c r="E77" s="4">
        <v>9.9972653940094709E-3</v>
      </c>
      <c r="F77" s="4">
        <v>1.0706194483753416E-2</v>
      </c>
      <c r="G77" s="4">
        <v>1.1249192747999032E-2</v>
      </c>
      <c r="H77" s="4">
        <v>1.1639498906990229E-2</v>
      </c>
      <c r="I77" s="4">
        <v>1.1989704973801332E-2</v>
      </c>
      <c r="J77" s="4">
        <v>1.2124107322435544E-2</v>
      </c>
      <c r="K77" s="4">
        <v>1.2088133670142479E-2</v>
      </c>
      <c r="L77" s="4">
        <v>1.2097884080127665E-2</v>
      </c>
      <c r="M77" s="14">
        <v>1.205127098276362E-2</v>
      </c>
      <c r="O77" s="67"/>
      <c r="P77" s="2">
        <v>0.15</v>
      </c>
      <c r="Q77" s="4">
        <v>7.2741924145795197E-3</v>
      </c>
      <c r="R77" s="4">
        <v>9.0248157681291456E-3</v>
      </c>
      <c r="S77" s="4">
        <v>9.9972653940094709E-3</v>
      </c>
      <c r="T77" s="4">
        <v>1.0706194483753416E-2</v>
      </c>
      <c r="U77" s="4">
        <v>1.1249192747999032E-2</v>
      </c>
      <c r="V77" s="4">
        <v>1.1639498906990229E-2</v>
      </c>
      <c r="W77" s="4">
        <v>1.1989704973801332E-2</v>
      </c>
      <c r="X77" s="4">
        <v>1.2124107322435544E-2</v>
      </c>
      <c r="Y77" s="4">
        <v>1.2088133670142479E-2</v>
      </c>
      <c r="Z77" s="4">
        <v>1.2097884080127665E-2</v>
      </c>
      <c r="AA77" s="14">
        <v>1.205127098276362E-2</v>
      </c>
    </row>
    <row r="78" spans="1:27" x14ac:dyDescent="0.35">
      <c r="A78" s="67"/>
      <c r="B78" s="2">
        <v>0.2</v>
      </c>
      <c r="C78" s="4">
        <v>6.1592001714018581E-3</v>
      </c>
      <c r="D78" s="4">
        <v>8.7911042491466574E-3</v>
      </c>
      <c r="E78" s="4">
        <v>1.0064651619333308E-2</v>
      </c>
      <c r="F78" s="4">
        <v>1.0920149667496432E-2</v>
      </c>
      <c r="G78" s="4">
        <v>1.1522611208090346E-2</v>
      </c>
      <c r="H78" s="4">
        <v>1.186100298642824E-2</v>
      </c>
      <c r="I78" s="4">
        <v>1.2041437596170428E-2</v>
      </c>
      <c r="J78" s="4">
        <v>1.2010987815210337E-2</v>
      </c>
      <c r="K78" s="4">
        <v>1.1920432677006631E-2</v>
      </c>
      <c r="L78" s="4">
        <v>1.1891984871350788E-2</v>
      </c>
      <c r="M78" s="14">
        <v>1.1752390557815687E-2</v>
      </c>
      <c r="O78" s="67"/>
      <c r="P78" s="2">
        <v>0.2</v>
      </c>
      <c r="Q78" s="4">
        <v>6.1592001714018581E-3</v>
      </c>
      <c r="R78" s="4">
        <v>8.7911042491466574E-3</v>
      </c>
      <c r="S78" s="4">
        <v>1.0064651619333308E-2</v>
      </c>
      <c r="T78" s="4">
        <v>1.0920149667496432E-2</v>
      </c>
      <c r="U78" s="4">
        <v>1.1522611208090346E-2</v>
      </c>
      <c r="V78" s="4">
        <v>1.186100298642824E-2</v>
      </c>
      <c r="W78" s="4">
        <v>1.2041437596170428E-2</v>
      </c>
      <c r="X78" s="4">
        <v>1.2010987815210337E-2</v>
      </c>
      <c r="Y78" s="4">
        <v>1.1920432677006631E-2</v>
      </c>
      <c r="Z78" s="4">
        <v>1.1891984871350788E-2</v>
      </c>
      <c r="AA78" s="14">
        <v>1.1752390557815687E-2</v>
      </c>
    </row>
    <row r="79" spans="1:27" x14ac:dyDescent="0.35">
      <c r="A79" s="67"/>
      <c r="B79" s="2">
        <v>0.25</v>
      </c>
      <c r="C79" s="4">
        <v>5.2602533322355276E-3</v>
      </c>
      <c r="D79" s="4">
        <v>8.5994032599619168E-3</v>
      </c>
      <c r="E79" s="4">
        <v>1.0168512649320767E-2</v>
      </c>
      <c r="F79" s="4">
        <v>1.117034126279122E-2</v>
      </c>
      <c r="G79" s="4">
        <v>1.1680247006966163E-2</v>
      </c>
      <c r="H79" s="4">
        <v>1.1887411938287375E-2</v>
      </c>
      <c r="I79" s="4">
        <v>1.1908927904452195E-2</v>
      </c>
      <c r="J79" s="4">
        <v>1.1749527206294961E-2</v>
      </c>
      <c r="K79" s="4">
        <v>1.1652656626259712E-2</v>
      </c>
      <c r="L79" s="4">
        <v>1.1521012262024975E-2</v>
      </c>
      <c r="M79" s="14">
        <v>1.1314006698474689E-2</v>
      </c>
      <c r="O79" s="67"/>
      <c r="P79" s="2">
        <v>0.25</v>
      </c>
      <c r="Q79" s="4">
        <v>5.2602533322355276E-3</v>
      </c>
      <c r="R79" s="4">
        <v>8.5994032599619168E-3</v>
      </c>
      <c r="S79" s="4">
        <v>1.0168512649320767E-2</v>
      </c>
      <c r="T79" s="4">
        <v>1.117034126279122E-2</v>
      </c>
      <c r="U79" s="4">
        <v>1.1680247006966163E-2</v>
      </c>
      <c r="V79" s="4">
        <v>1.1887411938287375E-2</v>
      </c>
      <c r="W79" s="4">
        <v>1.1908927904452195E-2</v>
      </c>
      <c r="X79" s="4">
        <v>1.1749527206294961E-2</v>
      </c>
      <c r="Y79" s="4">
        <v>1.1652656626259712E-2</v>
      </c>
      <c r="Z79" s="4">
        <v>1.1521012262024975E-2</v>
      </c>
      <c r="AA79" s="14">
        <v>1.1314006698474689E-2</v>
      </c>
    </row>
    <row r="80" spans="1:27" x14ac:dyDescent="0.35">
      <c r="A80" s="67"/>
      <c r="B80" s="2">
        <v>0.3</v>
      </c>
      <c r="C80" s="4">
        <v>4.4711059481574271E-3</v>
      </c>
      <c r="D80" s="4">
        <v>8.4851411780153645E-3</v>
      </c>
      <c r="E80" s="4">
        <v>1.0309039461879201E-2</v>
      </c>
      <c r="F80" s="4">
        <v>1.1337820984972363E-2</v>
      </c>
      <c r="G80" s="4">
        <v>1.1671782075860559E-2</v>
      </c>
      <c r="H80" s="4">
        <v>1.1702010585865981E-2</v>
      </c>
      <c r="I80" s="4">
        <v>1.1658835090833611E-2</v>
      </c>
      <c r="J80" s="4">
        <v>1.1452013919745567E-2</v>
      </c>
      <c r="K80" s="4">
        <v>1.1213934275041647E-2</v>
      </c>
      <c r="L80" s="4">
        <v>1.1068316913436491E-2</v>
      </c>
      <c r="M80" s="14">
        <v>1.0802102930262514E-2</v>
      </c>
      <c r="O80" s="67"/>
      <c r="P80" s="2">
        <v>0.3</v>
      </c>
      <c r="Q80" s="4">
        <v>4.4711059481574271E-3</v>
      </c>
      <c r="R80" s="4">
        <v>8.4851411780153645E-3</v>
      </c>
      <c r="S80" s="4">
        <v>1.0309039461879201E-2</v>
      </c>
      <c r="T80" s="4">
        <v>1.1337820984972363E-2</v>
      </c>
      <c r="U80" s="4">
        <v>1.1671782075860559E-2</v>
      </c>
      <c r="V80" s="4">
        <v>1.1702010585865981E-2</v>
      </c>
      <c r="W80" s="4">
        <v>1.1658835090833611E-2</v>
      </c>
      <c r="X80" s="4">
        <v>1.1452013919745567E-2</v>
      </c>
      <c r="Y80" s="4">
        <v>1.1213934275041647E-2</v>
      </c>
      <c r="Z80" s="4">
        <v>1.1068316913436491E-2</v>
      </c>
      <c r="AA80" s="14">
        <v>1.0802102930262514E-2</v>
      </c>
    </row>
    <row r="81" spans="1:27" x14ac:dyDescent="0.35">
      <c r="A81" s="67"/>
      <c r="B81" s="2">
        <v>0.35</v>
      </c>
      <c r="C81" s="4">
        <v>3.8917382463694765E-3</v>
      </c>
      <c r="D81" s="4">
        <v>8.4002673032820205E-3</v>
      </c>
      <c r="E81" s="4">
        <v>1.052368545881111E-2</v>
      </c>
      <c r="F81" s="4">
        <v>1.1392187785373381E-2</v>
      </c>
      <c r="G81" s="4">
        <v>1.1563447553030348E-2</v>
      </c>
      <c r="H81" s="4">
        <v>1.1453059688424251E-2</v>
      </c>
      <c r="I81" s="4">
        <v>1.1329794644509079E-2</v>
      </c>
      <c r="J81" s="4">
        <v>1.1074794357216996E-2</v>
      </c>
      <c r="K81" s="4">
        <v>1.088302553794792E-2</v>
      </c>
      <c r="L81" s="4">
        <v>1.0611308098320742E-2</v>
      </c>
      <c r="M81" s="14">
        <v>1.0361969976708333E-2</v>
      </c>
      <c r="O81" s="67"/>
      <c r="P81" s="2">
        <v>0.35</v>
      </c>
      <c r="Q81" s="4">
        <v>3.8917382463694765E-3</v>
      </c>
      <c r="R81" s="4">
        <v>8.4002673032820205E-3</v>
      </c>
      <c r="S81" s="4">
        <v>1.052368545881111E-2</v>
      </c>
      <c r="T81" s="4">
        <v>1.1392187785373381E-2</v>
      </c>
      <c r="U81" s="4">
        <v>1.1563447553030348E-2</v>
      </c>
      <c r="V81" s="4">
        <v>1.1453059688424251E-2</v>
      </c>
      <c r="W81" s="4">
        <v>1.1329794644509079E-2</v>
      </c>
      <c r="X81" s="4">
        <v>1.1074794357216996E-2</v>
      </c>
      <c r="Y81" s="4">
        <v>1.088302553794792E-2</v>
      </c>
      <c r="Z81" s="4">
        <v>1.0611308098320742E-2</v>
      </c>
      <c r="AA81" s="14">
        <v>1.0361969976708333E-2</v>
      </c>
    </row>
    <row r="82" spans="1:27" x14ac:dyDescent="0.35">
      <c r="A82" s="67"/>
      <c r="B82" s="2">
        <v>0.4</v>
      </c>
      <c r="C82" s="4">
        <v>3.3593932566295111E-3</v>
      </c>
      <c r="D82" s="4">
        <v>8.3856989816764576E-3</v>
      </c>
      <c r="E82" s="4">
        <v>1.0667150038419648E-2</v>
      </c>
      <c r="F82" s="4">
        <v>1.1337316539879252E-2</v>
      </c>
      <c r="G82" s="4">
        <v>1.1373392925115538E-2</v>
      </c>
      <c r="H82" s="4">
        <v>1.1213016263997495E-2</v>
      </c>
      <c r="I82" s="4">
        <v>1.1052804239006443E-2</v>
      </c>
      <c r="J82" s="4">
        <v>1.0705030835607844E-2</v>
      </c>
      <c r="K82" s="4">
        <v>1.0480605452732383E-2</v>
      </c>
      <c r="L82" s="4">
        <v>1.0209927196338805E-2</v>
      </c>
      <c r="M82" s="14">
        <v>9.917148186257288E-3</v>
      </c>
      <c r="O82" s="67"/>
      <c r="P82" s="2">
        <v>0.4</v>
      </c>
      <c r="Q82" s="4">
        <v>3.3593932566295111E-3</v>
      </c>
      <c r="R82" s="4">
        <v>8.3856989816764576E-3</v>
      </c>
      <c r="S82" s="4">
        <v>1.0667150038419648E-2</v>
      </c>
      <c r="T82" s="4">
        <v>1.1337316539879252E-2</v>
      </c>
      <c r="U82" s="4">
        <v>1.1373392925115538E-2</v>
      </c>
      <c r="V82" s="4">
        <v>1.1213016263997495E-2</v>
      </c>
      <c r="W82" s="4">
        <v>1.1052804239006443E-2</v>
      </c>
      <c r="X82" s="4">
        <v>1.0705030835607844E-2</v>
      </c>
      <c r="Y82" s="4">
        <v>1.0480605452732383E-2</v>
      </c>
      <c r="Z82" s="4">
        <v>1.0209927196338805E-2</v>
      </c>
      <c r="AA82" s="14">
        <v>9.917148186257288E-3</v>
      </c>
    </row>
    <row r="83" spans="1:27" x14ac:dyDescent="0.35">
      <c r="A83" s="67"/>
      <c r="B83" s="2">
        <v>0.45</v>
      </c>
      <c r="C83" s="4">
        <v>2.8736929743899695E-3</v>
      </c>
      <c r="D83" s="4">
        <v>8.5365451866749632E-3</v>
      </c>
      <c r="E83" s="4">
        <v>1.0698297218013715E-2</v>
      </c>
      <c r="F83" s="4">
        <v>1.1236788403646674E-2</v>
      </c>
      <c r="G83" s="4">
        <v>1.1191878302380271E-2</v>
      </c>
      <c r="H83" s="4">
        <v>1.0942179956922005E-2</v>
      </c>
      <c r="I83" s="4">
        <v>1.0639287678831412E-2</v>
      </c>
      <c r="J83" s="4">
        <v>1.0350644986804563E-2</v>
      </c>
      <c r="K83" s="4">
        <v>1.0041515633678853E-2</v>
      </c>
      <c r="L83" s="4">
        <v>9.7355591479926073E-3</v>
      </c>
      <c r="M83" s="14">
        <v>9.5192358381988983E-3</v>
      </c>
      <c r="O83" s="67"/>
      <c r="P83" s="2">
        <v>0.45</v>
      </c>
      <c r="Q83" s="4">
        <v>2.8736929743899695E-3</v>
      </c>
      <c r="R83" s="4">
        <v>8.5365451866749632E-3</v>
      </c>
      <c r="S83" s="4">
        <v>1.0698297218013715E-2</v>
      </c>
      <c r="T83" s="4">
        <v>1.1236788403646674E-2</v>
      </c>
      <c r="U83" s="4">
        <v>1.1191878302380271E-2</v>
      </c>
      <c r="V83" s="4">
        <v>1.0942179956922005E-2</v>
      </c>
      <c r="W83" s="4">
        <v>1.0639287678831412E-2</v>
      </c>
      <c r="X83" s="4">
        <v>1.0350644986804563E-2</v>
      </c>
      <c r="Y83" s="4">
        <v>1.0041515633678853E-2</v>
      </c>
      <c r="Z83" s="4">
        <v>9.7355591479926073E-3</v>
      </c>
      <c r="AA83" s="14">
        <v>9.5192358381988983E-3</v>
      </c>
    </row>
    <row r="84" spans="1:27" x14ac:dyDescent="0.35">
      <c r="A84" s="67"/>
      <c r="B84" s="2">
        <v>0.5</v>
      </c>
      <c r="C84" s="4">
        <v>2.3812230192444919E-3</v>
      </c>
      <c r="D84" s="4">
        <v>8.6256357218929131E-3</v>
      </c>
      <c r="E84" s="4">
        <v>1.0679336404539863E-2</v>
      </c>
      <c r="F84" s="4">
        <v>1.1106982695678206E-2</v>
      </c>
      <c r="G84" s="4">
        <v>1.0939948808128958E-2</v>
      </c>
      <c r="H84" s="4">
        <v>1.0611470100269702E-2</v>
      </c>
      <c r="I84" s="4">
        <v>1.0324386183093238E-2</v>
      </c>
      <c r="J84" s="4">
        <v>9.9940253550302015E-3</v>
      </c>
      <c r="K84" s="4">
        <v>9.7228591171561671E-3</v>
      </c>
      <c r="L84" s="4">
        <v>9.4795967271744056E-3</v>
      </c>
      <c r="M84" s="14">
        <v>9.1613458740686625E-3</v>
      </c>
      <c r="O84" s="67"/>
      <c r="P84" s="2">
        <v>0.5</v>
      </c>
      <c r="Q84" s="4">
        <v>2.3812230192444919E-3</v>
      </c>
      <c r="R84" s="4">
        <v>8.6256357218929131E-3</v>
      </c>
      <c r="S84" s="4">
        <v>1.0679336404539863E-2</v>
      </c>
      <c r="T84" s="4">
        <v>1.1106982695678206E-2</v>
      </c>
      <c r="U84" s="4">
        <v>1.0939948808128958E-2</v>
      </c>
      <c r="V84" s="4">
        <v>1.0611470100269702E-2</v>
      </c>
      <c r="W84" s="4">
        <v>1.0324386183093238E-2</v>
      </c>
      <c r="X84" s="4">
        <v>9.9940253550302015E-3</v>
      </c>
      <c r="Y84" s="4">
        <v>9.7228591171561671E-3</v>
      </c>
      <c r="Z84" s="4">
        <v>9.4795967271744056E-3</v>
      </c>
      <c r="AA84" s="14">
        <v>9.1613458740686625E-3</v>
      </c>
    </row>
    <row r="85" spans="1:27" x14ac:dyDescent="0.35">
      <c r="A85" s="67"/>
      <c r="B85" s="2">
        <v>0.55000000000000004</v>
      </c>
      <c r="C85" s="4">
        <v>2.1990327298440243E-3</v>
      </c>
      <c r="D85" s="4">
        <v>8.745023255745072E-3</v>
      </c>
      <c r="E85" s="4">
        <v>1.0683213256058347E-2</v>
      </c>
      <c r="F85" s="4">
        <v>1.0921996226296837E-2</v>
      </c>
      <c r="G85" s="4">
        <v>1.0711489840142118E-2</v>
      </c>
      <c r="H85" s="4">
        <v>1.0377116500391931E-2</v>
      </c>
      <c r="I85" s="4">
        <v>1.0005454394966241E-2</v>
      </c>
      <c r="J85" s="4">
        <v>9.7525311570523434E-3</v>
      </c>
      <c r="K85" s="4">
        <v>9.3481097550770515E-3</v>
      </c>
      <c r="L85" s="4">
        <v>9.1312497315093454E-3</v>
      </c>
      <c r="M85" s="14">
        <v>8.8646485241646571E-3</v>
      </c>
      <c r="O85" s="67"/>
      <c r="P85" s="2">
        <v>0.55000000000000004</v>
      </c>
      <c r="Q85" s="4">
        <v>2.1990327298440243E-3</v>
      </c>
      <c r="R85" s="4">
        <v>8.745023255745072E-3</v>
      </c>
      <c r="S85" s="4">
        <v>1.0683213256058347E-2</v>
      </c>
      <c r="T85" s="4">
        <v>1.0921996226296837E-2</v>
      </c>
      <c r="U85" s="4">
        <v>1.0711489840142118E-2</v>
      </c>
      <c r="V85" s="4">
        <v>1.0377116500391931E-2</v>
      </c>
      <c r="W85" s="4">
        <v>1.0005454394966241E-2</v>
      </c>
      <c r="X85" s="4">
        <v>9.7525311570523434E-3</v>
      </c>
      <c r="Y85" s="4">
        <v>9.3481097550770515E-3</v>
      </c>
      <c r="Z85" s="4">
        <v>9.1312497315093454E-3</v>
      </c>
      <c r="AA85" s="14">
        <v>8.8646485241646571E-3</v>
      </c>
    </row>
    <row r="86" spans="1:27" x14ac:dyDescent="0.35">
      <c r="A86" s="67"/>
      <c r="B86" s="2">
        <v>0.6</v>
      </c>
      <c r="C86" s="4">
        <v>1.9184463420555725E-3</v>
      </c>
      <c r="D86" s="4">
        <v>8.7903212397266797E-3</v>
      </c>
      <c r="E86" s="4">
        <v>1.0641250800009688E-2</v>
      </c>
      <c r="F86" s="4">
        <v>1.0784709452717671E-2</v>
      </c>
      <c r="G86" s="4">
        <v>1.0459831666228065E-2</v>
      </c>
      <c r="H86" s="4">
        <v>1.0105527476943774E-2</v>
      </c>
      <c r="I86" s="4">
        <v>9.7016572767216602E-3</v>
      </c>
      <c r="J86" s="4">
        <v>9.4089684872377573E-3</v>
      </c>
      <c r="K86" s="4">
        <v>9.0802000197950095E-3</v>
      </c>
      <c r="L86" s="4">
        <v>8.8522994975509563E-3</v>
      </c>
      <c r="M86" s="14">
        <v>8.5505135742337725E-3</v>
      </c>
      <c r="O86" s="67"/>
      <c r="P86" s="2">
        <v>0.6</v>
      </c>
      <c r="Q86" s="4">
        <v>1.9184463420555725E-3</v>
      </c>
      <c r="R86" s="4">
        <v>8.7903212397266797E-3</v>
      </c>
      <c r="S86" s="4">
        <v>1.0641250800009688E-2</v>
      </c>
      <c r="T86" s="4">
        <v>1.0784709452717671E-2</v>
      </c>
      <c r="U86" s="4">
        <v>1.0459831666228065E-2</v>
      </c>
      <c r="V86" s="4">
        <v>1.0105527476943774E-2</v>
      </c>
      <c r="W86" s="4">
        <v>9.7016572767216602E-3</v>
      </c>
      <c r="X86" s="4">
        <v>9.4089684872377573E-3</v>
      </c>
      <c r="Y86" s="4">
        <v>9.0802000197950095E-3</v>
      </c>
      <c r="Z86" s="4">
        <v>8.8522994975509563E-3</v>
      </c>
      <c r="AA86" s="14">
        <v>8.5505135742337725E-3</v>
      </c>
    </row>
    <row r="87" spans="1:27" x14ac:dyDescent="0.35">
      <c r="A87" s="67"/>
      <c r="B87" s="2">
        <v>0.65</v>
      </c>
      <c r="C87" s="4">
        <v>1.5445998444968965E-3</v>
      </c>
      <c r="D87" s="4">
        <v>8.9404772900808192E-3</v>
      </c>
      <c r="E87" s="4">
        <v>1.058294261072841E-2</v>
      </c>
      <c r="F87" s="4">
        <v>1.0554526415208963E-2</v>
      </c>
      <c r="G87" s="4">
        <v>1.0182874846495368E-2</v>
      </c>
      <c r="H87" s="4">
        <v>9.8152008866100073E-3</v>
      </c>
      <c r="I87" s="4">
        <v>9.4283771109770452E-3</v>
      </c>
      <c r="J87" s="4">
        <v>9.1245417971510222E-3</v>
      </c>
      <c r="K87" s="4">
        <v>8.8093426392952569E-3</v>
      </c>
      <c r="L87" s="4">
        <v>8.5941540016887946E-3</v>
      </c>
      <c r="M87" s="14">
        <v>8.3332393261705325E-3</v>
      </c>
      <c r="O87" s="67"/>
      <c r="P87" s="2">
        <v>0.65</v>
      </c>
      <c r="Q87" s="4">
        <v>1.5445998444968965E-3</v>
      </c>
      <c r="R87" s="4">
        <v>8.9404772900808192E-3</v>
      </c>
      <c r="S87" s="4">
        <v>1.058294261072841E-2</v>
      </c>
      <c r="T87" s="4">
        <v>1.0554526415208963E-2</v>
      </c>
      <c r="U87" s="4">
        <v>1.0182874846495368E-2</v>
      </c>
      <c r="V87" s="4">
        <v>9.8152008866100073E-3</v>
      </c>
      <c r="W87" s="4">
        <v>9.4283771109770452E-3</v>
      </c>
      <c r="X87" s="4">
        <v>9.1245417971510222E-3</v>
      </c>
      <c r="Y87" s="4">
        <v>8.8093426392952569E-3</v>
      </c>
      <c r="Z87" s="4">
        <v>8.5941540016887946E-3</v>
      </c>
      <c r="AA87" s="14">
        <v>8.3332393261705325E-3</v>
      </c>
    </row>
    <row r="88" spans="1:27" x14ac:dyDescent="0.35">
      <c r="A88" s="67"/>
      <c r="B88" s="2">
        <v>0.7</v>
      </c>
      <c r="C88" s="4">
        <v>1.3403099538614181E-3</v>
      </c>
      <c r="D88" s="4">
        <v>9.0279208054843112E-3</v>
      </c>
      <c r="E88" s="4">
        <v>1.0497360800648994E-2</v>
      </c>
      <c r="F88" s="4">
        <v>1.0330128691202848E-2</v>
      </c>
      <c r="G88" s="4">
        <v>9.9984422130452444E-3</v>
      </c>
      <c r="H88" s="4">
        <v>9.5564198952976416E-3</v>
      </c>
      <c r="I88" s="4">
        <v>9.2172806689431799E-3</v>
      </c>
      <c r="J88" s="4">
        <v>8.8788138165313453E-3</v>
      </c>
      <c r="K88" s="4">
        <v>8.6346340740499558E-3</v>
      </c>
      <c r="L88" s="4">
        <v>8.3013519425495057E-3</v>
      </c>
      <c r="M88" s="14">
        <v>8.0955607350719459E-3</v>
      </c>
      <c r="O88" s="67"/>
      <c r="P88" s="2">
        <v>0.7</v>
      </c>
      <c r="Q88" s="4">
        <v>1.3403099538614181E-3</v>
      </c>
      <c r="R88" s="4">
        <v>9.0279208054843112E-3</v>
      </c>
      <c r="S88" s="4">
        <v>1.0497360800648994E-2</v>
      </c>
      <c r="T88" s="4">
        <v>1.0330128691202848E-2</v>
      </c>
      <c r="U88" s="4">
        <v>9.9984422130452444E-3</v>
      </c>
      <c r="V88" s="4">
        <v>9.5564198952976416E-3</v>
      </c>
      <c r="W88" s="4">
        <v>9.2172806689431799E-3</v>
      </c>
      <c r="X88" s="4">
        <v>8.8788138165313453E-3</v>
      </c>
      <c r="Y88" s="4">
        <v>8.6346340740499558E-3</v>
      </c>
      <c r="Z88" s="4">
        <v>8.3013519425495057E-3</v>
      </c>
      <c r="AA88" s="14">
        <v>8.0955607350719459E-3</v>
      </c>
    </row>
    <row r="89" spans="1:27" x14ac:dyDescent="0.35">
      <c r="A89" s="67"/>
      <c r="B89" s="2">
        <v>0.75</v>
      </c>
      <c r="C89" s="4">
        <v>1.2773222296244586E-3</v>
      </c>
      <c r="D89" s="4">
        <v>9.110260600950916E-3</v>
      </c>
      <c r="E89" s="4">
        <v>1.031700521624776E-2</v>
      </c>
      <c r="F89" s="4">
        <v>1.0147331882310522E-2</v>
      </c>
      <c r="G89" s="4">
        <v>9.7543553253394664E-3</v>
      </c>
      <c r="H89" s="4">
        <v>9.3123303734138317E-3</v>
      </c>
      <c r="I89" s="4">
        <v>8.9626261175178058E-3</v>
      </c>
      <c r="J89" s="4">
        <v>8.6486939992953937E-3</v>
      </c>
      <c r="K89" s="4">
        <v>8.3723759677354556E-3</v>
      </c>
      <c r="L89" s="4">
        <v>8.1356239487595777E-3</v>
      </c>
      <c r="M89" s="14">
        <v>7.8886473677528164E-3</v>
      </c>
      <c r="O89" s="67"/>
      <c r="P89" s="2">
        <v>0.75</v>
      </c>
      <c r="Q89" s="4">
        <v>1.2773222296244586E-3</v>
      </c>
      <c r="R89" s="4">
        <v>9.110260600950916E-3</v>
      </c>
      <c r="S89" s="4">
        <v>1.031700521624776E-2</v>
      </c>
      <c r="T89" s="4">
        <v>1.0147331882310522E-2</v>
      </c>
      <c r="U89" s="4">
        <v>9.7543553253394664E-3</v>
      </c>
      <c r="V89" s="4">
        <v>9.3123303734138317E-3</v>
      </c>
      <c r="W89" s="4">
        <v>8.9626261175178058E-3</v>
      </c>
      <c r="X89" s="4">
        <v>8.6486939992953937E-3</v>
      </c>
      <c r="Y89" s="4">
        <v>8.3723759677354556E-3</v>
      </c>
      <c r="Z89" s="4">
        <v>8.1356239487595777E-3</v>
      </c>
      <c r="AA89" s="14">
        <v>7.8886473677528164E-3</v>
      </c>
    </row>
    <row r="90" spans="1:27" x14ac:dyDescent="0.35">
      <c r="A90" s="67"/>
      <c r="B90" s="2">
        <v>0.8</v>
      </c>
      <c r="C90" s="4">
        <v>1.0021731145661641E-3</v>
      </c>
      <c r="D90" s="4">
        <v>9.1201255976804691E-3</v>
      </c>
      <c r="E90" s="4">
        <v>1.0247131009772762E-2</v>
      </c>
      <c r="F90" s="4">
        <v>9.9687556851698854E-3</v>
      </c>
      <c r="G90" s="4">
        <v>9.5564284563762307E-3</v>
      </c>
      <c r="H90" s="4">
        <v>9.1163784794300561E-3</v>
      </c>
      <c r="I90" s="4">
        <v>8.7362020520606598E-3</v>
      </c>
      <c r="J90" s="4">
        <v>8.3856370784926824E-3</v>
      </c>
      <c r="K90" s="4">
        <v>8.1458254617327603E-3</v>
      </c>
      <c r="L90" s="4">
        <v>7.8588343993319064E-3</v>
      </c>
      <c r="M90" s="14">
        <v>7.6680481284687593E-3</v>
      </c>
      <c r="O90" s="67"/>
      <c r="P90" s="2">
        <v>0.8</v>
      </c>
      <c r="Q90" s="4">
        <v>1.0021731145661641E-3</v>
      </c>
      <c r="R90" s="4">
        <v>9.1201255976804691E-3</v>
      </c>
      <c r="S90" s="4">
        <v>1.0247131009772762E-2</v>
      </c>
      <c r="T90" s="4">
        <v>9.9687556851698854E-3</v>
      </c>
      <c r="U90" s="4">
        <v>9.5564284563762307E-3</v>
      </c>
      <c r="V90" s="4">
        <v>9.1163784794300561E-3</v>
      </c>
      <c r="W90" s="4">
        <v>8.7362020520606598E-3</v>
      </c>
      <c r="X90" s="4">
        <v>8.3856370784926824E-3</v>
      </c>
      <c r="Y90" s="4">
        <v>8.1458254617327603E-3</v>
      </c>
      <c r="Z90" s="4">
        <v>7.8588343993319064E-3</v>
      </c>
      <c r="AA90" s="14">
        <v>7.6680481284687593E-3</v>
      </c>
    </row>
    <row r="91" spans="1:27" x14ac:dyDescent="0.35">
      <c r="A91" s="67"/>
      <c r="B91" s="2">
        <v>0.85</v>
      </c>
      <c r="C91" s="4">
        <v>8.3829093871406232E-4</v>
      </c>
      <c r="D91" s="4">
        <v>9.1216810798083296E-3</v>
      </c>
      <c r="E91" s="4">
        <v>1.0214261077745843E-2</v>
      </c>
      <c r="F91" s="4">
        <v>9.8095354282078436E-3</v>
      </c>
      <c r="G91" s="4">
        <v>9.3625483434145763E-3</v>
      </c>
      <c r="H91" s="4">
        <v>8.8792833587655363E-3</v>
      </c>
      <c r="I91" s="4">
        <v>8.5379254959637007E-3</v>
      </c>
      <c r="J91" s="4">
        <v>8.2266407266633739E-3</v>
      </c>
      <c r="K91" s="4">
        <v>7.9659236144975203E-3</v>
      </c>
      <c r="L91" s="4">
        <v>7.689373775270748E-3</v>
      </c>
      <c r="M91" s="14">
        <v>7.5047080170647729E-3</v>
      </c>
      <c r="O91" s="67"/>
      <c r="P91" s="2">
        <v>0.85</v>
      </c>
      <c r="Q91" s="4">
        <v>8.3829093871406232E-4</v>
      </c>
      <c r="R91" s="4">
        <v>9.1216810798083296E-3</v>
      </c>
      <c r="S91" s="4">
        <v>1.0214261077745843E-2</v>
      </c>
      <c r="T91" s="4">
        <v>9.8095354282078436E-3</v>
      </c>
      <c r="U91" s="4">
        <v>9.3625483434145763E-3</v>
      </c>
      <c r="V91" s="4">
        <v>8.8792833587655363E-3</v>
      </c>
      <c r="W91" s="4">
        <v>8.5379254959637007E-3</v>
      </c>
      <c r="X91" s="4">
        <v>8.2266407266633739E-3</v>
      </c>
      <c r="Y91" s="4">
        <v>7.9659236144975203E-3</v>
      </c>
      <c r="Z91" s="4">
        <v>7.689373775270748E-3</v>
      </c>
      <c r="AA91" s="14">
        <v>7.5047080170647729E-3</v>
      </c>
    </row>
    <row r="92" spans="1:27" x14ac:dyDescent="0.35">
      <c r="A92" s="67"/>
      <c r="B92" s="2">
        <v>0.9</v>
      </c>
      <c r="C92" s="4">
        <v>6.990942214256295E-4</v>
      </c>
      <c r="D92" s="4">
        <v>9.2269928833468885E-3</v>
      </c>
      <c r="E92" s="4">
        <v>1.0062005587500238E-2</v>
      </c>
      <c r="F92" s="4">
        <v>9.6428933746408475E-3</v>
      </c>
      <c r="G92" s="4">
        <v>9.1194123939783295E-3</v>
      </c>
      <c r="H92" s="4">
        <v>8.7279788067894607E-3</v>
      </c>
      <c r="I92" s="4">
        <v>8.3773078075557068E-3</v>
      </c>
      <c r="J92" s="4">
        <v>8.0059005588546239E-3</v>
      </c>
      <c r="K92" s="4">
        <v>7.7586217059186615E-3</v>
      </c>
      <c r="L92" s="4">
        <v>7.5085420631902404E-3</v>
      </c>
      <c r="M92" s="14">
        <v>7.2957031123882746E-3</v>
      </c>
      <c r="O92" s="67"/>
      <c r="P92" s="2">
        <v>0.9</v>
      </c>
      <c r="Q92" s="4">
        <v>6.990942214256295E-4</v>
      </c>
      <c r="R92" s="4">
        <v>9.2269928833468885E-3</v>
      </c>
      <c r="S92" s="4">
        <v>1.0062005587500238E-2</v>
      </c>
      <c r="T92" s="4">
        <v>9.6428933746408475E-3</v>
      </c>
      <c r="U92" s="4">
        <v>9.1194123939783295E-3</v>
      </c>
      <c r="V92" s="4">
        <v>8.7279788067894607E-3</v>
      </c>
      <c r="W92" s="4">
        <v>8.3773078075557068E-3</v>
      </c>
      <c r="X92" s="4">
        <v>8.0059005588546239E-3</v>
      </c>
      <c r="Y92" s="4">
        <v>7.7586217059186615E-3</v>
      </c>
      <c r="Z92" s="4">
        <v>7.5085420631902404E-3</v>
      </c>
      <c r="AA92" s="14">
        <v>7.2957031123882746E-3</v>
      </c>
    </row>
    <row r="93" spans="1:27" x14ac:dyDescent="0.35">
      <c r="A93" s="67"/>
      <c r="B93" s="2">
        <v>0.95</v>
      </c>
      <c r="C93" s="4">
        <v>6.2336695368174163E-4</v>
      </c>
      <c r="D93" s="4">
        <v>9.2012424759957585E-3</v>
      </c>
      <c r="E93" s="4">
        <v>9.8913898763720604E-3</v>
      </c>
      <c r="F93" s="4">
        <v>9.4824607372396199E-3</v>
      </c>
      <c r="G93" s="4">
        <v>8.9387314885901598E-3</v>
      </c>
      <c r="H93" s="4">
        <v>8.5229818039885379E-3</v>
      </c>
      <c r="I93" s="4">
        <v>8.1774283541263277E-3</v>
      </c>
      <c r="J93" s="4">
        <v>7.8521020988267954E-3</v>
      </c>
      <c r="K93" s="4">
        <v>7.6054080334139514E-3</v>
      </c>
      <c r="L93" s="4">
        <v>7.3762990819977291E-3</v>
      </c>
      <c r="M93" s="14">
        <v>7.1736998397503894E-3</v>
      </c>
      <c r="O93" s="67"/>
      <c r="P93" s="2">
        <v>0.95</v>
      </c>
      <c r="Q93" s="4">
        <v>6.2336695368174163E-4</v>
      </c>
      <c r="R93" s="4">
        <v>9.2012424759957585E-3</v>
      </c>
      <c r="S93" s="4">
        <v>9.8913898763720604E-3</v>
      </c>
      <c r="T93" s="4">
        <v>9.4824607372396199E-3</v>
      </c>
      <c r="U93" s="4">
        <v>8.9387314885901598E-3</v>
      </c>
      <c r="V93" s="4">
        <v>8.5229818039885379E-3</v>
      </c>
      <c r="W93" s="4">
        <v>8.1774283541263277E-3</v>
      </c>
      <c r="X93" s="4">
        <v>7.8521020988267954E-3</v>
      </c>
      <c r="Y93" s="4">
        <v>7.6054080334139514E-3</v>
      </c>
      <c r="Z93" s="4">
        <v>7.3762990819977291E-3</v>
      </c>
      <c r="AA93" s="14">
        <v>7.1736998397503894E-3</v>
      </c>
    </row>
    <row r="94" spans="1:27" x14ac:dyDescent="0.35">
      <c r="A94" s="67"/>
      <c r="B94" s="2">
        <v>1</v>
      </c>
      <c r="C94" s="4">
        <v>5.1999217649534421E-4</v>
      </c>
      <c r="D94" s="4">
        <v>9.2404515574565551E-3</v>
      </c>
      <c r="E94" s="4">
        <v>9.8138824805050467E-3</v>
      </c>
      <c r="F94" s="4">
        <v>9.2722981113180693E-3</v>
      </c>
      <c r="G94" s="4">
        <v>8.784260654619706E-3</v>
      </c>
      <c r="H94" s="4">
        <v>8.3510667845461215E-3</v>
      </c>
      <c r="I94" s="4">
        <v>7.9918070478392812E-3</v>
      </c>
      <c r="J94" s="4">
        <v>7.6929272814358404E-3</v>
      </c>
      <c r="K94" s="4">
        <v>7.4608324892204286E-3</v>
      </c>
      <c r="L94" s="4">
        <v>7.194027791622779E-3</v>
      </c>
      <c r="M94" s="14">
        <v>6.9990248602749914E-3</v>
      </c>
      <c r="O94" s="67"/>
      <c r="P94" s="2">
        <v>1</v>
      </c>
      <c r="Q94" s="4">
        <v>5.1999217649534421E-4</v>
      </c>
      <c r="R94" s="4">
        <v>9.2404515574565551E-3</v>
      </c>
      <c r="S94" s="4">
        <v>9.8138824805050467E-3</v>
      </c>
      <c r="T94" s="4">
        <v>9.2722981113180693E-3</v>
      </c>
      <c r="U94" s="4">
        <v>8.784260654619706E-3</v>
      </c>
      <c r="V94" s="4">
        <v>8.3510667845461215E-3</v>
      </c>
      <c r="W94" s="4">
        <v>7.9918070478392812E-3</v>
      </c>
      <c r="X94" s="4">
        <v>7.6929272814358404E-3</v>
      </c>
      <c r="Y94" s="4">
        <v>7.4608324892204286E-3</v>
      </c>
      <c r="Z94" s="4">
        <v>7.194027791622779E-3</v>
      </c>
      <c r="AA94" s="14">
        <v>6.9990248602749914E-3</v>
      </c>
    </row>
    <row r="95" spans="1:27" x14ac:dyDescent="0.35">
      <c r="A95" s="8"/>
      <c r="B95" s="9"/>
      <c r="C95" s="9"/>
      <c r="D95" s="9"/>
      <c r="E95" s="9"/>
      <c r="F95" s="9"/>
      <c r="G95" s="9"/>
      <c r="H95" s="9"/>
      <c r="I95" s="9"/>
      <c r="J95" s="9"/>
      <c r="K95" s="9"/>
      <c r="L95" s="9"/>
      <c r="M95" s="10"/>
      <c r="O95" s="8"/>
      <c r="P95" s="9"/>
      <c r="Q95" s="9"/>
      <c r="R95" s="9"/>
      <c r="S95" s="9"/>
      <c r="T95" s="9"/>
      <c r="U95" s="9"/>
      <c r="V95" s="9"/>
      <c r="W95" s="9"/>
      <c r="X95" s="9"/>
      <c r="Y95" s="9"/>
      <c r="Z95" s="9"/>
      <c r="AA95" s="10"/>
    </row>
    <row r="96" spans="1:27" x14ac:dyDescent="0.35">
      <c r="A96" s="8"/>
      <c r="B96" s="9"/>
      <c r="C96" s="9"/>
      <c r="D96" s="9"/>
      <c r="E96" s="9"/>
      <c r="F96" s="9"/>
      <c r="G96" s="9"/>
      <c r="H96" s="9"/>
      <c r="I96" s="9"/>
      <c r="J96" s="9"/>
      <c r="K96" s="9"/>
      <c r="L96" s="9"/>
      <c r="M96" s="10"/>
      <c r="O96" s="8"/>
      <c r="P96" s="9"/>
      <c r="Q96" s="9"/>
      <c r="R96" s="9"/>
      <c r="S96" s="9"/>
      <c r="T96" s="9"/>
      <c r="U96" s="9"/>
      <c r="V96" s="9"/>
      <c r="W96" s="9"/>
      <c r="X96" s="9"/>
      <c r="Y96" s="9"/>
      <c r="Z96" s="9"/>
      <c r="AA96" s="10"/>
    </row>
    <row r="97" spans="1:27" x14ac:dyDescent="0.35">
      <c r="A97" s="8"/>
      <c r="B97" s="9"/>
      <c r="C97" s="9"/>
      <c r="D97" s="9"/>
      <c r="E97" s="9"/>
      <c r="F97" s="9"/>
      <c r="G97" s="9"/>
      <c r="H97" s="9"/>
      <c r="I97" s="9"/>
      <c r="J97" s="9"/>
      <c r="K97" s="9"/>
      <c r="L97" s="9"/>
      <c r="M97" s="10"/>
      <c r="O97" s="8"/>
      <c r="P97" s="9"/>
      <c r="Q97" s="9"/>
      <c r="R97" s="9"/>
      <c r="S97" s="9"/>
      <c r="T97" s="9"/>
      <c r="U97" s="9"/>
      <c r="V97" s="9"/>
      <c r="W97" s="9"/>
      <c r="X97" s="9"/>
      <c r="Y97" s="9"/>
      <c r="Z97" s="9"/>
      <c r="AA97" s="10"/>
    </row>
    <row r="98" spans="1:27" x14ac:dyDescent="0.35">
      <c r="A98" s="8"/>
      <c r="B98" s="9"/>
      <c r="C98" s="9"/>
      <c r="D98" s="9"/>
      <c r="E98" s="9"/>
      <c r="F98" s="9"/>
      <c r="G98" s="9"/>
      <c r="H98" s="9"/>
      <c r="I98" s="9"/>
      <c r="J98" s="9"/>
      <c r="K98" s="9"/>
      <c r="L98" s="9"/>
      <c r="M98" s="10"/>
      <c r="O98" s="8"/>
      <c r="P98" s="9"/>
      <c r="Q98" s="9"/>
      <c r="R98" s="9"/>
      <c r="S98" s="9"/>
      <c r="T98" s="9"/>
      <c r="U98" s="9"/>
      <c r="V98" s="9"/>
      <c r="W98" s="9"/>
      <c r="X98" s="9"/>
      <c r="Y98" s="9"/>
      <c r="Z98" s="9"/>
      <c r="AA98" s="10"/>
    </row>
    <row r="99" spans="1:27" x14ac:dyDescent="0.35">
      <c r="A99" s="8"/>
      <c r="B99" s="9"/>
      <c r="C99" s="9"/>
      <c r="D99" s="9"/>
      <c r="E99" s="9"/>
      <c r="F99" s="9"/>
      <c r="G99" s="9"/>
      <c r="H99" s="9"/>
      <c r="I99" s="9"/>
      <c r="J99" s="9"/>
      <c r="K99" s="9"/>
      <c r="L99" s="9"/>
      <c r="M99" s="10"/>
      <c r="O99" s="8"/>
      <c r="P99" s="9"/>
      <c r="Q99" s="9"/>
      <c r="R99" s="9"/>
      <c r="S99" s="9"/>
      <c r="T99" s="9"/>
      <c r="U99" s="9"/>
      <c r="V99" s="9"/>
      <c r="W99" s="9"/>
      <c r="X99" s="9"/>
      <c r="Y99" s="9"/>
      <c r="Z99" s="9"/>
      <c r="AA99" s="10"/>
    </row>
    <row r="100" spans="1:27" x14ac:dyDescent="0.35">
      <c r="A100" s="8"/>
      <c r="B100" s="9"/>
      <c r="C100" s="9"/>
      <c r="D100" s="9"/>
      <c r="E100" s="9"/>
      <c r="F100" s="9"/>
      <c r="G100" s="9"/>
      <c r="H100" s="9"/>
      <c r="I100" s="9"/>
      <c r="J100" s="9"/>
      <c r="K100" s="9"/>
      <c r="L100" s="9"/>
      <c r="M100" s="10"/>
      <c r="O100" s="8"/>
      <c r="P100" s="9"/>
      <c r="Q100" s="9"/>
      <c r="R100" s="9"/>
      <c r="S100" s="9"/>
      <c r="T100" s="9"/>
      <c r="U100" s="9"/>
      <c r="V100" s="9"/>
      <c r="W100" s="9"/>
      <c r="X100" s="9"/>
      <c r="Y100" s="9"/>
      <c r="Z100" s="9"/>
      <c r="AA100" s="10"/>
    </row>
    <row r="101" spans="1:27" x14ac:dyDescent="0.35">
      <c r="A101" s="8"/>
      <c r="B101" s="9"/>
      <c r="C101" s="9"/>
      <c r="D101" s="9"/>
      <c r="E101" s="9"/>
      <c r="F101" s="9"/>
      <c r="G101" s="9"/>
      <c r="H101" s="9"/>
      <c r="I101" s="9"/>
      <c r="J101" s="9"/>
      <c r="K101" s="9"/>
      <c r="L101" s="9"/>
      <c r="M101" s="10"/>
      <c r="O101" s="8"/>
      <c r="P101" s="9"/>
      <c r="Q101" s="9"/>
      <c r="R101" s="9"/>
      <c r="S101" s="9"/>
      <c r="T101" s="9"/>
      <c r="U101" s="9"/>
      <c r="V101" s="9"/>
      <c r="W101" s="9"/>
      <c r="X101" s="9"/>
      <c r="Y101" s="9"/>
      <c r="Z101" s="9"/>
      <c r="AA101" s="10"/>
    </row>
    <row r="102" spans="1:27" x14ac:dyDescent="0.35">
      <c r="A102" s="8"/>
      <c r="B102" s="9"/>
      <c r="C102" s="9"/>
      <c r="D102" s="9"/>
      <c r="E102" s="9"/>
      <c r="F102" s="9"/>
      <c r="G102" s="9"/>
      <c r="H102" s="9"/>
      <c r="I102" s="9"/>
      <c r="J102" s="9"/>
      <c r="K102" s="9"/>
      <c r="L102" s="9"/>
      <c r="M102" s="10"/>
      <c r="O102" s="8"/>
      <c r="P102" s="9"/>
      <c r="Q102" s="9"/>
      <c r="R102" s="9"/>
      <c r="S102" s="9"/>
      <c r="T102" s="9"/>
      <c r="U102" s="9"/>
      <c r="V102" s="9"/>
      <c r="W102" s="9"/>
      <c r="X102" s="9"/>
      <c r="Y102" s="9"/>
      <c r="Z102" s="9"/>
      <c r="AA102" s="10"/>
    </row>
    <row r="103" spans="1:27" x14ac:dyDescent="0.35">
      <c r="A103" s="8"/>
      <c r="B103" s="9"/>
      <c r="C103" s="9"/>
      <c r="D103" s="9"/>
      <c r="E103" s="9"/>
      <c r="F103" s="9"/>
      <c r="G103" s="9"/>
      <c r="H103" s="9"/>
      <c r="I103" s="9"/>
      <c r="J103" s="9"/>
      <c r="K103" s="9"/>
      <c r="L103" s="9"/>
      <c r="M103" s="10"/>
      <c r="O103" s="8"/>
      <c r="P103" s="9"/>
      <c r="Q103" s="9"/>
      <c r="R103" s="9"/>
      <c r="S103" s="9"/>
      <c r="T103" s="9"/>
      <c r="U103" s="9"/>
      <c r="V103" s="9"/>
      <c r="W103" s="9"/>
      <c r="X103" s="9"/>
      <c r="Y103" s="9"/>
      <c r="Z103" s="9"/>
      <c r="AA103" s="10"/>
    </row>
    <row r="104" spans="1:27" x14ac:dyDescent="0.35">
      <c r="A104" s="8"/>
      <c r="B104" s="9"/>
      <c r="C104" s="9"/>
      <c r="D104" s="9"/>
      <c r="E104" s="9"/>
      <c r="F104" s="9"/>
      <c r="G104" s="9"/>
      <c r="H104" s="9"/>
      <c r="I104" s="9"/>
      <c r="J104" s="9"/>
      <c r="K104" s="9"/>
      <c r="L104" s="9"/>
      <c r="M104" s="10"/>
      <c r="O104" s="8"/>
      <c r="P104" s="9"/>
      <c r="Q104" s="9"/>
      <c r="R104" s="9"/>
      <c r="S104" s="9"/>
      <c r="T104" s="9"/>
      <c r="U104" s="9"/>
      <c r="V104" s="9"/>
      <c r="W104" s="9"/>
      <c r="X104" s="9"/>
      <c r="Y104" s="9"/>
      <c r="Z104" s="9"/>
      <c r="AA104" s="10"/>
    </row>
    <row r="105" spans="1:27" x14ac:dyDescent="0.35">
      <c r="A105" s="64" t="s">
        <v>1</v>
      </c>
      <c r="B105" s="65"/>
      <c r="C105" s="65"/>
      <c r="D105" s="65"/>
      <c r="E105" s="65"/>
      <c r="F105" s="65"/>
      <c r="G105" s="65"/>
      <c r="H105" s="65"/>
      <c r="I105" s="65"/>
      <c r="J105" s="65"/>
      <c r="K105" s="65"/>
      <c r="L105" s="65"/>
      <c r="M105" s="66"/>
      <c r="O105" s="64" t="s">
        <v>1</v>
      </c>
      <c r="P105" s="65"/>
      <c r="Q105" s="65"/>
      <c r="R105" s="65"/>
      <c r="S105" s="65"/>
      <c r="T105" s="65"/>
      <c r="U105" s="65"/>
      <c r="V105" s="65"/>
      <c r="W105" s="65"/>
      <c r="X105" s="65"/>
      <c r="Y105" s="65"/>
      <c r="Z105" s="65"/>
      <c r="AA105" s="66"/>
    </row>
    <row r="106" spans="1:27" x14ac:dyDescent="0.35">
      <c r="A106" s="67" t="s">
        <v>0</v>
      </c>
      <c r="B106" s="1"/>
      <c r="C106" s="1">
        <v>0</v>
      </c>
      <c r="D106" s="1">
        <v>0.1</v>
      </c>
      <c r="E106" s="1">
        <v>0.2</v>
      </c>
      <c r="F106" s="1">
        <v>0.3</v>
      </c>
      <c r="G106" s="1">
        <v>0.4</v>
      </c>
      <c r="H106" s="1">
        <v>0.5</v>
      </c>
      <c r="I106" s="1">
        <v>0.6</v>
      </c>
      <c r="J106" s="1">
        <v>0.7</v>
      </c>
      <c r="K106" s="1">
        <v>0.8</v>
      </c>
      <c r="L106" s="1">
        <v>0.9</v>
      </c>
      <c r="M106" s="11">
        <v>1</v>
      </c>
      <c r="O106" s="67" t="s">
        <v>0</v>
      </c>
      <c r="P106" s="1"/>
      <c r="Q106" s="1">
        <v>0</v>
      </c>
      <c r="R106" s="1">
        <v>0.1</v>
      </c>
      <c r="S106" s="1">
        <v>0.2</v>
      </c>
      <c r="T106" s="1">
        <v>0.3</v>
      </c>
      <c r="U106" s="1">
        <v>0.4</v>
      </c>
      <c r="V106" s="1">
        <v>0.5</v>
      </c>
      <c r="W106" s="1">
        <v>0.6</v>
      </c>
      <c r="X106" s="1">
        <v>0.7</v>
      </c>
      <c r="Y106" s="1">
        <v>0.8</v>
      </c>
      <c r="Z106" s="1">
        <v>0.9</v>
      </c>
      <c r="AA106" s="11">
        <v>1</v>
      </c>
    </row>
    <row r="107" spans="1:27" x14ac:dyDescent="0.35">
      <c r="A107" s="67"/>
      <c r="B107" s="2">
        <v>0</v>
      </c>
      <c r="C107" s="4">
        <v>0</v>
      </c>
      <c r="D107" s="4">
        <v>0</v>
      </c>
      <c r="E107" s="4">
        <v>0</v>
      </c>
      <c r="F107" s="4">
        <v>0</v>
      </c>
      <c r="G107" s="4">
        <v>0</v>
      </c>
      <c r="H107" s="4">
        <v>0</v>
      </c>
      <c r="I107" s="4">
        <v>0</v>
      </c>
      <c r="J107" s="4">
        <v>0</v>
      </c>
      <c r="K107" s="4">
        <v>0</v>
      </c>
      <c r="L107" s="4">
        <v>0</v>
      </c>
      <c r="M107" s="14">
        <v>0</v>
      </c>
      <c r="O107" s="67"/>
      <c r="P107" s="2">
        <v>0</v>
      </c>
      <c r="Q107" s="4">
        <v>0</v>
      </c>
      <c r="R107" s="4">
        <v>0</v>
      </c>
      <c r="S107" s="4">
        <v>0</v>
      </c>
      <c r="T107" s="4">
        <v>0</v>
      </c>
      <c r="U107" s="4">
        <v>0</v>
      </c>
      <c r="V107" s="4">
        <v>0</v>
      </c>
      <c r="W107" s="4">
        <v>0</v>
      </c>
      <c r="X107" s="4">
        <v>0</v>
      </c>
      <c r="Y107" s="4">
        <v>0</v>
      </c>
      <c r="Z107" s="4">
        <v>0</v>
      </c>
      <c r="AA107" s="14">
        <v>0</v>
      </c>
    </row>
    <row r="108" spans="1:27" x14ac:dyDescent="0.35">
      <c r="A108" s="67"/>
      <c r="B108" s="2">
        <v>0.05</v>
      </c>
      <c r="C108" s="4">
        <v>1.5897705647523192E-3</v>
      </c>
      <c r="D108" s="4">
        <v>1.7158698195937378E-3</v>
      </c>
      <c r="E108" s="4">
        <v>1.8428480667171873E-3</v>
      </c>
      <c r="F108" s="4">
        <v>1.953951110658954E-3</v>
      </c>
      <c r="G108" s="4">
        <v>2.0552698295733668E-3</v>
      </c>
      <c r="H108" s="4">
        <v>2.1461873318925702E-3</v>
      </c>
      <c r="I108" s="4">
        <v>2.2389176426061246E-3</v>
      </c>
      <c r="J108" s="4">
        <v>2.3103190137951355E-3</v>
      </c>
      <c r="K108" s="4">
        <v>2.3644136706782331E-3</v>
      </c>
      <c r="L108" s="4">
        <v>2.4085256160009485E-3</v>
      </c>
      <c r="M108" s="14">
        <v>2.4516765802503888E-3</v>
      </c>
      <c r="O108" s="67"/>
      <c r="P108" s="2">
        <v>0.05</v>
      </c>
      <c r="Q108" s="4">
        <v>1.5897705647523192E-3</v>
      </c>
      <c r="R108" s="4">
        <v>1.7158698195937378E-3</v>
      </c>
      <c r="S108" s="4">
        <v>1.8428480667171873E-3</v>
      </c>
      <c r="T108" s="4">
        <v>1.953951110658954E-3</v>
      </c>
      <c r="U108" s="4">
        <v>2.0552698295733668E-3</v>
      </c>
      <c r="V108" s="4">
        <v>2.1461873318925702E-3</v>
      </c>
      <c r="W108" s="4">
        <v>2.2389176426061246E-3</v>
      </c>
      <c r="X108" s="4">
        <v>2.3103190137951355E-3</v>
      </c>
      <c r="Y108" s="4">
        <v>2.3644136706782331E-3</v>
      </c>
      <c r="Z108" s="4">
        <v>2.4085256160009485E-3</v>
      </c>
      <c r="AA108" s="14">
        <v>2.4516765802503888E-3</v>
      </c>
    </row>
    <row r="109" spans="1:27" x14ac:dyDescent="0.35">
      <c r="A109" s="67"/>
      <c r="B109" s="2">
        <v>0.1</v>
      </c>
      <c r="C109" s="4">
        <v>1.8446057220089943E-3</v>
      </c>
      <c r="D109" s="4">
        <v>2.0661437164891769E-3</v>
      </c>
      <c r="E109" s="4">
        <v>2.2031675661735198E-3</v>
      </c>
      <c r="F109" s="4">
        <v>2.2835071973332549E-3</v>
      </c>
      <c r="G109" s="4">
        <v>2.3536420227972879E-3</v>
      </c>
      <c r="H109" s="4">
        <v>2.4059069137649541E-3</v>
      </c>
      <c r="I109" s="4">
        <v>2.4583841853364459E-3</v>
      </c>
      <c r="J109" s="4">
        <v>2.4812957719497993E-3</v>
      </c>
      <c r="K109" s="4">
        <v>2.4998545440015137E-3</v>
      </c>
      <c r="L109" s="4">
        <v>2.5139039325348194E-3</v>
      </c>
      <c r="M109" s="14">
        <v>2.509586514740484E-3</v>
      </c>
      <c r="O109" s="67"/>
      <c r="P109" s="2">
        <v>0.1</v>
      </c>
      <c r="Q109" s="4">
        <v>1.8446057220089943E-3</v>
      </c>
      <c r="R109" s="4">
        <v>2.0661437164891769E-3</v>
      </c>
      <c r="S109" s="4">
        <v>2.2031675661735198E-3</v>
      </c>
      <c r="T109" s="4">
        <v>2.2835071973332549E-3</v>
      </c>
      <c r="U109" s="4">
        <v>2.3536420227972879E-3</v>
      </c>
      <c r="V109" s="4">
        <v>2.4059069137649541E-3</v>
      </c>
      <c r="W109" s="4">
        <v>2.4583841853364459E-3</v>
      </c>
      <c r="X109" s="4">
        <v>2.4812957719497993E-3</v>
      </c>
      <c r="Y109" s="4">
        <v>2.4998545440015137E-3</v>
      </c>
      <c r="Z109" s="4">
        <v>2.5139039325348194E-3</v>
      </c>
      <c r="AA109" s="14">
        <v>2.509586514740484E-3</v>
      </c>
    </row>
    <row r="110" spans="1:27" x14ac:dyDescent="0.35">
      <c r="A110" s="67"/>
      <c r="B110" s="2">
        <v>0.15</v>
      </c>
      <c r="C110" s="4">
        <v>1.7326185820652619E-3</v>
      </c>
      <c r="D110" s="4">
        <v>2.0918065374207549E-3</v>
      </c>
      <c r="E110" s="4">
        <v>2.2388246231943719E-3</v>
      </c>
      <c r="F110" s="4">
        <v>2.316018881147853E-3</v>
      </c>
      <c r="G110" s="4">
        <v>2.3541049795863999E-3</v>
      </c>
      <c r="H110" s="4">
        <v>2.3863713555717734E-3</v>
      </c>
      <c r="I110" s="4">
        <v>2.4174969678331958E-3</v>
      </c>
      <c r="J110" s="4">
        <v>2.4310817532161174E-3</v>
      </c>
      <c r="K110" s="4">
        <v>2.4291331200169981E-3</v>
      </c>
      <c r="L110" s="4">
        <v>2.419355380434723E-3</v>
      </c>
      <c r="M110" s="14">
        <v>2.4114920297371566E-3</v>
      </c>
      <c r="O110" s="67"/>
      <c r="P110" s="2">
        <v>0.15</v>
      </c>
      <c r="Q110" s="4">
        <v>1.7326185820652619E-3</v>
      </c>
      <c r="R110" s="4">
        <v>2.0918065374207549E-3</v>
      </c>
      <c r="S110" s="4">
        <v>2.2388246231943719E-3</v>
      </c>
      <c r="T110" s="4">
        <v>2.316018881147853E-3</v>
      </c>
      <c r="U110" s="4">
        <v>2.3541049795863999E-3</v>
      </c>
      <c r="V110" s="4">
        <v>2.3863713555717734E-3</v>
      </c>
      <c r="W110" s="4">
        <v>2.4174969678331958E-3</v>
      </c>
      <c r="X110" s="4">
        <v>2.4310817532161174E-3</v>
      </c>
      <c r="Y110" s="4">
        <v>2.4291331200169981E-3</v>
      </c>
      <c r="Z110" s="4">
        <v>2.419355380434723E-3</v>
      </c>
      <c r="AA110" s="14">
        <v>2.4114920297371566E-3</v>
      </c>
    </row>
    <row r="111" spans="1:27" x14ac:dyDescent="0.35">
      <c r="A111" s="67"/>
      <c r="B111" s="2">
        <v>0.2</v>
      </c>
      <c r="C111" s="4">
        <v>1.5366818346051656E-3</v>
      </c>
      <c r="D111" s="4">
        <v>2.0553379889299409E-3</v>
      </c>
      <c r="E111" s="4">
        <v>2.1961706954123309E-3</v>
      </c>
      <c r="F111" s="4">
        <v>2.2673972230344728E-3</v>
      </c>
      <c r="G111" s="4">
        <v>2.3106453225988401E-3</v>
      </c>
      <c r="H111" s="4">
        <v>2.34074409933619E-3</v>
      </c>
      <c r="I111" s="4">
        <v>2.3731938799670398E-3</v>
      </c>
      <c r="J111" s="4">
        <v>2.3735980616588141E-3</v>
      </c>
      <c r="K111" s="4">
        <v>2.3592636879896825E-3</v>
      </c>
      <c r="L111" s="4">
        <v>2.3348418941833951E-3</v>
      </c>
      <c r="M111" s="14">
        <v>2.3159130201181942E-3</v>
      </c>
      <c r="O111" s="67"/>
      <c r="P111" s="2">
        <v>0.2</v>
      </c>
      <c r="Q111" s="4">
        <v>1.5366818346051656E-3</v>
      </c>
      <c r="R111" s="4">
        <v>2.0553379889299409E-3</v>
      </c>
      <c r="S111" s="4">
        <v>2.1961706954123309E-3</v>
      </c>
      <c r="T111" s="4">
        <v>2.2673972230344728E-3</v>
      </c>
      <c r="U111" s="4">
        <v>2.3106453225988401E-3</v>
      </c>
      <c r="V111" s="4">
        <v>2.34074409933619E-3</v>
      </c>
      <c r="W111" s="4">
        <v>2.3731938799670398E-3</v>
      </c>
      <c r="X111" s="4">
        <v>2.3735980616588141E-3</v>
      </c>
      <c r="Y111" s="4">
        <v>2.3592636879896825E-3</v>
      </c>
      <c r="Z111" s="4">
        <v>2.3348418941833951E-3</v>
      </c>
      <c r="AA111" s="14">
        <v>2.3159130201181942E-3</v>
      </c>
    </row>
    <row r="112" spans="1:27" x14ac:dyDescent="0.35">
      <c r="A112" s="67"/>
      <c r="B112" s="2">
        <v>0.25</v>
      </c>
      <c r="C112" s="4">
        <v>1.3771786504588946E-3</v>
      </c>
      <c r="D112" s="4">
        <v>2.0032332889138413E-3</v>
      </c>
      <c r="E112" s="4">
        <v>2.1432984617721766E-3</v>
      </c>
      <c r="F112" s="4">
        <v>2.231577505520149E-3</v>
      </c>
      <c r="G112" s="4">
        <v>2.2927357107958681E-3</v>
      </c>
      <c r="H112" s="4">
        <v>2.3100070283344782E-3</v>
      </c>
      <c r="I112" s="4">
        <v>2.3347427832349438E-3</v>
      </c>
      <c r="J112" s="4">
        <v>2.3115422602187148E-3</v>
      </c>
      <c r="K112" s="4">
        <v>2.2856245825625446E-3</v>
      </c>
      <c r="L112" s="4">
        <v>2.2691716712112311E-3</v>
      </c>
      <c r="M112" s="14">
        <v>2.2349754305452142E-3</v>
      </c>
      <c r="O112" s="67"/>
      <c r="P112" s="2">
        <v>0.25</v>
      </c>
      <c r="Q112" s="4">
        <v>1.3771786504588946E-3</v>
      </c>
      <c r="R112" s="4">
        <v>2.0032332889138413E-3</v>
      </c>
      <c r="S112" s="4">
        <v>2.1432984617721766E-3</v>
      </c>
      <c r="T112" s="4">
        <v>2.231577505520149E-3</v>
      </c>
      <c r="U112" s="4">
        <v>2.2927357107958681E-3</v>
      </c>
      <c r="V112" s="4">
        <v>2.3100070283344782E-3</v>
      </c>
      <c r="W112" s="4">
        <v>2.3347427832349438E-3</v>
      </c>
      <c r="X112" s="4">
        <v>2.3115422602187148E-3</v>
      </c>
      <c r="Y112" s="4">
        <v>2.2856245825625446E-3</v>
      </c>
      <c r="Z112" s="4">
        <v>2.2691716712112311E-3</v>
      </c>
      <c r="AA112" s="14">
        <v>2.2349754305452142E-3</v>
      </c>
    </row>
    <row r="113" spans="1:27" x14ac:dyDescent="0.35">
      <c r="A113" s="67"/>
      <c r="B113" s="2">
        <v>0.3</v>
      </c>
      <c r="C113" s="4">
        <v>1.2322153058682457E-3</v>
      </c>
      <c r="D113" s="4">
        <v>1.9564830496560221E-3</v>
      </c>
      <c r="E113" s="4">
        <v>2.1080258301078617E-3</v>
      </c>
      <c r="F113" s="4">
        <v>2.2076552177231696E-3</v>
      </c>
      <c r="G113" s="4">
        <v>2.2780602110716018E-3</v>
      </c>
      <c r="H113" s="4">
        <v>2.2792426277356832E-3</v>
      </c>
      <c r="I113" s="4">
        <v>2.2797106882447332E-3</v>
      </c>
      <c r="J113" s="4">
        <v>2.2411805661716822E-3</v>
      </c>
      <c r="K113" s="4">
        <v>2.2142161320200743E-3</v>
      </c>
      <c r="L113" s="4">
        <v>2.1808639807771621E-3</v>
      </c>
      <c r="M113" s="14">
        <v>2.1370108434460846E-3</v>
      </c>
      <c r="O113" s="67"/>
      <c r="P113" s="2">
        <v>0.3</v>
      </c>
      <c r="Q113" s="4">
        <v>1.2322153058682457E-3</v>
      </c>
      <c r="R113" s="4">
        <v>1.9564830496560221E-3</v>
      </c>
      <c r="S113" s="4">
        <v>2.1080258301078617E-3</v>
      </c>
      <c r="T113" s="4">
        <v>2.2076552177231696E-3</v>
      </c>
      <c r="U113" s="4">
        <v>2.2780602110716018E-3</v>
      </c>
      <c r="V113" s="4">
        <v>2.2792426277356832E-3</v>
      </c>
      <c r="W113" s="4">
        <v>2.2797106882447332E-3</v>
      </c>
      <c r="X113" s="4">
        <v>2.2411805661716822E-3</v>
      </c>
      <c r="Y113" s="4">
        <v>2.2142161320200743E-3</v>
      </c>
      <c r="Z113" s="4">
        <v>2.1808639807771621E-3</v>
      </c>
      <c r="AA113" s="14">
        <v>2.1370108434460846E-3</v>
      </c>
    </row>
    <row r="114" spans="1:27" x14ac:dyDescent="0.35">
      <c r="A114" s="67"/>
      <c r="B114" s="2">
        <v>0.35</v>
      </c>
      <c r="C114" s="4">
        <v>1.1218364962491346E-3</v>
      </c>
      <c r="D114" s="4">
        <v>1.9083159518892745E-3</v>
      </c>
      <c r="E114" s="4">
        <v>2.0827392027264655E-3</v>
      </c>
      <c r="F114" s="4">
        <v>2.2057269994037957E-3</v>
      </c>
      <c r="G114" s="4">
        <v>2.2475719052577801E-3</v>
      </c>
      <c r="H114" s="4">
        <v>2.2460827714891039E-3</v>
      </c>
      <c r="I114" s="4">
        <v>2.2261036835697955E-3</v>
      </c>
      <c r="J114" s="4">
        <v>2.1892288131175582E-3</v>
      </c>
      <c r="K114" s="4">
        <v>2.1454370850618513E-3</v>
      </c>
      <c r="L114" s="4">
        <v>2.10009744814013E-3</v>
      </c>
      <c r="M114" s="14">
        <v>2.0627319620294448E-3</v>
      </c>
      <c r="O114" s="67"/>
      <c r="P114" s="2">
        <v>0.35</v>
      </c>
      <c r="Q114" s="4">
        <v>1.1218364962491346E-3</v>
      </c>
      <c r="R114" s="4">
        <v>1.9083159518892745E-3</v>
      </c>
      <c r="S114" s="4">
        <v>2.0827392027264655E-3</v>
      </c>
      <c r="T114" s="4">
        <v>2.2057269994037957E-3</v>
      </c>
      <c r="U114" s="4">
        <v>2.2475719052577801E-3</v>
      </c>
      <c r="V114" s="4">
        <v>2.2460827714891039E-3</v>
      </c>
      <c r="W114" s="4">
        <v>2.2261036835697955E-3</v>
      </c>
      <c r="X114" s="4">
        <v>2.1892288131175582E-3</v>
      </c>
      <c r="Y114" s="4">
        <v>2.1454370850618513E-3</v>
      </c>
      <c r="Z114" s="4">
        <v>2.10009744814013E-3</v>
      </c>
      <c r="AA114" s="14">
        <v>2.0627319620294448E-3</v>
      </c>
    </row>
    <row r="115" spans="1:27" x14ac:dyDescent="0.35">
      <c r="A115" s="67"/>
      <c r="B115" s="2">
        <v>0.4</v>
      </c>
      <c r="C115" s="4">
        <v>9.9070390341513925E-4</v>
      </c>
      <c r="D115" s="4">
        <v>1.8705762478619281E-3</v>
      </c>
      <c r="E115" s="4">
        <v>2.0733532971264432E-3</v>
      </c>
      <c r="F115" s="4">
        <v>2.1972900564397762E-3</v>
      </c>
      <c r="G115" s="4">
        <v>2.2154838301979411E-3</v>
      </c>
      <c r="H115" s="4">
        <v>2.2057419812913539E-3</v>
      </c>
      <c r="I115" s="4">
        <v>2.1689700084184865E-3</v>
      </c>
      <c r="J115" s="4">
        <v>2.1179066319056339E-3</v>
      </c>
      <c r="K115" s="4">
        <v>2.079821356647723E-3</v>
      </c>
      <c r="L115" s="4">
        <v>2.0357288383879954E-3</v>
      </c>
      <c r="M115" s="14">
        <v>1.9849920999510991E-3</v>
      </c>
      <c r="O115" s="67"/>
      <c r="P115" s="2">
        <v>0.4</v>
      </c>
      <c r="Q115" s="4">
        <v>9.9070390341513925E-4</v>
      </c>
      <c r="R115" s="4">
        <v>1.8705762478619281E-3</v>
      </c>
      <c r="S115" s="4">
        <v>2.0733532971264432E-3</v>
      </c>
      <c r="T115" s="4">
        <v>2.1972900564397762E-3</v>
      </c>
      <c r="U115" s="4">
        <v>2.2154838301979411E-3</v>
      </c>
      <c r="V115" s="4">
        <v>2.2057419812913539E-3</v>
      </c>
      <c r="W115" s="4">
        <v>2.1689700084184865E-3</v>
      </c>
      <c r="X115" s="4">
        <v>2.1179066319056339E-3</v>
      </c>
      <c r="Y115" s="4">
        <v>2.079821356647723E-3</v>
      </c>
      <c r="Z115" s="4">
        <v>2.0357288383879954E-3</v>
      </c>
      <c r="AA115" s="14">
        <v>1.9849920999510991E-3</v>
      </c>
    </row>
    <row r="116" spans="1:27" x14ac:dyDescent="0.35">
      <c r="A116" s="67"/>
      <c r="B116" s="2">
        <v>0.45</v>
      </c>
      <c r="C116" s="4">
        <v>9.0036246290429024E-4</v>
      </c>
      <c r="D116" s="4">
        <v>1.841121363017258E-3</v>
      </c>
      <c r="E116" s="4">
        <v>2.0664777631908483E-3</v>
      </c>
      <c r="F116" s="4">
        <v>2.1678654646424718E-3</v>
      </c>
      <c r="G116" s="4">
        <v>2.1840595680021474E-3</v>
      </c>
      <c r="H116" s="4">
        <v>2.15277755142008E-3</v>
      </c>
      <c r="I116" s="4">
        <v>2.1122008376523427E-3</v>
      </c>
      <c r="J116" s="4">
        <v>2.0607154987459997E-3</v>
      </c>
      <c r="K116" s="4">
        <v>2.0116473474562071E-3</v>
      </c>
      <c r="L116" s="4">
        <v>1.9526307289204478E-3</v>
      </c>
      <c r="M116" s="14">
        <v>1.9076174008024341E-3</v>
      </c>
      <c r="O116" s="67"/>
      <c r="P116" s="2">
        <v>0.45</v>
      </c>
      <c r="Q116" s="4">
        <v>9.0036246290429024E-4</v>
      </c>
      <c r="R116" s="4">
        <v>1.841121363017258E-3</v>
      </c>
      <c r="S116" s="4">
        <v>2.0664777631908483E-3</v>
      </c>
      <c r="T116" s="4">
        <v>2.1678654646424718E-3</v>
      </c>
      <c r="U116" s="4">
        <v>2.1840595680021474E-3</v>
      </c>
      <c r="V116" s="4">
        <v>2.15277755142008E-3</v>
      </c>
      <c r="W116" s="4">
        <v>2.1122008376523427E-3</v>
      </c>
      <c r="X116" s="4">
        <v>2.0607154987459997E-3</v>
      </c>
      <c r="Y116" s="4">
        <v>2.0116473474562071E-3</v>
      </c>
      <c r="Z116" s="4">
        <v>1.9526307289204478E-3</v>
      </c>
      <c r="AA116" s="14">
        <v>1.9076174008024341E-3</v>
      </c>
    </row>
    <row r="117" spans="1:27" x14ac:dyDescent="0.35">
      <c r="A117" s="67"/>
      <c r="B117" s="2">
        <v>0.5</v>
      </c>
      <c r="C117" s="4">
        <v>8.3945878508090714E-4</v>
      </c>
      <c r="D117" s="4">
        <v>1.8084326953661384E-3</v>
      </c>
      <c r="E117" s="4">
        <v>2.0636361436389035E-3</v>
      </c>
      <c r="F117" s="4">
        <v>2.1481823924795057E-3</v>
      </c>
      <c r="G117" s="4">
        <v>2.1502857836380013E-3</v>
      </c>
      <c r="H117" s="4">
        <v>2.1063598771387912E-3</v>
      </c>
      <c r="I117" s="4">
        <v>2.0593676227742891E-3</v>
      </c>
      <c r="J117" s="4">
        <v>2.0037802101277183E-3</v>
      </c>
      <c r="K117" s="4">
        <v>1.9483302686471955E-3</v>
      </c>
      <c r="L117" s="4">
        <v>1.8933816441733702E-3</v>
      </c>
      <c r="M117" s="14">
        <v>1.8475459586010103E-3</v>
      </c>
      <c r="O117" s="67"/>
      <c r="P117" s="2">
        <v>0.5</v>
      </c>
      <c r="Q117" s="4">
        <v>8.3945878508090714E-4</v>
      </c>
      <c r="R117" s="4">
        <v>1.8084326953661384E-3</v>
      </c>
      <c r="S117" s="4">
        <v>2.0636361436389035E-3</v>
      </c>
      <c r="T117" s="4">
        <v>2.1481823924795057E-3</v>
      </c>
      <c r="U117" s="4">
        <v>2.1502857836380013E-3</v>
      </c>
      <c r="V117" s="4">
        <v>2.1063598771387912E-3</v>
      </c>
      <c r="W117" s="4">
        <v>2.0593676227742891E-3</v>
      </c>
      <c r="X117" s="4">
        <v>2.0037802101277183E-3</v>
      </c>
      <c r="Y117" s="4">
        <v>1.9483302686471955E-3</v>
      </c>
      <c r="Z117" s="4">
        <v>1.8933816441733702E-3</v>
      </c>
      <c r="AA117" s="14">
        <v>1.8475459586010103E-3</v>
      </c>
    </row>
    <row r="118" spans="1:27" x14ac:dyDescent="0.35">
      <c r="A118" s="67"/>
      <c r="B118" s="2">
        <v>0.55000000000000004</v>
      </c>
      <c r="C118" s="4">
        <v>7.7059462124502655E-4</v>
      </c>
      <c r="D118" s="4">
        <v>1.7846241711329137E-3</v>
      </c>
      <c r="E118" s="4">
        <v>2.0682159914196703E-3</v>
      </c>
      <c r="F118" s="4">
        <v>2.1300954675677595E-3</v>
      </c>
      <c r="G118" s="4">
        <v>2.1109561885322573E-3</v>
      </c>
      <c r="H118" s="4">
        <v>2.0649948855949985E-3</v>
      </c>
      <c r="I118" s="4">
        <v>2.0037565025254321E-3</v>
      </c>
      <c r="J118" s="4">
        <v>1.944687694337414E-3</v>
      </c>
      <c r="K118" s="4">
        <v>1.8874654449497817E-3</v>
      </c>
      <c r="L118" s="4">
        <v>1.8330622599646927E-3</v>
      </c>
      <c r="M118" s="14">
        <v>1.7866352014241644E-3</v>
      </c>
      <c r="O118" s="67"/>
      <c r="P118" s="2">
        <v>0.55000000000000004</v>
      </c>
      <c r="Q118" s="4">
        <v>7.7059462124502655E-4</v>
      </c>
      <c r="R118" s="4">
        <v>1.7846241711329137E-3</v>
      </c>
      <c r="S118" s="4">
        <v>2.0682159914196703E-3</v>
      </c>
      <c r="T118" s="4">
        <v>2.1300954675677595E-3</v>
      </c>
      <c r="U118" s="4">
        <v>2.1109561885322573E-3</v>
      </c>
      <c r="V118" s="4">
        <v>2.0649948855949985E-3</v>
      </c>
      <c r="W118" s="4">
        <v>2.0037565025254321E-3</v>
      </c>
      <c r="X118" s="4">
        <v>1.944687694337414E-3</v>
      </c>
      <c r="Y118" s="4">
        <v>1.8874654449497817E-3</v>
      </c>
      <c r="Z118" s="4">
        <v>1.8330622599646927E-3</v>
      </c>
      <c r="AA118" s="14">
        <v>1.7866352014241644E-3</v>
      </c>
    </row>
    <row r="119" spans="1:27" x14ac:dyDescent="0.35">
      <c r="A119" s="67"/>
      <c r="B119" s="2">
        <v>0.6</v>
      </c>
      <c r="C119" s="4">
        <v>6.9364204912597603E-4</v>
      </c>
      <c r="D119" s="4">
        <v>1.7837315140523441E-3</v>
      </c>
      <c r="E119" s="4">
        <v>2.0467517209987354E-3</v>
      </c>
      <c r="F119" s="4">
        <v>2.0998849029001767E-3</v>
      </c>
      <c r="G119" s="4">
        <v>2.0752670274666431E-3</v>
      </c>
      <c r="H119" s="4">
        <v>2.0105653588295934E-3</v>
      </c>
      <c r="I119" s="4">
        <v>1.9562270404785411E-3</v>
      </c>
      <c r="J119" s="4">
        <v>1.8966700861739801E-3</v>
      </c>
      <c r="K119" s="4">
        <v>1.8321575844468503E-3</v>
      </c>
      <c r="L119" s="4">
        <v>1.7818299667855418E-3</v>
      </c>
      <c r="M119" s="14">
        <v>1.7299129519542167E-3</v>
      </c>
      <c r="O119" s="67"/>
      <c r="P119" s="2">
        <v>0.6</v>
      </c>
      <c r="Q119" s="4">
        <v>6.9364204912597603E-4</v>
      </c>
      <c r="R119" s="4">
        <v>1.7837315140523441E-3</v>
      </c>
      <c r="S119" s="4">
        <v>2.0467517209987354E-3</v>
      </c>
      <c r="T119" s="4">
        <v>2.0998849029001767E-3</v>
      </c>
      <c r="U119" s="4">
        <v>2.0752670274666431E-3</v>
      </c>
      <c r="V119" s="4">
        <v>2.0105653588295934E-3</v>
      </c>
      <c r="W119" s="4">
        <v>1.9562270404785411E-3</v>
      </c>
      <c r="X119" s="4">
        <v>1.8966700861739801E-3</v>
      </c>
      <c r="Y119" s="4">
        <v>1.8321575844468503E-3</v>
      </c>
      <c r="Z119" s="4">
        <v>1.7818299667855418E-3</v>
      </c>
      <c r="AA119" s="14">
        <v>1.7299129519542167E-3</v>
      </c>
    </row>
    <row r="120" spans="1:27" x14ac:dyDescent="0.35">
      <c r="A120" s="67"/>
      <c r="B120" s="2">
        <v>0.65</v>
      </c>
      <c r="C120" s="4">
        <v>6.60172676960644E-4</v>
      </c>
      <c r="D120" s="4">
        <v>1.7732102777205576E-3</v>
      </c>
      <c r="E120" s="4">
        <v>2.0375329210676114E-3</v>
      </c>
      <c r="F120" s="4">
        <v>2.0733942915220657E-3</v>
      </c>
      <c r="G120" s="4">
        <v>2.0261165581133499E-3</v>
      </c>
      <c r="H120" s="4">
        <v>1.9690950001645226E-3</v>
      </c>
      <c r="I120" s="4">
        <v>1.9012469705044618E-3</v>
      </c>
      <c r="J120" s="4">
        <v>1.834489490549618E-3</v>
      </c>
      <c r="K120" s="4">
        <v>1.7861389881374014E-3</v>
      </c>
      <c r="L120" s="4">
        <v>1.7241658340330509E-3</v>
      </c>
      <c r="M120" s="14">
        <v>1.6710316643148457E-3</v>
      </c>
      <c r="O120" s="67"/>
      <c r="P120" s="2">
        <v>0.65</v>
      </c>
      <c r="Q120" s="4">
        <v>6.60172676960644E-4</v>
      </c>
      <c r="R120" s="4">
        <v>1.7732102777205576E-3</v>
      </c>
      <c r="S120" s="4">
        <v>2.0375329210676114E-3</v>
      </c>
      <c r="T120" s="4">
        <v>2.0733942915220657E-3</v>
      </c>
      <c r="U120" s="4">
        <v>2.0261165581133499E-3</v>
      </c>
      <c r="V120" s="4">
        <v>1.9690950001645226E-3</v>
      </c>
      <c r="W120" s="4">
        <v>1.9012469705044618E-3</v>
      </c>
      <c r="X120" s="4">
        <v>1.834489490549618E-3</v>
      </c>
      <c r="Y120" s="4">
        <v>1.7861389881374014E-3</v>
      </c>
      <c r="Z120" s="4">
        <v>1.7241658340330509E-3</v>
      </c>
      <c r="AA120" s="14">
        <v>1.6710316643148457E-3</v>
      </c>
    </row>
    <row r="121" spans="1:27" x14ac:dyDescent="0.35">
      <c r="A121" s="67"/>
      <c r="B121" s="2">
        <v>0.7</v>
      </c>
      <c r="C121" s="4">
        <v>6.1587547483602748E-4</v>
      </c>
      <c r="D121" s="4">
        <v>1.7690466300688342E-3</v>
      </c>
      <c r="E121" s="4">
        <v>2.0275656853031686E-3</v>
      </c>
      <c r="F121" s="4">
        <v>2.0456955802440578E-3</v>
      </c>
      <c r="G121" s="4">
        <v>1.9991424104302533E-3</v>
      </c>
      <c r="H121" s="4">
        <v>1.9281832518783532E-3</v>
      </c>
      <c r="I121" s="4">
        <v>1.8599521139507718E-3</v>
      </c>
      <c r="J121" s="4">
        <v>1.7952507745859748E-3</v>
      </c>
      <c r="K121" s="4">
        <v>1.7323164747722283E-3</v>
      </c>
      <c r="L121" s="4">
        <v>1.6787219824429404E-3</v>
      </c>
      <c r="M121" s="14">
        <v>1.6268635780728252E-3</v>
      </c>
      <c r="O121" s="67"/>
      <c r="P121" s="2">
        <v>0.7</v>
      </c>
      <c r="Q121" s="4">
        <v>6.1587547483602748E-4</v>
      </c>
      <c r="R121" s="4">
        <v>1.7690466300688342E-3</v>
      </c>
      <c r="S121" s="4">
        <v>2.0275656853031686E-3</v>
      </c>
      <c r="T121" s="4">
        <v>2.0456955802440578E-3</v>
      </c>
      <c r="U121" s="4">
        <v>1.9991424104302533E-3</v>
      </c>
      <c r="V121" s="4">
        <v>1.9281832518783532E-3</v>
      </c>
      <c r="W121" s="4">
        <v>1.8599521139507718E-3</v>
      </c>
      <c r="X121" s="4">
        <v>1.7952507745859748E-3</v>
      </c>
      <c r="Y121" s="4">
        <v>1.7323164747722283E-3</v>
      </c>
      <c r="Z121" s="4">
        <v>1.6787219824429404E-3</v>
      </c>
      <c r="AA121" s="14">
        <v>1.6268635780728252E-3</v>
      </c>
    </row>
    <row r="122" spans="1:27" x14ac:dyDescent="0.35">
      <c r="A122" s="67"/>
      <c r="B122" s="2">
        <v>0.75</v>
      </c>
      <c r="C122" s="4">
        <v>5.7388202603646254E-4</v>
      </c>
      <c r="D122" s="4">
        <v>1.762277780343534E-3</v>
      </c>
      <c r="E122" s="4">
        <v>2.0114166922422889E-3</v>
      </c>
      <c r="F122" s="4">
        <v>2.0160726019137257E-3</v>
      </c>
      <c r="G122" s="4">
        <v>1.9544048478249538E-3</v>
      </c>
      <c r="H122" s="4">
        <v>1.8858335716589987E-3</v>
      </c>
      <c r="I122" s="4">
        <v>1.8122333203578341E-3</v>
      </c>
      <c r="J122" s="4">
        <v>1.7497552272519889E-3</v>
      </c>
      <c r="K122" s="4">
        <v>1.6922950786608479E-3</v>
      </c>
      <c r="L122" s="4">
        <v>1.6278166566120048E-3</v>
      </c>
      <c r="M122" s="14">
        <v>1.5774455750131697E-3</v>
      </c>
      <c r="O122" s="67"/>
      <c r="P122" s="2">
        <v>0.75</v>
      </c>
      <c r="Q122" s="4">
        <v>5.7388202603646254E-4</v>
      </c>
      <c r="R122" s="4">
        <v>1.762277780343534E-3</v>
      </c>
      <c r="S122" s="4">
        <v>2.0114166922422889E-3</v>
      </c>
      <c r="T122" s="4">
        <v>2.0160726019137257E-3</v>
      </c>
      <c r="U122" s="4">
        <v>1.9544048478249538E-3</v>
      </c>
      <c r="V122" s="4">
        <v>1.8858335716589987E-3</v>
      </c>
      <c r="W122" s="4">
        <v>1.8122333203578341E-3</v>
      </c>
      <c r="X122" s="4">
        <v>1.7497552272519889E-3</v>
      </c>
      <c r="Y122" s="4">
        <v>1.6922950786608479E-3</v>
      </c>
      <c r="Z122" s="4">
        <v>1.6278166566120048E-3</v>
      </c>
      <c r="AA122" s="14">
        <v>1.5774455750131697E-3</v>
      </c>
    </row>
    <row r="123" spans="1:27" x14ac:dyDescent="0.35">
      <c r="A123" s="67"/>
      <c r="B123" s="2">
        <v>0.8</v>
      </c>
      <c r="C123" s="4">
        <v>5.3995504775614317E-4</v>
      </c>
      <c r="D123" s="4">
        <v>1.7689335250495883E-3</v>
      </c>
      <c r="E123" s="4">
        <v>1.9959807382474277E-3</v>
      </c>
      <c r="F123" s="4">
        <v>1.986958513851938E-3</v>
      </c>
      <c r="G123" s="4">
        <v>1.9225586232356697E-3</v>
      </c>
      <c r="H123" s="4">
        <v>1.8432603155791852E-3</v>
      </c>
      <c r="I123" s="4">
        <v>1.7702326687277128E-3</v>
      </c>
      <c r="J123" s="4">
        <v>1.7062073253003617E-3</v>
      </c>
      <c r="K123" s="4">
        <v>1.6399692723261907E-3</v>
      </c>
      <c r="L123" s="4">
        <v>1.5883189680205992E-3</v>
      </c>
      <c r="M123" s="14">
        <v>1.5434562819587846E-3</v>
      </c>
      <c r="O123" s="67"/>
      <c r="P123" s="2">
        <v>0.8</v>
      </c>
      <c r="Q123" s="4">
        <v>5.3995504775614317E-4</v>
      </c>
      <c r="R123" s="4">
        <v>1.7689335250495883E-3</v>
      </c>
      <c r="S123" s="4">
        <v>1.9959807382474277E-3</v>
      </c>
      <c r="T123" s="4">
        <v>1.986958513851938E-3</v>
      </c>
      <c r="U123" s="4">
        <v>1.9225586232356697E-3</v>
      </c>
      <c r="V123" s="4">
        <v>1.8432603155791852E-3</v>
      </c>
      <c r="W123" s="4">
        <v>1.7702326687277128E-3</v>
      </c>
      <c r="X123" s="4">
        <v>1.7062073253003617E-3</v>
      </c>
      <c r="Y123" s="4">
        <v>1.6399692723261907E-3</v>
      </c>
      <c r="Z123" s="4">
        <v>1.5883189680205992E-3</v>
      </c>
      <c r="AA123" s="14">
        <v>1.5434562819587846E-3</v>
      </c>
    </row>
    <row r="124" spans="1:27" x14ac:dyDescent="0.35">
      <c r="A124" s="67"/>
      <c r="B124" s="2">
        <v>0.85</v>
      </c>
      <c r="C124" s="4">
        <v>5.0389623742639071E-4</v>
      </c>
      <c r="D124" s="4">
        <v>1.766727071675595E-3</v>
      </c>
      <c r="E124" s="4">
        <v>1.9860755703028569E-3</v>
      </c>
      <c r="F124" s="4">
        <v>1.9591177215963315E-3</v>
      </c>
      <c r="G124" s="4">
        <v>1.8894595177199531E-3</v>
      </c>
      <c r="H124" s="4">
        <v>1.8013694762457719E-3</v>
      </c>
      <c r="I124" s="4">
        <v>1.7274080132819766E-3</v>
      </c>
      <c r="J124" s="4">
        <v>1.6726574460689302E-3</v>
      </c>
      <c r="K124" s="4">
        <v>1.5941037876148459E-3</v>
      </c>
      <c r="L124" s="4">
        <v>1.5497689249761796E-3</v>
      </c>
      <c r="M124" s="14">
        <v>1.5058145364269975E-3</v>
      </c>
      <c r="O124" s="67"/>
      <c r="P124" s="2">
        <v>0.85</v>
      </c>
      <c r="Q124" s="4">
        <v>5.0389623742639071E-4</v>
      </c>
      <c r="R124" s="4">
        <v>1.766727071675595E-3</v>
      </c>
      <c r="S124" s="4">
        <v>1.9860755703028569E-3</v>
      </c>
      <c r="T124" s="4">
        <v>1.9591177215963315E-3</v>
      </c>
      <c r="U124" s="4">
        <v>1.8894595177199531E-3</v>
      </c>
      <c r="V124" s="4">
        <v>1.8013694762457719E-3</v>
      </c>
      <c r="W124" s="4">
        <v>1.7274080132819766E-3</v>
      </c>
      <c r="X124" s="4">
        <v>1.6726574460689302E-3</v>
      </c>
      <c r="Y124" s="4">
        <v>1.5941037876148459E-3</v>
      </c>
      <c r="Z124" s="4">
        <v>1.5497689249761796E-3</v>
      </c>
      <c r="AA124" s="14">
        <v>1.5058145364269975E-3</v>
      </c>
    </row>
    <row r="125" spans="1:27" x14ac:dyDescent="0.35">
      <c r="A125" s="67"/>
      <c r="B125" s="2">
        <v>0.9</v>
      </c>
      <c r="C125" s="4">
        <v>4.7789904052088499E-4</v>
      </c>
      <c r="D125" s="4">
        <v>1.7696090270786537E-3</v>
      </c>
      <c r="E125" s="4">
        <v>1.9647599663045992E-3</v>
      </c>
      <c r="F125" s="4">
        <v>1.9247626070677615E-3</v>
      </c>
      <c r="G125" s="4">
        <v>1.8457262354893281E-3</v>
      </c>
      <c r="H125" s="4">
        <v>1.7686737292411897E-3</v>
      </c>
      <c r="I125" s="4">
        <v>1.6980757823519205E-3</v>
      </c>
      <c r="J125" s="4">
        <v>1.6281645327483464E-3</v>
      </c>
      <c r="K125" s="4">
        <v>1.5716339197302197E-3</v>
      </c>
      <c r="L125" s="4">
        <v>1.5156275081404515E-3</v>
      </c>
      <c r="M125" s="14">
        <v>1.468554746709846E-3</v>
      </c>
      <c r="O125" s="67"/>
      <c r="P125" s="2">
        <v>0.9</v>
      </c>
      <c r="Q125" s="4">
        <v>4.7789904052088499E-4</v>
      </c>
      <c r="R125" s="4">
        <v>1.7696090270786537E-3</v>
      </c>
      <c r="S125" s="4">
        <v>1.9647599663045992E-3</v>
      </c>
      <c r="T125" s="4">
        <v>1.9247626070677615E-3</v>
      </c>
      <c r="U125" s="4">
        <v>1.8457262354893281E-3</v>
      </c>
      <c r="V125" s="4">
        <v>1.7686737292411897E-3</v>
      </c>
      <c r="W125" s="4">
        <v>1.6980757823519205E-3</v>
      </c>
      <c r="X125" s="4">
        <v>1.6281645327483464E-3</v>
      </c>
      <c r="Y125" s="4">
        <v>1.5716339197302197E-3</v>
      </c>
      <c r="Z125" s="4">
        <v>1.5156275081404515E-3</v>
      </c>
      <c r="AA125" s="14">
        <v>1.468554746709846E-3</v>
      </c>
    </row>
    <row r="126" spans="1:27" x14ac:dyDescent="0.35">
      <c r="A126" s="67"/>
      <c r="B126" s="2">
        <v>0.95</v>
      </c>
      <c r="C126" s="4">
        <v>4.6367612550972669E-4</v>
      </c>
      <c r="D126" s="4">
        <v>1.778028683249338E-3</v>
      </c>
      <c r="E126" s="4">
        <v>1.9449091299282234E-3</v>
      </c>
      <c r="F126" s="4">
        <v>1.9057018594648379E-3</v>
      </c>
      <c r="G126" s="4">
        <v>1.8158087231277982E-3</v>
      </c>
      <c r="H126" s="4">
        <v>1.7326627045472975E-3</v>
      </c>
      <c r="I126" s="4">
        <v>1.6551343998921447E-3</v>
      </c>
      <c r="J126" s="4">
        <v>1.5884299327701926E-3</v>
      </c>
      <c r="K126" s="4">
        <v>1.537908867659663E-3</v>
      </c>
      <c r="L126" s="4">
        <v>1.4851716356436445E-3</v>
      </c>
      <c r="M126" s="14">
        <v>1.4317898531904414E-3</v>
      </c>
      <c r="O126" s="67"/>
      <c r="P126" s="2">
        <v>0.95</v>
      </c>
      <c r="Q126" s="4">
        <v>4.6367612550972669E-4</v>
      </c>
      <c r="R126" s="4">
        <v>1.778028683249338E-3</v>
      </c>
      <c r="S126" s="4">
        <v>1.9449091299282234E-3</v>
      </c>
      <c r="T126" s="4">
        <v>1.9057018594648379E-3</v>
      </c>
      <c r="U126" s="4">
        <v>1.8158087231277982E-3</v>
      </c>
      <c r="V126" s="4">
        <v>1.7326627045472975E-3</v>
      </c>
      <c r="W126" s="4">
        <v>1.6551343998921447E-3</v>
      </c>
      <c r="X126" s="4">
        <v>1.5884299327701926E-3</v>
      </c>
      <c r="Y126" s="4">
        <v>1.537908867659663E-3</v>
      </c>
      <c r="Z126" s="4">
        <v>1.4851716356436445E-3</v>
      </c>
      <c r="AA126" s="14">
        <v>1.4317898531904414E-3</v>
      </c>
    </row>
    <row r="127" spans="1:27" x14ac:dyDescent="0.35">
      <c r="A127" s="67"/>
      <c r="B127" s="2">
        <v>1</v>
      </c>
      <c r="C127" s="4">
        <v>4.2599293283297198E-4</v>
      </c>
      <c r="D127" s="4">
        <v>1.7712861753043576E-3</v>
      </c>
      <c r="E127" s="4">
        <v>1.9246740328314384E-3</v>
      </c>
      <c r="F127" s="4">
        <v>1.8757645907680712E-3</v>
      </c>
      <c r="G127" s="4">
        <v>1.777836223616881E-3</v>
      </c>
      <c r="H127" s="4">
        <v>1.6906286317833973E-3</v>
      </c>
      <c r="I127" s="4">
        <v>1.6228537005637208E-3</v>
      </c>
      <c r="J127" s="4">
        <v>1.5579566088439294E-3</v>
      </c>
      <c r="K127" s="4">
        <v>1.5018680438267853E-3</v>
      </c>
      <c r="L127" s="4">
        <v>1.4511080916959865E-3</v>
      </c>
      <c r="M127" s="14">
        <v>1.4061502459527659E-3</v>
      </c>
      <c r="O127" s="67"/>
      <c r="P127" s="2">
        <v>1</v>
      </c>
      <c r="Q127" s="4">
        <v>4.2599293283297198E-4</v>
      </c>
      <c r="R127" s="4">
        <v>1.7712861753043576E-3</v>
      </c>
      <c r="S127" s="4">
        <v>1.9246740328314384E-3</v>
      </c>
      <c r="T127" s="4">
        <v>1.8757645907680712E-3</v>
      </c>
      <c r="U127" s="4">
        <v>1.777836223616881E-3</v>
      </c>
      <c r="V127" s="4">
        <v>1.6906286317833973E-3</v>
      </c>
      <c r="W127" s="4">
        <v>1.6228537005637208E-3</v>
      </c>
      <c r="X127" s="4">
        <v>1.5579566088439294E-3</v>
      </c>
      <c r="Y127" s="4">
        <v>1.5018680438267853E-3</v>
      </c>
      <c r="Z127" s="4">
        <v>1.4511080916959865E-3</v>
      </c>
      <c r="AA127" s="14">
        <v>1.4061502459527659E-3</v>
      </c>
    </row>
    <row r="128" spans="1:27" x14ac:dyDescent="0.35">
      <c r="A128" s="8"/>
      <c r="B128" s="9"/>
      <c r="C128" s="9"/>
      <c r="D128" s="9"/>
      <c r="E128" s="9"/>
      <c r="F128" s="9"/>
      <c r="G128" s="9"/>
      <c r="H128" s="9"/>
      <c r="I128" s="9"/>
      <c r="J128" s="9"/>
      <c r="K128" s="9"/>
      <c r="L128" s="9"/>
      <c r="M128" s="10"/>
      <c r="O128" s="8"/>
      <c r="P128" s="9"/>
      <c r="Q128" s="9"/>
      <c r="R128" s="9"/>
      <c r="S128" s="9"/>
      <c r="T128" s="9"/>
      <c r="U128" s="9"/>
      <c r="V128" s="9"/>
      <c r="W128" s="9"/>
      <c r="X128" s="9"/>
      <c r="Y128" s="9"/>
      <c r="Z128" s="9"/>
      <c r="AA128" s="10"/>
    </row>
    <row r="129" spans="1:27" x14ac:dyDescent="0.35">
      <c r="A129" s="8"/>
      <c r="B129" s="9"/>
      <c r="C129" s="9"/>
      <c r="D129" s="9"/>
      <c r="E129" s="9"/>
      <c r="F129" s="9"/>
      <c r="G129" s="9"/>
      <c r="H129" s="9"/>
      <c r="I129" s="9"/>
      <c r="J129" s="9"/>
      <c r="K129" s="9"/>
      <c r="L129" s="9"/>
      <c r="M129" s="10"/>
      <c r="O129" s="8"/>
      <c r="P129" s="9"/>
      <c r="Q129" s="9"/>
      <c r="R129" s="9"/>
      <c r="S129" s="9"/>
      <c r="T129" s="9"/>
      <c r="U129" s="9"/>
      <c r="V129" s="9"/>
      <c r="W129" s="9"/>
      <c r="X129" s="9"/>
      <c r="Y129" s="9"/>
      <c r="Z129" s="9"/>
      <c r="AA129" s="10"/>
    </row>
    <row r="130" spans="1:27" x14ac:dyDescent="0.35">
      <c r="A130" s="8"/>
      <c r="B130" s="9"/>
      <c r="C130" s="9"/>
      <c r="D130" s="9"/>
      <c r="E130" s="9"/>
      <c r="F130" s="9"/>
      <c r="G130" s="9"/>
      <c r="H130" s="9"/>
      <c r="I130" s="9"/>
      <c r="J130" s="9"/>
      <c r="K130" s="9"/>
      <c r="L130" s="9"/>
      <c r="M130" s="10"/>
      <c r="O130" s="8"/>
      <c r="P130" s="9"/>
      <c r="Q130" s="9"/>
      <c r="R130" s="9"/>
      <c r="S130" s="9"/>
      <c r="T130" s="9"/>
      <c r="U130" s="9"/>
      <c r="V130" s="9"/>
      <c r="W130" s="9"/>
      <c r="X130" s="9"/>
      <c r="Y130" s="9"/>
      <c r="Z130" s="9"/>
      <c r="AA130" s="10"/>
    </row>
    <row r="131" spans="1:27" x14ac:dyDescent="0.35">
      <c r="A131" s="8"/>
      <c r="B131" s="9"/>
      <c r="C131" s="9"/>
      <c r="D131" s="9"/>
      <c r="E131" s="9"/>
      <c r="F131" s="9"/>
      <c r="G131" s="9"/>
      <c r="H131" s="9"/>
      <c r="I131" s="9"/>
      <c r="J131" s="9"/>
      <c r="K131" s="9"/>
      <c r="L131" s="9"/>
      <c r="M131" s="10"/>
      <c r="O131" s="8"/>
      <c r="P131" s="9"/>
      <c r="Q131" s="9"/>
      <c r="R131" s="9"/>
      <c r="S131" s="9"/>
      <c r="T131" s="9"/>
      <c r="U131" s="9"/>
      <c r="V131" s="9"/>
      <c r="W131" s="9"/>
      <c r="X131" s="9"/>
      <c r="Y131" s="9"/>
      <c r="Z131" s="9"/>
      <c r="AA131" s="10"/>
    </row>
    <row r="132" spans="1:27" x14ac:dyDescent="0.35">
      <c r="A132" s="8"/>
      <c r="B132" s="9"/>
      <c r="C132" s="9"/>
      <c r="D132" s="9"/>
      <c r="E132" s="9"/>
      <c r="F132" s="9"/>
      <c r="G132" s="9"/>
      <c r="H132" s="9"/>
      <c r="I132" s="9"/>
      <c r="J132" s="9"/>
      <c r="K132" s="9"/>
      <c r="L132" s="9"/>
      <c r="M132" s="10"/>
      <c r="O132" s="8"/>
      <c r="P132" s="9"/>
      <c r="Q132" s="9"/>
      <c r="R132" s="9"/>
      <c r="S132" s="9"/>
      <c r="T132" s="9"/>
      <c r="U132" s="9"/>
      <c r="V132" s="9"/>
      <c r="W132" s="9"/>
      <c r="X132" s="9"/>
      <c r="Y132" s="9"/>
      <c r="Z132" s="9"/>
      <c r="AA132" s="10"/>
    </row>
    <row r="133" spans="1:27" x14ac:dyDescent="0.35">
      <c r="A133" s="8"/>
      <c r="B133" s="9"/>
      <c r="C133" s="9"/>
      <c r="D133" s="9"/>
      <c r="E133" s="9"/>
      <c r="F133" s="9"/>
      <c r="G133" s="9"/>
      <c r="H133" s="9"/>
      <c r="I133" s="9"/>
      <c r="J133" s="9"/>
      <c r="K133" s="9"/>
      <c r="L133" s="9"/>
      <c r="M133" s="10"/>
      <c r="O133" s="8"/>
      <c r="P133" s="9"/>
      <c r="Q133" s="9"/>
      <c r="R133" s="9"/>
      <c r="S133" s="9"/>
      <c r="T133" s="9"/>
      <c r="U133" s="9"/>
      <c r="V133" s="9"/>
      <c r="W133" s="9"/>
      <c r="X133" s="9"/>
      <c r="Y133" s="9"/>
      <c r="Z133" s="9"/>
      <c r="AA133" s="10"/>
    </row>
    <row r="134" spans="1:27" x14ac:dyDescent="0.35">
      <c r="A134" s="8"/>
      <c r="B134" s="9"/>
      <c r="C134" s="9"/>
      <c r="D134" s="9"/>
      <c r="E134" s="9"/>
      <c r="F134" s="9"/>
      <c r="G134" s="9"/>
      <c r="H134" s="9"/>
      <c r="I134" s="9"/>
      <c r="J134" s="9"/>
      <c r="K134" s="9"/>
      <c r="L134" s="9"/>
      <c r="M134" s="10"/>
      <c r="O134" s="8"/>
      <c r="P134" s="9"/>
      <c r="Q134" s="9"/>
      <c r="R134" s="9"/>
      <c r="S134" s="9"/>
      <c r="T134" s="9"/>
      <c r="U134" s="9"/>
      <c r="V134" s="9"/>
      <c r="W134" s="9"/>
      <c r="X134" s="9"/>
      <c r="Y134" s="9"/>
      <c r="Z134" s="9"/>
      <c r="AA134" s="10"/>
    </row>
    <row r="135" spans="1:27" x14ac:dyDescent="0.35">
      <c r="A135" s="8"/>
      <c r="B135" s="9"/>
      <c r="C135" s="9"/>
      <c r="D135" s="9"/>
      <c r="E135" s="9"/>
      <c r="F135" s="9"/>
      <c r="G135" s="9"/>
      <c r="H135" s="9"/>
      <c r="I135" s="9"/>
      <c r="J135" s="9"/>
      <c r="K135" s="9"/>
      <c r="L135" s="9"/>
      <c r="M135" s="10"/>
      <c r="O135" s="8"/>
      <c r="P135" s="9"/>
      <c r="Q135" s="9"/>
      <c r="R135" s="9"/>
      <c r="S135" s="9"/>
      <c r="T135" s="9"/>
      <c r="U135" s="9"/>
      <c r="V135" s="9"/>
      <c r="W135" s="9"/>
      <c r="X135" s="9"/>
      <c r="Y135" s="9"/>
      <c r="Z135" s="9"/>
      <c r="AA135" s="10"/>
    </row>
    <row r="136" spans="1:27" x14ac:dyDescent="0.35">
      <c r="A136" s="8"/>
      <c r="B136" s="9"/>
      <c r="C136" s="9"/>
      <c r="D136" s="9"/>
      <c r="E136" s="9"/>
      <c r="F136" s="9"/>
      <c r="G136" s="9"/>
      <c r="H136" s="9"/>
      <c r="I136" s="9"/>
      <c r="J136" s="9"/>
      <c r="K136" s="9"/>
      <c r="L136" s="9"/>
      <c r="M136" s="10"/>
      <c r="O136" s="8"/>
      <c r="P136" s="9"/>
      <c r="Q136" s="9"/>
      <c r="R136" s="9"/>
      <c r="S136" s="9"/>
      <c r="T136" s="9"/>
      <c r="U136" s="9"/>
      <c r="V136" s="9"/>
      <c r="W136" s="9"/>
      <c r="X136" s="9"/>
      <c r="Y136" s="9"/>
      <c r="Z136" s="9"/>
      <c r="AA136" s="10"/>
    </row>
    <row r="137" spans="1:27" x14ac:dyDescent="0.35">
      <c r="A137" s="8"/>
      <c r="B137" s="9"/>
      <c r="C137" s="9"/>
      <c r="D137" s="9"/>
      <c r="E137" s="9"/>
      <c r="F137" s="9"/>
      <c r="G137" s="9"/>
      <c r="H137" s="9"/>
      <c r="I137" s="9"/>
      <c r="J137" s="9"/>
      <c r="K137" s="9"/>
      <c r="L137" s="9"/>
      <c r="M137" s="10"/>
      <c r="O137" s="8"/>
      <c r="P137" s="9"/>
      <c r="Q137" s="9"/>
      <c r="R137" s="9"/>
      <c r="S137" s="9"/>
      <c r="T137" s="9"/>
      <c r="U137" s="9"/>
      <c r="V137" s="9"/>
      <c r="W137" s="9"/>
      <c r="X137" s="9"/>
      <c r="Y137" s="9"/>
      <c r="Z137" s="9"/>
      <c r="AA137" s="10"/>
    </row>
    <row r="138" spans="1:27" x14ac:dyDescent="0.35">
      <c r="A138" s="64" t="s">
        <v>1</v>
      </c>
      <c r="B138" s="65"/>
      <c r="C138" s="65"/>
      <c r="D138" s="65"/>
      <c r="E138" s="65"/>
      <c r="F138" s="65"/>
      <c r="G138" s="65"/>
      <c r="H138" s="65"/>
      <c r="I138" s="65"/>
      <c r="J138" s="65"/>
      <c r="K138" s="65"/>
      <c r="L138" s="65"/>
      <c r="M138" s="66"/>
      <c r="O138" s="64" t="s">
        <v>1</v>
      </c>
      <c r="P138" s="65"/>
      <c r="Q138" s="65"/>
      <c r="R138" s="65"/>
      <c r="S138" s="65"/>
      <c r="T138" s="65"/>
      <c r="U138" s="65"/>
      <c r="V138" s="65"/>
      <c r="W138" s="65"/>
      <c r="X138" s="65"/>
      <c r="Y138" s="65"/>
      <c r="Z138" s="65"/>
      <c r="AA138" s="66"/>
    </row>
    <row r="139" spans="1:27" x14ac:dyDescent="0.35">
      <c r="A139" s="67" t="s">
        <v>0</v>
      </c>
      <c r="B139" s="1"/>
      <c r="C139" s="1">
        <v>0</v>
      </c>
      <c r="D139" s="1">
        <v>0.1</v>
      </c>
      <c r="E139" s="1">
        <v>0.2</v>
      </c>
      <c r="F139" s="1">
        <v>0.3</v>
      </c>
      <c r="G139" s="1">
        <v>0.4</v>
      </c>
      <c r="H139" s="1">
        <v>0.5</v>
      </c>
      <c r="I139" s="1">
        <v>0.6</v>
      </c>
      <c r="J139" s="1">
        <v>0.7</v>
      </c>
      <c r="K139" s="1">
        <v>0.8</v>
      </c>
      <c r="L139" s="1">
        <v>0.9</v>
      </c>
      <c r="M139" s="11">
        <v>1</v>
      </c>
      <c r="O139" s="67" t="s">
        <v>0</v>
      </c>
      <c r="P139" s="1"/>
      <c r="Q139" s="1">
        <v>0</v>
      </c>
      <c r="R139" s="1">
        <v>0.1</v>
      </c>
      <c r="S139" s="1">
        <v>0.2</v>
      </c>
      <c r="T139" s="1">
        <v>0.3</v>
      </c>
      <c r="U139" s="1">
        <v>0.4</v>
      </c>
      <c r="V139" s="1">
        <v>0.5</v>
      </c>
      <c r="W139" s="1">
        <v>0.6</v>
      </c>
      <c r="X139" s="1">
        <v>0.7</v>
      </c>
      <c r="Y139" s="1">
        <v>0.8</v>
      </c>
      <c r="Z139" s="1">
        <v>0.9</v>
      </c>
      <c r="AA139" s="11">
        <v>1</v>
      </c>
    </row>
    <row r="140" spans="1:27" x14ac:dyDescent="0.35">
      <c r="A140" s="67"/>
      <c r="B140" s="2">
        <v>0</v>
      </c>
      <c r="C140" s="3">
        <v>1</v>
      </c>
      <c r="D140" s="3">
        <v>1</v>
      </c>
      <c r="E140" s="3">
        <v>1</v>
      </c>
      <c r="F140" s="3">
        <v>1</v>
      </c>
      <c r="G140" s="3">
        <v>1</v>
      </c>
      <c r="H140" s="3">
        <v>1</v>
      </c>
      <c r="I140" s="3">
        <v>1</v>
      </c>
      <c r="J140" s="3">
        <v>1</v>
      </c>
      <c r="K140" s="3">
        <v>1</v>
      </c>
      <c r="L140" s="3">
        <v>1</v>
      </c>
      <c r="M140" s="12">
        <v>1</v>
      </c>
      <c r="O140" s="67"/>
      <c r="P140" s="2">
        <v>0</v>
      </c>
      <c r="Q140" s="3">
        <v>1</v>
      </c>
      <c r="R140" s="3">
        <v>1</v>
      </c>
      <c r="S140" s="3">
        <v>1</v>
      </c>
      <c r="T140" s="3">
        <v>1</v>
      </c>
      <c r="U140" s="3">
        <v>1</v>
      </c>
      <c r="V140" s="3">
        <v>1</v>
      </c>
      <c r="W140" s="3">
        <v>1</v>
      </c>
      <c r="X140" s="3">
        <v>1</v>
      </c>
      <c r="Y140" s="3">
        <v>1</v>
      </c>
      <c r="Z140" s="3">
        <v>1</v>
      </c>
      <c r="AA140" s="12">
        <v>1</v>
      </c>
    </row>
    <row r="141" spans="1:27" x14ac:dyDescent="0.35">
      <c r="A141" s="67"/>
      <c r="B141" s="2">
        <v>0.05</v>
      </c>
      <c r="C141" s="3">
        <v>1.4331805706024201</v>
      </c>
      <c r="D141" s="3">
        <v>1.6301560401916499</v>
      </c>
      <c r="E141" s="3">
        <v>1.7872996330261199</v>
      </c>
      <c r="F141" s="3">
        <v>1.9175102710723899</v>
      </c>
      <c r="G141" s="3">
        <v>2.0252006053924601</v>
      </c>
      <c r="H141" s="3">
        <v>2.1148254871368399</v>
      </c>
      <c r="I141" s="3">
        <v>2.1927044391632098</v>
      </c>
      <c r="J141" s="3">
        <v>2.2461671829223602</v>
      </c>
      <c r="K141" s="3">
        <v>2.2993819713592498</v>
      </c>
      <c r="L141" s="3">
        <v>2.34475946426392</v>
      </c>
      <c r="M141" s="12">
        <v>2.3830823898315399</v>
      </c>
      <c r="O141" s="67"/>
      <c r="P141" s="2">
        <v>0.05</v>
      </c>
      <c r="Q141" s="3">
        <v>1.4331805706024201</v>
      </c>
      <c r="R141" s="3">
        <v>1.6301560401916499</v>
      </c>
      <c r="S141" s="3">
        <v>1.7872996330261199</v>
      </c>
      <c r="T141" s="3">
        <v>1.9175102710723899</v>
      </c>
      <c r="U141" s="3">
        <v>2.0252006053924601</v>
      </c>
      <c r="V141" s="3">
        <v>2.1148254871368399</v>
      </c>
      <c r="W141" s="3">
        <v>2.1927044391632098</v>
      </c>
      <c r="X141" s="3">
        <v>2.2461671829223602</v>
      </c>
      <c r="Y141" s="3">
        <v>2.2993819713592498</v>
      </c>
      <c r="Z141" s="3">
        <v>2.34475946426392</v>
      </c>
      <c r="AA141" s="12">
        <v>2.3830823898315399</v>
      </c>
    </row>
    <row r="142" spans="1:27" x14ac:dyDescent="0.35">
      <c r="A142" s="67"/>
      <c r="B142" s="2">
        <v>0.1</v>
      </c>
      <c r="C142" s="3">
        <v>1.4480271339416499</v>
      </c>
      <c r="D142" s="3">
        <v>1.90438008308411</v>
      </c>
      <c r="E142" s="3">
        <v>2.24359107017517</v>
      </c>
      <c r="F142" s="3">
        <v>2.5043585300445601</v>
      </c>
      <c r="G142" s="3">
        <v>2.7089586257934601</v>
      </c>
      <c r="H142" s="3">
        <v>2.8707649707794198</v>
      </c>
      <c r="I142" s="3">
        <v>3.0073070526122998</v>
      </c>
      <c r="J142" s="3">
        <v>3.0974891185760498</v>
      </c>
      <c r="K142" s="3">
        <v>3.1828758716583301</v>
      </c>
      <c r="L142" s="3">
        <v>3.2650203704834002</v>
      </c>
      <c r="M142" s="12">
        <v>3.3082408905029301</v>
      </c>
      <c r="O142" s="67"/>
      <c r="P142" s="2">
        <v>0.1</v>
      </c>
      <c r="Q142" s="3">
        <v>1.4480271339416499</v>
      </c>
      <c r="R142" s="3">
        <v>1.90438008308411</v>
      </c>
      <c r="S142" s="3">
        <v>2.24359107017517</v>
      </c>
      <c r="T142" s="3">
        <v>2.5043585300445601</v>
      </c>
      <c r="U142" s="3">
        <v>2.7089586257934601</v>
      </c>
      <c r="V142" s="3">
        <v>2.8707649707794198</v>
      </c>
      <c r="W142" s="3">
        <v>3.0073070526122998</v>
      </c>
      <c r="X142" s="3">
        <v>3.0974891185760498</v>
      </c>
      <c r="Y142" s="3">
        <v>3.1828758716583301</v>
      </c>
      <c r="Z142" s="3">
        <v>3.2650203704834002</v>
      </c>
      <c r="AA142" s="12">
        <v>3.3082408905029301</v>
      </c>
    </row>
    <row r="143" spans="1:27" x14ac:dyDescent="0.35">
      <c r="A143" s="67"/>
      <c r="B143" s="2">
        <v>0.15</v>
      </c>
      <c r="C143" s="3">
        <v>1.3966541290283201</v>
      </c>
      <c r="D143" s="3">
        <v>2.1058728694915798</v>
      </c>
      <c r="E143" s="3">
        <v>2.6167125701904301</v>
      </c>
      <c r="F143" s="3">
        <v>2.9814307689666801</v>
      </c>
      <c r="G143" s="3">
        <v>3.2791314125061</v>
      </c>
      <c r="H143" s="3">
        <v>3.5115323066711399</v>
      </c>
      <c r="I143" s="3">
        <v>3.6782493591308598</v>
      </c>
      <c r="J143" s="3">
        <v>3.7897267341613801</v>
      </c>
      <c r="K143" s="3">
        <v>3.90057277679443</v>
      </c>
      <c r="L143" s="3">
        <v>3.9846768379211399</v>
      </c>
      <c r="M143" s="12">
        <v>4.05169677734375</v>
      </c>
      <c r="O143" s="67"/>
      <c r="P143" s="2">
        <v>0.15</v>
      </c>
      <c r="Q143" s="3">
        <v>1.3966541290283201</v>
      </c>
      <c r="R143" s="3">
        <v>2.1058728694915798</v>
      </c>
      <c r="S143" s="3">
        <v>2.6167125701904301</v>
      </c>
      <c r="T143" s="3">
        <v>2.9814307689666801</v>
      </c>
      <c r="U143" s="3">
        <v>3.2791314125061</v>
      </c>
      <c r="V143" s="3">
        <v>3.5115323066711399</v>
      </c>
      <c r="W143" s="3">
        <v>3.6782493591308598</v>
      </c>
      <c r="X143" s="3">
        <v>3.7897267341613801</v>
      </c>
      <c r="Y143" s="3">
        <v>3.90057277679443</v>
      </c>
      <c r="Z143" s="3">
        <v>3.9846768379211399</v>
      </c>
      <c r="AA143" s="12">
        <v>4.05169677734375</v>
      </c>
    </row>
    <row r="144" spans="1:27" x14ac:dyDescent="0.35">
      <c r="A144" s="67"/>
      <c r="B144" s="2">
        <v>0.2</v>
      </c>
      <c r="C144" s="3">
        <v>1.3503520488739</v>
      </c>
      <c r="D144" s="3">
        <v>2.2882964611053498</v>
      </c>
      <c r="E144" s="3">
        <v>2.9286680221557599</v>
      </c>
      <c r="F144" s="3">
        <v>3.40136814117432</v>
      </c>
      <c r="G144" s="3">
        <v>3.7397689819335902</v>
      </c>
      <c r="H144" s="3">
        <v>4.0277915000915501</v>
      </c>
      <c r="I144" s="3">
        <v>4.2062802314758301</v>
      </c>
      <c r="J144" s="3">
        <v>4.3899111747741699</v>
      </c>
      <c r="K144" s="3">
        <v>4.5149250030517596</v>
      </c>
      <c r="L144" s="3">
        <v>4.6120243072509801</v>
      </c>
      <c r="M144" s="12">
        <v>4.6857967376709002</v>
      </c>
      <c r="O144" s="67"/>
      <c r="P144" s="2">
        <v>0.2</v>
      </c>
      <c r="Q144" s="3">
        <v>1.3503520488739</v>
      </c>
      <c r="R144" s="3">
        <v>2.2882964611053498</v>
      </c>
      <c r="S144" s="3">
        <v>2.9286680221557599</v>
      </c>
      <c r="T144" s="3">
        <v>3.40136814117432</v>
      </c>
      <c r="U144" s="3">
        <v>3.7397689819335902</v>
      </c>
      <c r="V144" s="3">
        <v>4.0277915000915501</v>
      </c>
      <c r="W144" s="3">
        <v>4.2062802314758301</v>
      </c>
      <c r="X144" s="3">
        <v>4.3899111747741699</v>
      </c>
      <c r="Y144" s="3">
        <v>4.5149250030517596</v>
      </c>
      <c r="Z144" s="3">
        <v>4.6120243072509801</v>
      </c>
      <c r="AA144" s="12">
        <v>4.6857967376709002</v>
      </c>
    </row>
    <row r="145" spans="1:27" x14ac:dyDescent="0.35">
      <c r="A145" s="67"/>
      <c r="B145" s="2">
        <v>0.25</v>
      </c>
      <c r="C145" s="3">
        <v>1.3039190769195601</v>
      </c>
      <c r="D145" s="3">
        <v>2.4557042121887198</v>
      </c>
      <c r="E145" s="3">
        <v>3.2243394851684601</v>
      </c>
      <c r="F145" s="3">
        <v>3.7867050170898402</v>
      </c>
      <c r="G145" s="3">
        <v>4.2004065513610804</v>
      </c>
      <c r="H145" s="3">
        <v>4.5063524246215803</v>
      </c>
      <c r="I145" s="3">
        <v>4.7343111038207999</v>
      </c>
      <c r="J145" s="3">
        <v>4.9137411117553702</v>
      </c>
      <c r="K145" s="3">
        <v>5.0563821792602504</v>
      </c>
      <c r="L145" s="3">
        <v>5.16326999664307</v>
      </c>
      <c r="M145" s="12">
        <v>5.2855606079101598</v>
      </c>
      <c r="O145" s="67"/>
      <c r="P145" s="2">
        <v>0.25</v>
      </c>
      <c r="Q145" s="3">
        <v>1.3039190769195601</v>
      </c>
      <c r="R145" s="3">
        <v>2.4557042121887198</v>
      </c>
      <c r="S145" s="3">
        <v>3.2243394851684601</v>
      </c>
      <c r="T145" s="3">
        <v>3.7867050170898402</v>
      </c>
      <c r="U145" s="3">
        <v>4.2004065513610804</v>
      </c>
      <c r="V145" s="3">
        <v>4.5063524246215803</v>
      </c>
      <c r="W145" s="3">
        <v>4.7343111038207999</v>
      </c>
      <c r="X145" s="3">
        <v>4.9137411117553702</v>
      </c>
      <c r="Y145" s="3">
        <v>5.0563821792602504</v>
      </c>
      <c r="Z145" s="3">
        <v>5.16326999664307</v>
      </c>
      <c r="AA145" s="12">
        <v>5.2855606079101598</v>
      </c>
    </row>
    <row r="146" spans="1:27" x14ac:dyDescent="0.35">
      <c r="A146" s="67"/>
      <c r="B146" s="2">
        <v>0.3</v>
      </c>
      <c r="C146" s="3">
        <v>1.26661157608032</v>
      </c>
      <c r="D146" s="3">
        <v>2.6103813648223899</v>
      </c>
      <c r="E146" s="3">
        <v>3.5356979370117201</v>
      </c>
      <c r="F146" s="3">
        <v>4.1371750831604004</v>
      </c>
      <c r="G146" s="3">
        <v>4.5964951515197798</v>
      </c>
      <c r="H146" s="3">
        <v>4.9399352073669398</v>
      </c>
      <c r="I146" s="3">
        <v>5.1864695549011204</v>
      </c>
      <c r="J146" s="3">
        <v>5.3868522644043004</v>
      </c>
      <c r="K146" s="3">
        <v>5.4440565109252903</v>
      </c>
      <c r="L146" s="3">
        <v>5.6470174789428702</v>
      </c>
      <c r="M146" s="12">
        <v>5.7315373420715297</v>
      </c>
      <c r="O146" s="67"/>
      <c r="P146" s="2">
        <v>0.3</v>
      </c>
      <c r="Q146" s="3">
        <v>1.26661157608032</v>
      </c>
      <c r="R146" s="3">
        <v>2.6103813648223899</v>
      </c>
      <c r="S146" s="3">
        <v>3.5356979370117201</v>
      </c>
      <c r="T146" s="3">
        <v>4.1371750831604004</v>
      </c>
      <c r="U146" s="3">
        <v>4.5964951515197798</v>
      </c>
      <c r="V146" s="3">
        <v>4.9399352073669398</v>
      </c>
      <c r="W146" s="3">
        <v>5.1864695549011204</v>
      </c>
      <c r="X146" s="3">
        <v>5.3868522644043004</v>
      </c>
      <c r="Y146" s="3">
        <v>5.4440565109252903</v>
      </c>
      <c r="Z146" s="3">
        <v>5.6470174789428702</v>
      </c>
      <c r="AA146" s="12">
        <v>5.7315373420715297</v>
      </c>
    </row>
    <row r="147" spans="1:27" x14ac:dyDescent="0.35">
      <c r="A147" s="67"/>
      <c r="B147" s="2">
        <v>0.35</v>
      </c>
      <c r="C147" s="3">
        <v>1.2444584369659399</v>
      </c>
      <c r="D147" s="3">
        <v>2.8021163940429701</v>
      </c>
      <c r="E147" s="3">
        <v>3.8644533157348602</v>
      </c>
      <c r="F147" s="3">
        <v>4.4615335464477504</v>
      </c>
      <c r="G147" s="3">
        <v>4.9606790542602504</v>
      </c>
      <c r="H147" s="3">
        <v>5.3214468955993697</v>
      </c>
      <c r="I147" s="3">
        <v>5.5883831977844203</v>
      </c>
      <c r="J147" s="3">
        <v>5.8201227188110396</v>
      </c>
      <c r="K147" s="3">
        <v>5.9799904823303196</v>
      </c>
      <c r="L147" s="3">
        <v>6.0938673019409197</v>
      </c>
      <c r="M147" s="12">
        <v>6.1951584815979004</v>
      </c>
      <c r="O147" s="67"/>
      <c r="P147" s="2">
        <v>0.35</v>
      </c>
      <c r="Q147" s="3">
        <v>1.2444584369659399</v>
      </c>
      <c r="R147" s="3">
        <v>2.8021163940429701</v>
      </c>
      <c r="S147" s="3">
        <v>3.8644533157348602</v>
      </c>
      <c r="T147" s="3">
        <v>4.4615335464477504</v>
      </c>
      <c r="U147" s="3">
        <v>4.9606790542602504</v>
      </c>
      <c r="V147" s="3">
        <v>5.3214468955993697</v>
      </c>
      <c r="W147" s="3">
        <v>5.5883831977844203</v>
      </c>
      <c r="X147" s="3">
        <v>5.8201227188110396</v>
      </c>
      <c r="Y147" s="3">
        <v>5.9799904823303196</v>
      </c>
      <c r="Z147" s="3">
        <v>6.0938673019409197</v>
      </c>
      <c r="AA147" s="12">
        <v>6.1951584815979004</v>
      </c>
    </row>
    <row r="148" spans="1:27" x14ac:dyDescent="0.35">
      <c r="A148" s="67"/>
      <c r="B148" s="2">
        <v>0.4</v>
      </c>
      <c r="C148" s="3">
        <v>1.21943783760071</v>
      </c>
      <c r="D148" s="3">
        <v>2.9269948005676301</v>
      </c>
      <c r="E148" s="3">
        <v>3.9679648876190199</v>
      </c>
      <c r="F148" s="3">
        <v>4.7963275909423801</v>
      </c>
      <c r="G148" s="3">
        <v>5.2965564727783203</v>
      </c>
      <c r="H148" s="3">
        <v>5.6923079490661603</v>
      </c>
      <c r="I148" s="3">
        <v>5.9857358932495099</v>
      </c>
      <c r="J148" s="3">
        <v>6.2139053344726598</v>
      </c>
      <c r="K148" s="3">
        <v>6.3769898414611799</v>
      </c>
      <c r="L148" s="3">
        <v>6.5173463821411097</v>
      </c>
      <c r="M148" s="12">
        <v>6.6237549781799299</v>
      </c>
      <c r="O148" s="67"/>
      <c r="P148" s="2">
        <v>0.4</v>
      </c>
      <c r="Q148" s="3">
        <v>1.21943783760071</v>
      </c>
      <c r="R148" s="3">
        <v>2.9269948005676301</v>
      </c>
      <c r="S148" s="3">
        <v>3.9679648876190199</v>
      </c>
      <c r="T148" s="3">
        <v>4.7963275909423801</v>
      </c>
      <c r="U148" s="3">
        <v>5.2965564727783203</v>
      </c>
      <c r="V148" s="3">
        <v>5.6923079490661603</v>
      </c>
      <c r="W148" s="3">
        <v>5.9857358932495099</v>
      </c>
      <c r="X148" s="3">
        <v>6.2139053344726598</v>
      </c>
      <c r="Y148" s="3">
        <v>6.3769898414611799</v>
      </c>
      <c r="Z148" s="3">
        <v>6.5173463821411097</v>
      </c>
      <c r="AA148" s="12">
        <v>6.6237549781799299</v>
      </c>
    </row>
    <row r="149" spans="1:27" x14ac:dyDescent="0.35">
      <c r="A149" s="67"/>
      <c r="B149" s="2">
        <v>0.45</v>
      </c>
      <c r="C149" s="3">
        <v>1.19959139823914</v>
      </c>
      <c r="D149" s="3">
        <v>3.07867383956909</v>
      </c>
      <c r="E149" s="3">
        <v>4.1359004974365199</v>
      </c>
      <c r="F149" s="3">
        <v>5.0367474555969203</v>
      </c>
      <c r="G149" s="3">
        <v>5.6092820167541504</v>
      </c>
      <c r="H149" s="3">
        <v>6.0298151969909703</v>
      </c>
      <c r="I149" s="3">
        <v>6.33750200271606</v>
      </c>
      <c r="J149" s="3">
        <v>6.5889348983764702</v>
      </c>
      <c r="K149" s="3">
        <v>6.76849460601807</v>
      </c>
      <c r="L149" s="3">
        <v>6.9055609703064</v>
      </c>
      <c r="M149" s="12">
        <v>7.0098328590393102</v>
      </c>
      <c r="O149" s="67"/>
      <c r="P149" s="2">
        <v>0.45</v>
      </c>
      <c r="Q149" s="3">
        <v>1.19959139823914</v>
      </c>
      <c r="R149" s="3">
        <v>3.07867383956909</v>
      </c>
      <c r="S149" s="3">
        <v>4.1359004974365199</v>
      </c>
      <c r="T149" s="3">
        <v>5.0367474555969203</v>
      </c>
      <c r="U149" s="3">
        <v>5.6092820167541504</v>
      </c>
      <c r="V149" s="3">
        <v>6.0298151969909703</v>
      </c>
      <c r="W149" s="3">
        <v>6.33750200271606</v>
      </c>
      <c r="X149" s="3">
        <v>6.5889348983764702</v>
      </c>
      <c r="Y149" s="3">
        <v>6.76849460601807</v>
      </c>
      <c r="Z149" s="3">
        <v>6.9055609703064</v>
      </c>
      <c r="AA149" s="12">
        <v>7.0098328590393102</v>
      </c>
    </row>
    <row r="150" spans="1:27" x14ac:dyDescent="0.35">
      <c r="A150" s="67"/>
      <c r="B150" s="2">
        <v>0.5</v>
      </c>
      <c r="C150" s="3">
        <v>1.17951607704163</v>
      </c>
      <c r="D150" s="3">
        <v>3.20114326477051</v>
      </c>
      <c r="E150" s="3">
        <v>4.4438972473144496</v>
      </c>
      <c r="F150" s="3">
        <v>5.2754926681518599</v>
      </c>
      <c r="G150" s="3">
        <v>5.8871173858642596</v>
      </c>
      <c r="H150" s="3">
        <v>6.3492536544799796</v>
      </c>
      <c r="I150" s="3">
        <v>6.6813888549804696</v>
      </c>
      <c r="J150" s="3">
        <v>6.93713283538818</v>
      </c>
      <c r="K150" s="3">
        <v>7.1251335144043004</v>
      </c>
      <c r="L150" s="3">
        <v>7.2779264450073198</v>
      </c>
      <c r="M150" s="12">
        <v>7.3929529190063503</v>
      </c>
      <c r="O150" s="67"/>
      <c r="P150" s="2">
        <v>0.5</v>
      </c>
      <c r="Q150" s="3">
        <v>1.17951607704163</v>
      </c>
      <c r="R150" s="3">
        <v>3.20114326477051</v>
      </c>
      <c r="S150" s="3">
        <v>4.4438972473144496</v>
      </c>
      <c r="T150" s="3">
        <v>5.2754926681518599</v>
      </c>
      <c r="U150" s="3">
        <v>5.8871173858642596</v>
      </c>
      <c r="V150" s="3">
        <v>6.3492536544799796</v>
      </c>
      <c r="W150" s="3">
        <v>6.6813888549804696</v>
      </c>
      <c r="X150" s="3">
        <v>6.93713283538818</v>
      </c>
      <c r="Y150" s="3">
        <v>7.1251335144043004</v>
      </c>
      <c r="Z150" s="3">
        <v>7.2779264450073198</v>
      </c>
      <c r="AA150" s="12">
        <v>7.3929529190063503</v>
      </c>
    </row>
    <row r="151" spans="1:27" x14ac:dyDescent="0.35">
      <c r="A151" s="67"/>
      <c r="B151" s="2">
        <v>0.55000000000000004</v>
      </c>
      <c r="C151" s="3">
        <v>1.17318391799927</v>
      </c>
      <c r="D151" s="3">
        <v>3.3681592941284202</v>
      </c>
      <c r="E151" s="3">
        <v>4.6612644195556596</v>
      </c>
      <c r="F151" s="3">
        <v>5.47440528869629</v>
      </c>
      <c r="G151" s="3">
        <v>6.1802120208740199</v>
      </c>
      <c r="H151" s="3">
        <v>6.64912986755371</v>
      </c>
      <c r="I151" s="3">
        <v>7.0042190551757804</v>
      </c>
      <c r="J151" s="3">
        <v>7.2712173461914098</v>
      </c>
      <c r="K151" s="3">
        <v>7.4763765335082999</v>
      </c>
      <c r="L151" s="3">
        <v>7.6236276626586896</v>
      </c>
      <c r="M151" s="12">
        <v>7.7463445663452202</v>
      </c>
      <c r="O151" s="67"/>
      <c r="P151" s="2">
        <v>0.55000000000000004</v>
      </c>
      <c r="Q151" s="3">
        <v>1.17318391799927</v>
      </c>
      <c r="R151" s="3">
        <v>3.3681592941284202</v>
      </c>
      <c r="S151" s="3">
        <v>4.6612644195556596</v>
      </c>
      <c r="T151" s="3">
        <v>5.47440528869629</v>
      </c>
      <c r="U151" s="3">
        <v>6.1802120208740199</v>
      </c>
      <c r="V151" s="3">
        <v>6.64912986755371</v>
      </c>
      <c r="W151" s="3">
        <v>7.0042190551757804</v>
      </c>
      <c r="X151" s="3">
        <v>7.2712173461914098</v>
      </c>
      <c r="Y151" s="3">
        <v>7.4763765335082999</v>
      </c>
      <c r="Z151" s="3">
        <v>7.6236276626586896</v>
      </c>
      <c r="AA151" s="12">
        <v>7.7463445663452202</v>
      </c>
    </row>
    <row r="152" spans="1:27" x14ac:dyDescent="0.35">
      <c r="A152" s="67"/>
      <c r="B152" s="2">
        <v>0.6</v>
      </c>
      <c r="C152" s="3">
        <v>1.1594147682189899</v>
      </c>
      <c r="D152" s="3">
        <v>3.48769187927246</v>
      </c>
      <c r="E152" s="3">
        <v>4.8560433387756401</v>
      </c>
      <c r="F152" s="3">
        <v>5.7905244827270499</v>
      </c>
      <c r="G152" s="3">
        <v>6.4363541603088397</v>
      </c>
      <c r="H152" s="3">
        <v>6.9374628067016602</v>
      </c>
      <c r="I152" s="3">
        <v>7.3065166473388699</v>
      </c>
      <c r="J152" s="3">
        <v>7.5862779617309597</v>
      </c>
      <c r="K152" s="3">
        <v>7.8009490966796902</v>
      </c>
      <c r="L152" s="3">
        <v>7.9674129486084002</v>
      </c>
      <c r="M152" s="12">
        <v>8.0881481170654297</v>
      </c>
      <c r="O152" s="67"/>
      <c r="P152" s="2">
        <v>0.6</v>
      </c>
      <c r="Q152" s="3">
        <v>1.1594147682189899</v>
      </c>
      <c r="R152" s="3">
        <v>3.48769187927246</v>
      </c>
      <c r="S152" s="3">
        <v>4.8560433387756401</v>
      </c>
      <c r="T152" s="3">
        <v>5.7905244827270499</v>
      </c>
      <c r="U152" s="3">
        <v>6.4363541603088397</v>
      </c>
      <c r="V152" s="3">
        <v>6.9374628067016602</v>
      </c>
      <c r="W152" s="3">
        <v>7.3065166473388699</v>
      </c>
      <c r="X152" s="3">
        <v>7.5862779617309597</v>
      </c>
      <c r="Y152" s="3">
        <v>7.8009490966796902</v>
      </c>
      <c r="Z152" s="3">
        <v>7.9674129486084002</v>
      </c>
      <c r="AA152" s="12">
        <v>8.0881481170654297</v>
      </c>
    </row>
    <row r="153" spans="1:27" x14ac:dyDescent="0.35">
      <c r="A153" s="67"/>
      <c r="B153" s="2">
        <v>0.65</v>
      </c>
      <c r="C153" s="3">
        <v>1.1475367546081501</v>
      </c>
      <c r="D153" s="3">
        <v>3.6072244644164999</v>
      </c>
      <c r="E153" s="3">
        <v>5.0498709678649902</v>
      </c>
      <c r="F153" s="3">
        <v>6.0094938278198198</v>
      </c>
      <c r="G153" s="3">
        <v>6.6986379623413104</v>
      </c>
      <c r="H153" s="3">
        <v>7.2109098434448198</v>
      </c>
      <c r="I153" s="3">
        <v>7.59320163726807</v>
      </c>
      <c r="J153" s="3">
        <v>7.8827943801879901</v>
      </c>
      <c r="K153" s="3">
        <v>8.1163978576660192</v>
      </c>
      <c r="L153" s="3">
        <v>8.2832822799682599</v>
      </c>
      <c r="M153" s="12">
        <v>8.4177265167236293</v>
      </c>
      <c r="O153" s="67"/>
      <c r="P153" s="2">
        <v>0.65</v>
      </c>
      <c r="Q153" s="3">
        <v>1.1475367546081501</v>
      </c>
      <c r="R153" s="3">
        <v>3.6072244644164999</v>
      </c>
      <c r="S153" s="3">
        <v>5.0498709678649902</v>
      </c>
      <c r="T153" s="3">
        <v>6.0094938278198198</v>
      </c>
      <c r="U153" s="3">
        <v>6.6986379623413104</v>
      </c>
      <c r="V153" s="3">
        <v>7.2109098434448198</v>
      </c>
      <c r="W153" s="3">
        <v>7.59320163726807</v>
      </c>
      <c r="X153" s="3">
        <v>7.8827943801879901</v>
      </c>
      <c r="Y153" s="3">
        <v>8.1163978576660192</v>
      </c>
      <c r="Z153" s="3">
        <v>8.2832822799682599</v>
      </c>
      <c r="AA153" s="12">
        <v>8.4177265167236293</v>
      </c>
    </row>
    <row r="154" spans="1:27" x14ac:dyDescent="0.35">
      <c r="A154" s="67"/>
      <c r="B154" s="2">
        <v>0.7</v>
      </c>
      <c r="C154" s="3">
        <v>1.14405918121338</v>
      </c>
      <c r="D154" s="3">
        <v>3.6572291851043701</v>
      </c>
      <c r="E154" s="3">
        <v>5.2273850440979004</v>
      </c>
      <c r="F154" s="3">
        <v>6.2270975112915004</v>
      </c>
      <c r="G154" s="3">
        <v>6.9466114044189498</v>
      </c>
      <c r="H154" s="3">
        <v>7.47784328460693</v>
      </c>
      <c r="I154" s="3">
        <v>7.8776617050170898</v>
      </c>
      <c r="J154" s="3">
        <v>8.1793107986450195</v>
      </c>
      <c r="K154" s="3">
        <v>8.4246788024902308</v>
      </c>
      <c r="L154" s="3">
        <v>8.5970335006713903</v>
      </c>
      <c r="M154" s="12">
        <v>8.7251081466674805</v>
      </c>
      <c r="O154" s="67"/>
      <c r="P154" s="2">
        <v>0.7</v>
      </c>
      <c r="Q154" s="3">
        <v>1.14405918121338</v>
      </c>
      <c r="R154" s="3">
        <v>3.6572291851043701</v>
      </c>
      <c r="S154" s="3">
        <v>5.2273850440979004</v>
      </c>
      <c r="T154" s="3">
        <v>6.2270975112915004</v>
      </c>
      <c r="U154" s="3">
        <v>6.9466114044189498</v>
      </c>
      <c r="V154" s="3">
        <v>7.47784328460693</v>
      </c>
      <c r="W154" s="3">
        <v>7.8776617050170898</v>
      </c>
      <c r="X154" s="3">
        <v>8.1793107986450195</v>
      </c>
      <c r="Y154" s="3">
        <v>8.4246788024902308</v>
      </c>
      <c r="Z154" s="3">
        <v>8.5970335006713903</v>
      </c>
      <c r="AA154" s="12">
        <v>8.7251081466674805</v>
      </c>
    </row>
    <row r="155" spans="1:27" x14ac:dyDescent="0.35">
      <c r="A155" s="67"/>
      <c r="B155" s="2">
        <v>0.75</v>
      </c>
      <c r="C155" s="3">
        <v>1.13491988182068</v>
      </c>
      <c r="D155" s="3">
        <v>3.8509259223938002</v>
      </c>
      <c r="E155" s="3">
        <v>5.39331102371216</v>
      </c>
      <c r="F155" s="3">
        <v>6.4373531341552699</v>
      </c>
      <c r="G155" s="3">
        <v>7.1760673522949201</v>
      </c>
      <c r="H155" s="3">
        <v>7.7310371398925799</v>
      </c>
      <c r="I155" s="3">
        <v>8.1496315002441406</v>
      </c>
      <c r="J155" s="3">
        <v>8.4612350463867205</v>
      </c>
      <c r="K155" s="3">
        <v>8.7156600952148402</v>
      </c>
      <c r="L155" s="3">
        <v>8.8937959671020508</v>
      </c>
      <c r="M155" s="12">
        <v>9.0305318832397496</v>
      </c>
      <c r="O155" s="67"/>
      <c r="P155" s="2">
        <v>0.75</v>
      </c>
      <c r="Q155" s="3">
        <v>1.13491988182068</v>
      </c>
      <c r="R155" s="3">
        <v>3.8509259223938002</v>
      </c>
      <c r="S155" s="3">
        <v>5.39331102371216</v>
      </c>
      <c r="T155" s="3">
        <v>6.4373531341552699</v>
      </c>
      <c r="U155" s="3">
        <v>7.1760673522949201</v>
      </c>
      <c r="V155" s="3">
        <v>7.7310371398925799</v>
      </c>
      <c r="W155" s="3">
        <v>8.1496315002441406</v>
      </c>
      <c r="X155" s="3">
        <v>8.4612350463867205</v>
      </c>
      <c r="Y155" s="3">
        <v>8.7156600952148402</v>
      </c>
      <c r="Z155" s="3">
        <v>8.8937959671020508</v>
      </c>
      <c r="AA155" s="12">
        <v>9.0305318832397496</v>
      </c>
    </row>
    <row r="156" spans="1:27" x14ac:dyDescent="0.35">
      <c r="A156" s="67"/>
      <c r="B156" s="2">
        <v>0.8</v>
      </c>
      <c r="C156" s="3">
        <v>1.1259250640869101</v>
      </c>
      <c r="D156" s="3">
        <v>3.96876096725464</v>
      </c>
      <c r="E156" s="3">
        <v>5.5786314010620099</v>
      </c>
      <c r="F156" s="3">
        <v>6.6286897659301802</v>
      </c>
      <c r="G156" s="3">
        <v>7.4066476821899396</v>
      </c>
      <c r="H156" s="3">
        <v>7.9798641204834002</v>
      </c>
      <c r="I156" s="3">
        <v>8.4076271057128906</v>
      </c>
      <c r="J156" s="3">
        <v>8.7345046997070295</v>
      </c>
      <c r="K156" s="3">
        <v>8.9857282638549805</v>
      </c>
      <c r="L156" s="3">
        <v>9.17997550964356</v>
      </c>
      <c r="M156" s="12">
        <v>9.3316240310668999</v>
      </c>
      <c r="O156" s="67"/>
      <c r="P156" s="2">
        <v>0.8</v>
      </c>
      <c r="Q156" s="3">
        <v>1.1259250640869101</v>
      </c>
      <c r="R156" s="3">
        <v>3.96876096725464</v>
      </c>
      <c r="S156" s="3">
        <v>5.5786314010620099</v>
      </c>
      <c r="T156" s="3">
        <v>6.6286897659301802</v>
      </c>
      <c r="U156" s="3">
        <v>7.4066476821899396</v>
      </c>
      <c r="V156" s="3">
        <v>7.9798641204834002</v>
      </c>
      <c r="W156" s="3">
        <v>8.4076271057128906</v>
      </c>
      <c r="X156" s="3">
        <v>8.7345046997070295</v>
      </c>
      <c r="Y156" s="3">
        <v>8.9857282638549805</v>
      </c>
      <c r="Z156" s="3">
        <v>9.17997550964356</v>
      </c>
      <c r="AA156" s="12">
        <v>9.3316240310668999</v>
      </c>
    </row>
    <row r="157" spans="1:27" x14ac:dyDescent="0.35">
      <c r="A157" s="67"/>
      <c r="B157" s="2">
        <v>0.85</v>
      </c>
      <c r="C157" s="3">
        <v>1.1258070468902599</v>
      </c>
      <c r="D157" s="3">
        <v>4.0905418395996103</v>
      </c>
      <c r="E157" s="3">
        <v>5.7405900955200204</v>
      </c>
      <c r="F157" s="3">
        <v>6.8317165374755904</v>
      </c>
      <c r="G157" s="3">
        <v>7.6233692169189498</v>
      </c>
      <c r="H157" s="3">
        <v>8.2141466140747106</v>
      </c>
      <c r="I157" s="3">
        <v>8.6582746505737305</v>
      </c>
      <c r="J157" s="3">
        <v>9.0023841857910192</v>
      </c>
      <c r="K157" s="3">
        <v>9.2584047317504901</v>
      </c>
      <c r="L157" s="3">
        <v>9.4633846282959002</v>
      </c>
      <c r="M157" s="12">
        <v>9.6178350448608398</v>
      </c>
      <c r="O157" s="67"/>
      <c r="P157" s="2">
        <v>0.85</v>
      </c>
      <c r="Q157" s="3">
        <v>1.1258070468902599</v>
      </c>
      <c r="R157" s="3">
        <v>4.0905418395996103</v>
      </c>
      <c r="S157" s="3">
        <v>5.7405900955200204</v>
      </c>
      <c r="T157" s="3">
        <v>6.8317165374755904</v>
      </c>
      <c r="U157" s="3">
        <v>7.6233692169189498</v>
      </c>
      <c r="V157" s="3">
        <v>8.2141466140747106</v>
      </c>
      <c r="W157" s="3">
        <v>8.6582746505737305</v>
      </c>
      <c r="X157" s="3">
        <v>9.0023841857910192</v>
      </c>
      <c r="Y157" s="3">
        <v>9.2584047317504901</v>
      </c>
      <c r="Z157" s="3">
        <v>9.4633846282959002</v>
      </c>
      <c r="AA157" s="12">
        <v>9.6178350448608398</v>
      </c>
    </row>
    <row r="158" spans="1:27" x14ac:dyDescent="0.35">
      <c r="A158" s="67"/>
      <c r="B158" s="2">
        <v>0.9</v>
      </c>
      <c r="C158" s="3">
        <v>1.1186249256134</v>
      </c>
      <c r="D158" s="3">
        <v>4.2004923820495597</v>
      </c>
      <c r="E158" s="3">
        <v>5.89015913009644</v>
      </c>
      <c r="F158" s="3">
        <v>7.01473188400269</v>
      </c>
      <c r="G158" s="3">
        <v>7.8384218215942401</v>
      </c>
      <c r="H158" s="3">
        <v>8.4476356506347692</v>
      </c>
      <c r="I158" s="3">
        <v>8.9090480804443395</v>
      </c>
      <c r="J158" s="3">
        <v>9.2626819610595703</v>
      </c>
      <c r="K158" s="3">
        <v>9.5249147415161097</v>
      </c>
      <c r="L158" s="3">
        <v>9.7333745956420898</v>
      </c>
      <c r="M158" s="12">
        <v>9.8899488449096697</v>
      </c>
      <c r="O158" s="67"/>
      <c r="P158" s="2">
        <v>0.9</v>
      </c>
      <c r="Q158" s="3">
        <v>1.1186249256134</v>
      </c>
      <c r="R158" s="3">
        <v>4.2004923820495597</v>
      </c>
      <c r="S158" s="3">
        <v>5.89015913009644</v>
      </c>
      <c r="T158" s="3">
        <v>7.01473188400269</v>
      </c>
      <c r="U158" s="3">
        <v>7.8384218215942401</v>
      </c>
      <c r="V158" s="3">
        <v>8.4476356506347692</v>
      </c>
      <c r="W158" s="3">
        <v>8.9090480804443395</v>
      </c>
      <c r="X158" s="3">
        <v>9.2626819610595703</v>
      </c>
      <c r="Y158" s="3">
        <v>9.5249147415161097</v>
      </c>
      <c r="Z158" s="3">
        <v>9.7333745956420898</v>
      </c>
      <c r="AA158" s="12">
        <v>9.8899488449096697</v>
      </c>
    </row>
    <row r="159" spans="1:27" x14ac:dyDescent="0.35">
      <c r="A159" s="67"/>
      <c r="B159" s="2">
        <v>0.95</v>
      </c>
      <c r="C159" s="3">
        <v>1.11097979545593</v>
      </c>
      <c r="D159" s="3">
        <v>4.2812190055847203</v>
      </c>
      <c r="E159" s="3">
        <v>6.0442566871643102</v>
      </c>
      <c r="F159" s="3">
        <v>7.19661521911621</v>
      </c>
      <c r="G159" s="3">
        <v>8.0385084152221697</v>
      </c>
      <c r="H159" s="3">
        <v>8.6697940826415998</v>
      </c>
      <c r="I159" s="3">
        <v>9.1515827178955096</v>
      </c>
      <c r="J159" s="3">
        <v>9.5100908279418999</v>
      </c>
      <c r="K159" s="3">
        <v>9.7847871780395508</v>
      </c>
      <c r="L159" s="3">
        <v>9.9986505508422905</v>
      </c>
      <c r="M159" s="12">
        <v>10.167077064514199</v>
      </c>
      <c r="O159" s="67"/>
      <c r="P159" s="2">
        <v>0.95</v>
      </c>
      <c r="Q159" s="3">
        <v>1.11097979545593</v>
      </c>
      <c r="R159" s="3">
        <v>4.2812190055847203</v>
      </c>
      <c r="S159" s="3">
        <v>6.0442566871643102</v>
      </c>
      <c r="T159" s="3">
        <v>7.19661521911621</v>
      </c>
      <c r="U159" s="3">
        <v>8.0385084152221697</v>
      </c>
      <c r="V159" s="3">
        <v>8.6697940826415998</v>
      </c>
      <c r="W159" s="3">
        <v>9.1515827178955096</v>
      </c>
      <c r="X159" s="3">
        <v>9.5100908279418999</v>
      </c>
      <c r="Y159" s="3">
        <v>9.7847871780395508</v>
      </c>
      <c r="Z159" s="3">
        <v>9.9986505508422905</v>
      </c>
      <c r="AA159" s="12">
        <v>10.167077064514199</v>
      </c>
    </row>
    <row r="160" spans="1:27" x14ac:dyDescent="0.35">
      <c r="A160" s="67"/>
      <c r="B160" s="2">
        <v>1</v>
      </c>
      <c r="C160" s="3">
        <v>1.1054711341857899</v>
      </c>
      <c r="D160" s="3">
        <v>4.4104561805725098</v>
      </c>
      <c r="E160" s="3">
        <v>6.1909031867981001</v>
      </c>
      <c r="F160" s="3">
        <v>7.3787336349487296</v>
      </c>
      <c r="G160" s="3">
        <v>8.2355976104736293</v>
      </c>
      <c r="H160" s="3">
        <v>8.8923311233520508</v>
      </c>
      <c r="I160" s="3">
        <v>9.3839540481567401</v>
      </c>
      <c r="J160" s="3">
        <v>9.7508287429809606</v>
      </c>
      <c r="K160" s="3">
        <v>10.0399160385132</v>
      </c>
      <c r="L160" s="3">
        <v>10.256981849670399</v>
      </c>
      <c r="M160" s="12">
        <v>10.429080009460501</v>
      </c>
      <c r="O160" s="67"/>
      <c r="P160" s="2">
        <v>1</v>
      </c>
      <c r="Q160" s="3">
        <v>1.1054711341857899</v>
      </c>
      <c r="R160" s="3">
        <v>4.4104561805725098</v>
      </c>
      <c r="S160" s="3">
        <v>6.1909031867981001</v>
      </c>
      <c r="T160" s="3">
        <v>7.3787336349487296</v>
      </c>
      <c r="U160" s="3">
        <v>8.2355976104736293</v>
      </c>
      <c r="V160" s="3">
        <v>8.8923311233520508</v>
      </c>
      <c r="W160" s="3">
        <v>9.3839540481567401</v>
      </c>
      <c r="X160" s="3">
        <v>9.7508287429809606</v>
      </c>
      <c r="Y160" s="3">
        <v>10.0399160385132</v>
      </c>
      <c r="Z160" s="3">
        <v>10.256981849670399</v>
      </c>
      <c r="AA160" s="12">
        <v>10.429080009460501</v>
      </c>
    </row>
    <row r="161" spans="1:27" x14ac:dyDescent="0.35">
      <c r="A161" s="8"/>
      <c r="B161" s="9"/>
      <c r="C161" s="9"/>
      <c r="D161" s="9"/>
      <c r="E161" s="9"/>
      <c r="F161" s="9"/>
      <c r="G161" s="9"/>
      <c r="H161" s="9"/>
      <c r="I161" s="9"/>
      <c r="J161" s="9"/>
      <c r="K161" s="9"/>
      <c r="L161" s="9"/>
      <c r="M161" s="10"/>
      <c r="O161" s="8"/>
      <c r="P161" s="9"/>
      <c r="Q161" s="9"/>
      <c r="R161" s="9"/>
      <c r="S161" s="9"/>
      <c r="T161" s="9"/>
      <c r="U161" s="9"/>
      <c r="V161" s="9"/>
      <c r="W161" s="9"/>
      <c r="X161" s="9"/>
      <c r="Y161" s="9"/>
      <c r="Z161" s="9"/>
      <c r="AA161" s="10"/>
    </row>
    <row r="162" spans="1:27" x14ac:dyDescent="0.35">
      <c r="A162" s="8"/>
      <c r="B162" s="9"/>
      <c r="C162" s="9"/>
      <c r="D162" s="9"/>
      <c r="E162" s="9"/>
      <c r="F162" s="9"/>
      <c r="G162" s="9"/>
      <c r="H162" s="9"/>
      <c r="I162" s="9"/>
      <c r="J162" s="9"/>
      <c r="K162" s="9"/>
      <c r="L162" s="9"/>
      <c r="M162" s="10"/>
      <c r="O162" s="8"/>
      <c r="P162" s="9"/>
      <c r="Q162" s="9"/>
      <c r="R162" s="9"/>
      <c r="S162" s="9"/>
      <c r="T162" s="9"/>
      <c r="U162" s="9"/>
      <c r="V162" s="9"/>
      <c r="W162" s="9"/>
      <c r="X162" s="9"/>
      <c r="Y162" s="9"/>
      <c r="Z162" s="9"/>
      <c r="AA162" s="10"/>
    </row>
    <row r="163" spans="1:27" x14ac:dyDescent="0.35">
      <c r="A163" s="8"/>
      <c r="B163" s="9"/>
      <c r="C163" s="9"/>
      <c r="D163" s="9"/>
      <c r="E163" s="9"/>
      <c r="F163" s="9"/>
      <c r="G163" s="9"/>
      <c r="H163" s="9"/>
      <c r="I163" s="9"/>
      <c r="J163" s="9"/>
      <c r="K163" s="9"/>
      <c r="L163" s="9"/>
      <c r="M163" s="10"/>
      <c r="O163" s="8"/>
      <c r="P163" s="9"/>
      <c r="Q163" s="9"/>
      <c r="R163" s="9"/>
      <c r="S163" s="9"/>
      <c r="T163" s="9"/>
      <c r="U163" s="9"/>
      <c r="V163" s="9"/>
      <c r="W163" s="9"/>
      <c r="X163" s="9"/>
      <c r="Y163" s="9"/>
      <c r="Z163" s="9"/>
      <c r="AA163" s="10"/>
    </row>
    <row r="164" spans="1:27" x14ac:dyDescent="0.35">
      <c r="A164" s="8"/>
      <c r="B164" s="9"/>
      <c r="C164" s="9"/>
      <c r="D164" s="9"/>
      <c r="E164" s="9"/>
      <c r="F164" s="9"/>
      <c r="G164" s="9"/>
      <c r="H164" s="9"/>
      <c r="I164" s="9"/>
      <c r="J164" s="9"/>
      <c r="K164" s="9"/>
      <c r="L164" s="9"/>
      <c r="M164" s="10"/>
      <c r="O164" s="8"/>
      <c r="P164" s="9"/>
      <c r="Q164" s="9"/>
      <c r="R164" s="9"/>
      <c r="S164" s="9"/>
      <c r="T164" s="9"/>
      <c r="U164" s="9"/>
      <c r="V164" s="9"/>
      <c r="W164" s="9"/>
      <c r="X164" s="9"/>
      <c r="Y164" s="9"/>
      <c r="Z164" s="9"/>
      <c r="AA164" s="10"/>
    </row>
    <row r="165" spans="1:27" x14ac:dyDescent="0.35">
      <c r="A165" s="8"/>
      <c r="B165" s="9"/>
      <c r="C165" s="9"/>
      <c r="D165" s="9"/>
      <c r="E165" s="9"/>
      <c r="F165" s="9"/>
      <c r="G165" s="9"/>
      <c r="H165" s="9"/>
      <c r="I165" s="9"/>
      <c r="J165" s="9"/>
      <c r="K165" s="9"/>
      <c r="L165" s="9"/>
      <c r="M165" s="10"/>
      <c r="O165" s="8"/>
      <c r="P165" s="9"/>
      <c r="Q165" s="9"/>
      <c r="R165" s="9"/>
      <c r="S165" s="9"/>
      <c r="T165" s="9"/>
      <c r="U165" s="9"/>
      <c r="V165" s="9"/>
      <c r="W165" s="9"/>
      <c r="X165" s="9"/>
      <c r="Y165" s="9"/>
      <c r="Z165" s="9"/>
      <c r="AA165" s="10"/>
    </row>
    <row r="166" spans="1:27" x14ac:dyDescent="0.35">
      <c r="A166" s="8"/>
      <c r="B166" s="9"/>
      <c r="C166" s="9"/>
      <c r="D166" s="9"/>
      <c r="E166" s="9"/>
      <c r="F166" s="9"/>
      <c r="G166" s="9"/>
      <c r="H166" s="9"/>
      <c r="I166" s="9"/>
      <c r="J166" s="9"/>
      <c r="K166" s="9"/>
      <c r="L166" s="9"/>
      <c r="M166" s="10"/>
      <c r="O166" s="8"/>
      <c r="P166" s="9"/>
      <c r="Q166" s="9"/>
      <c r="R166" s="9"/>
      <c r="S166" s="9"/>
      <c r="T166" s="9"/>
      <c r="U166" s="9"/>
      <c r="V166" s="9"/>
      <c r="W166" s="9"/>
      <c r="X166" s="9"/>
      <c r="Y166" s="9"/>
      <c r="Z166" s="9"/>
      <c r="AA166" s="10"/>
    </row>
    <row r="167" spans="1:27" x14ac:dyDescent="0.35">
      <c r="A167" s="8"/>
      <c r="B167" s="9"/>
      <c r="C167" s="9"/>
      <c r="D167" s="9"/>
      <c r="E167" s="9"/>
      <c r="F167" s="9"/>
      <c r="G167" s="9"/>
      <c r="H167" s="9"/>
      <c r="I167" s="9"/>
      <c r="J167" s="9"/>
      <c r="K167" s="9"/>
      <c r="L167" s="9"/>
      <c r="M167" s="10"/>
      <c r="O167" s="8"/>
      <c r="P167" s="9"/>
      <c r="Q167" s="9"/>
      <c r="R167" s="9"/>
      <c r="S167" s="9"/>
      <c r="T167" s="9"/>
      <c r="U167" s="9"/>
      <c r="V167" s="9"/>
      <c r="W167" s="9"/>
      <c r="X167" s="9"/>
      <c r="Y167" s="9"/>
      <c r="Z167" s="9"/>
      <c r="AA167" s="10"/>
    </row>
    <row r="168" spans="1:27" x14ac:dyDescent="0.35">
      <c r="A168" s="8"/>
      <c r="B168" s="9"/>
      <c r="C168" s="9"/>
      <c r="D168" s="9"/>
      <c r="E168" s="9"/>
      <c r="F168" s="9"/>
      <c r="G168" s="9"/>
      <c r="H168" s="9"/>
      <c r="I168" s="9"/>
      <c r="J168" s="9"/>
      <c r="K168" s="9"/>
      <c r="L168" s="9"/>
      <c r="M168" s="10"/>
      <c r="O168" s="8"/>
      <c r="P168" s="9"/>
      <c r="Q168" s="9"/>
      <c r="R168" s="9"/>
      <c r="S168" s="9"/>
      <c r="T168" s="9"/>
      <c r="U168" s="9"/>
      <c r="V168" s="9"/>
      <c r="W168" s="9"/>
      <c r="X168" s="9"/>
      <c r="Y168" s="9"/>
      <c r="Z168" s="9"/>
      <c r="AA168" s="10"/>
    </row>
    <row r="169" spans="1:27" x14ac:dyDescent="0.35">
      <c r="A169" s="8"/>
      <c r="B169" s="9"/>
      <c r="C169" s="9"/>
      <c r="D169" s="9"/>
      <c r="E169" s="9"/>
      <c r="F169" s="9"/>
      <c r="G169" s="9"/>
      <c r="H169" s="9"/>
      <c r="I169" s="9"/>
      <c r="J169" s="9"/>
      <c r="K169" s="9"/>
      <c r="L169" s="9"/>
      <c r="M169" s="10"/>
      <c r="O169" s="8"/>
      <c r="P169" s="9"/>
      <c r="Q169" s="9"/>
      <c r="R169" s="9"/>
      <c r="S169" s="9"/>
      <c r="T169" s="9"/>
      <c r="U169" s="9"/>
      <c r="V169" s="9"/>
      <c r="W169" s="9"/>
      <c r="X169" s="9"/>
      <c r="Y169" s="9"/>
      <c r="Z169" s="9"/>
      <c r="AA169" s="10"/>
    </row>
    <row r="170" spans="1:27" x14ac:dyDescent="0.35">
      <c r="A170" s="8"/>
      <c r="B170" s="9"/>
      <c r="C170" s="9"/>
      <c r="D170" s="9"/>
      <c r="E170" s="9"/>
      <c r="F170" s="9"/>
      <c r="G170" s="9"/>
      <c r="H170" s="9"/>
      <c r="I170" s="9"/>
      <c r="J170" s="9"/>
      <c r="K170" s="9"/>
      <c r="L170" s="9"/>
      <c r="M170" s="10"/>
      <c r="O170" s="8"/>
      <c r="P170" s="9"/>
      <c r="Q170" s="9"/>
      <c r="R170" s="9"/>
      <c r="S170" s="9"/>
      <c r="T170" s="9"/>
      <c r="U170" s="9"/>
      <c r="V170" s="9"/>
      <c r="W170" s="9"/>
      <c r="X170" s="9"/>
      <c r="Y170" s="9"/>
      <c r="Z170" s="9"/>
      <c r="AA170" s="10"/>
    </row>
    <row r="171" spans="1:27" x14ac:dyDescent="0.35">
      <c r="A171" s="64" t="s">
        <v>1</v>
      </c>
      <c r="B171" s="65"/>
      <c r="C171" s="65"/>
      <c r="D171" s="65"/>
      <c r="E171" s="65"/>
      <c r="F171" s="65"/>
      <c r="G171" s="65"/>
      <c r="H171" s="65"/>
      <c r="I171" s="65"/>
      <c r="J171" s="65"/>
      <c r="K171" s="65"/>
      <c r="L171" s="65"/>
      <c r="M171" s="66"/>
      <c r="O171" s="64" t="s">
        <v>1</v>
      </c>
      <c r="P171" s="65"/>
      <c r="Q171" s="65"/>
      <c r="R171" s="65"/>
      <c r="S171" s="65"/>
      <c r="T171" s="65"/>
      <c r="U171" s="65"/>
      <c r="V171" s="65"/>
      <c r="W171" s="65"/>
      <c r="X171" s="65"/>
      <c r="Y171" s="65"/>
      <c r="Z171" s="65"/>
      <c r="AA171" s="66"/>
    </row>
    <row r="172" spans="1:27" x14ac:dyDescent="0.35">
      <c r="A172" s="67" t="s">
        <v>0</v>
      </c>
      <c r="B172" s="1"/>
      <c r="C172" s="1">
        <v>0</v>
      </c>
      <c r="D172" s="1">
        <v>0.1</v>
      </c>
      <c r="E172" s="1">
        <v>0.2</v>
      </c>
      <c r="F172" s="1">
        <v>0.3</v>
      </c>
      <c r="G172" s="1">
        <v>0.4</v>
      </c>
      <c r="H172" s="1">
        <v>0.5</v>
      </c>
      <c r="I172" s="1">
        <v>0.6</v>
      </c>
      <c r="J172" s="1">
        <v>0.7</v>
      </c>
      <c r="K172" s="1">
        <v>0.8</v>
      </c>
      <c r="L172" s="1">
        <v>0.9</v>
      </c>
      <c r="M172" s="11">
        <v>1</v>
      </c>
      <c r="O172" s="67" t="s">
        <v>0</v>
      </c>
      <c r="P172" s="1"/>
      <c r="Q172" s="1">
        <v>0</v>
      </c>
      <c r="R172" s="1">
        <v>0.1</v>
      </c>
      <c r="S172" s="1">
        <v>0.2</v>
      </c>
      <c r="T172" s="1">
        <v>0.3</v>
      </c>
      <c r="U172" s="1">
        <v>0.4</v>
      </c>
      <c r="V172" s="1">
        <v>0.5</v>
      </c>
      <c r="W172" s="1">
        <v>0.6</v>
      </c>
      <c r="X172" s="1">
        <v>0.7</v>
      </c>
      <c r="Y172" s="1">
        <v>0.8</v>
      </c>
      <c r="Z172" s="1">
        <v>0.9</v>
      </c>
      <c r="AA172" s="11">
        <v>1</v>
      </c>
    </row>
    <row r="173" spans="1:27" x14ac:dyDescent="0.35">
      <c r="A173" s="67"/>
      <c r="B173" s="2">
        <v>0</v>
      </c>
      <c r="C173" s="4">
        <v>0</v>
      </c>
      <c r="D173" s="4">
        <v>0</v>
      </c>
      <c r="E173" s="4">
        <v>0</v>
      </c>
      <c r="F173" s="4">
        <v>0</v>
      </c>
      <c r="G173" s="4">
        <v>0</v>
      </c>
      <c r="H173" s="4">
        <v>0</v>
      </c>
      <c r="I173" s="4">
        <v>0</v>
      </c>
      <c r="J173" s="4">
        <v>0</v>
      </c>
      <c r="K173" s="4">
        <v>0</v>
      </c>
      <c r="L173" s="4">
        <v>0</v>
      </c>
      <c r="M173" s="14">
        <v>0</v>
      </c>
      <c r="O173" s="67"/>
      <c r="P173" s="2">
        <v>0</v>
      </c>
      <c r="Q173" s="4">
        <v>0</v>
      </c>
      <c r="R173" s="4">
        <v>0</v>
      </c>
      <c r="S173" s="4">
        <v>0</v>
      </c>
      <c r="T173" s="4">
        <v>0</v>
      </c>
      <c r="U173" s="4">
        <v>0</v>
      </c>
      <c r="V173" s="4">
        <v>0</v>
      </c>
      <c r="W173" s="4">
        <v>0</v>
      </c>
      <c r="X173" s="4">
        <v>0</v>
      </c>
      <c r="Y173" s="4">
        <v>0</v>
      </c>
      <c r="Z173" s="4">
        <v>0</v>
      </c>
      <c r="AA173" s="14">
        <v>0</v>
      </c>
    </row>
    <row r="174" spans="1:27" x14ac:dyDescent="0.35">
      <c r="A174" s="67"/>
      <c r="B174" s="2">
        <v>0.05</v>
      </c>
      <c r="C174" s="4">
        <v>2.8631160967052E-3</v>
      </c>
      <c r="D174" s="4">
        <v>4.4894623570144203E-3</v>
      </c>
      <c r="E174" s="4">
        <v>7.1654184721410301E-3</v>
      </c>
      <c r="F174" s="4">
        <v>9.5546161755919509E-3</v>
      </c>
      <c r="G174" s="4">
        <v>1.14937284961343E-2</v>
      </c>
      <c r="H174" s="4">
        <v>1.4052577316760999E-2</v>
      </c>
      <c r="I174" s="4">
        <v>1.40424389392138E-2</v>
      </c>
      <c r="J174" s="4">
        <v>1.6006296500563601E-2</v>
      </c>
      <c r="K174" s="4">
        <v>1.82540509849787E-2</v>
      </c>
      <c r="L174" s="4">
        <v>1.9193857908248901E-2</v>
      </c>
      <c r="M174" s="14">
        <v>2.10490729659796E-2</v>
      </c>
      <c r="O174" s="67"/>
      <c r="P174" s="2">
        <v>0.05</v>
      </c>
      <c r="Q174" s="4">
        <v>2.8631160967052E-3</v>
      </c>
      <c r="R174" s="4">
        <v>4.4894623570144203E-3</v>
      </c>
      <c r="S174" s="4">
        <v>7.1654184721410301E-3</v>
      </c>
      <c r="T174" s="4">
        <v>9.5546161755919509E-3</v>
      </c>
      <c r="U174" s="4">
        <v>1.14937284961343E-2</v>
      </c>
      <c r="V174" s="4">
        <v>1.4052577316760999E-2</v>
      </c>
      <c r="W174" s="4">
        <v>1.40424389392138E-2</v>
      </c>
      <c r="X174" s="4">
        <v>1.6006296500563601E-2</v>
      </c>
      <c r="Y174" s="4">
        <v>1.82540509849787E-2</v>
      </c>
      <c r="Z174" s="4">
        <v>1.9193857908248901E-2</v>
      </c>
      <c r="AA174" s="14">
        <v>2.10490729659796E-2</v>
      </c>
    </row>
    <row r="175" spans="1:27" x14ac:dyDescent="0.35">
      <c r="A175" s="67"/>
      <c r="B175" s="2">
        <v>0.1</v>
      </c>
      <c r="C175" s="4">
        <v>7.8715747222304292E-3</v>
      </c>
      <c r="D175" s="4">
        <v>1.29149314016104E-2</v>
      </c>
      <c r="E175" s="4">
        <v>1.7927363514900201E-2</v>
      </c>
      <c r="F175" s="4">
        <v>2.2701982408761999E-2</v>
      </c>
      <c r="G175" s="4">
        <v>2.5512706488370899E-2</v>
      </c>
      <c r="H175" s="4">
        <v>2.9139410704374299E-2</v>
      </c>
      <c r="I175" s="4">
        <v>2.9060868546366699E-2</v>
      </c>
      <c r="J175" s="4">
        <v>3.4888055175542797E-2</v>
      </c>
      <c r="K175" s="4">
        <v>3.5521756857633598E-2</v>
      </c>
      <c r="L175" s="4">
        <v>4.28316295146942E-2</v>
      </c>
      <c r="M175" s="14">
        <v>4.4056549668312101E-2</v>
      </c>
      <c r="O175" s="67"/>
      <c r="P175" s="2">
        <v>0.1</v>
      </c>
      <c r="Q175" s="4">
        <v>7.8715747222304292E-3</v>
      </c>
      <c r="R175" s="4">
        <v>1.29149314016104E-2</v>
      </c>
      <c r="S175" s="4">
        <v>1.7927363514900201E-2</v>
      </c>
      <c r="T175" s="4">
        <v>2.2701982408761999E-2</v>
      </c>
      <c r="U175" s="4">
        <v>2.5512706488370899E-2</v>
      </c>
      <c r="V175" s="4">
        <v>2.9139410704374299E-2</v>
      </c>
      <c r="W175" s="4">
        <v>2.9060868546366699E-2</v>
      </c>
      <c r="X175" s="4">
        <v>3.4888055175542797E-2</v>
      </c>
      <c r="Y175" s="4">
        <v>3.5521756857633598E-2</v>
      </c>
      <c r="Z175" s="4">
        <v>4.28316295146942E-2</v>
      </c>
      <c r="AA175" s="14">
        <v>4.4056549668312101E-2</v>
      </c>
    </row>
    <row r="176" spans="1:27" x14ac:dyDescent="0.35">
      <c r="A176" s="67"/>
      <c r="B176" s="2">
        <v>0.15</v>
      </c>
      <c r="C176" s="4">
        <v>4.3909107334911797E-3</v>
      </c>
      <c r="D176" s="4">
        <v>1.6493087634444199E-2</v>
      </c>
      <c r="E176" s="4">
        <v>2.5215284898877099E-2</v>
      </c>
      <c r="F176" s="4">
        <v>3.0256612226367E-2</v>
      </c>
      <c r="G176" s="4">
        <v>3.94943132996559E-2</v>
      </c>
      <c r="H176" s="4">
        <v>4.0369857102632502E-2</v>
      </c>
      <c r="I176" s="4">
        <v>4.4112928211689002E-2</v>
      </c>
      <c r="J176" s="4">
        <v>4.76619005203247E-2</v>
      </c>
      <c r="K176" s="4">
        <v>5.3760789334774003E-2</v>
      </c>
      <c r="L176" s="4">
        <v>5.60788884758949E-2</v>
      </c>
      <c r="M176" s="14">
        <v>5.8403443545103101E-2</v>
      </c>
      <c r="O176" s="67"/>
      <c r="P176" s="2">
        <v>0.15</v>
      </c>
      <c r="Q176" s="4">
        <v>4.3909107334911797E-3</v>
      </c>
      <c r="R176" s="4">
        <v>1.6493087634444199E-2</v>
      </c>
      <c r="S176" s="4">
        <v>2.5215284898877099E-2</v>
      </c>
      <c r="T176" s="4">
        <v>3.0256612226367E-2</v>
      </c>
      <c r="U176" s="4">
        <v>3.94943132996559E-2</v>
      </c>
      <c r="V176" s="4">
        <v>4.0369857102632502E-2</v>
      </c>
      <c r="W176" s="4">
        <v>4.4112928211689002E-2</v>
      </c>
      <c r="X176" s="4">
        <v>4.76619005203247E-2</v>
      </c>
      <c r="Y176" s="4">
        <v>5.3760789334774003E-2</v>
      </c>
      <c r="Z176" s="4">
        <v>5.60788884758949E-2</v>
      </c>
      <c r="AA176" s="14">
        <v>5.8403443545103101E-2</v>
      </c>
    </row>
    <row r="177" spans="1:27" x14ac:dyDescent="0.35">
      <c r="A177" s="67"/>
      <c r="B177" s="2">
        <v>0.2</v>
      </c>
      <c r="C177" s="4">
        <v>2.6228870265185798E-3</v>
      </c>
      <c r="D177" s="4">
        <v>1.9579993560910201E-2</v>
      </c>
      <c r="E177" s="4">
        <v>3.1389048633476101E-2</v>
      </c>
      <c r="F177" s="4">
        <v>3.9194155484437901E-2</v>
      </c>
      <c r="G177" s="4">
        <v>5.0924487411975902E-2</v>
      </c>
      <c r="H177" s="4">
        <v>5.2438613027334199E-2</v>
      </c>
      <c r="I177" s="4">
        <v>5.5793844163417802E-2</v>
      </c>
      <c r="J177" s="4">
        <v>6.0435745865106603E-2</v>
      </c>
      <c r="K177" s="4">
        <v>6.5165387094020796E-2</v>
      </c>
      <c r="L177" s="4">
        <v>6.7949451506137903E-2</v>
      </c>
      <c r="M177" s="14">
        <v>6.8772174417972606E-2</v>
      </c>
      <c r="O177" s="67"/>
      <c r="P177" s="2">
        <v>0.2</v>
      </c>
      <c r="Q177" s="4">
        <v>2.6228870265185798E-3</v>
      </c>
      <c r="R177" s="4">
        <v>1.9579993560910201E-2</v>
      </c>
      <c r="S177" s="4">
        <v>3.1389048633476101E-2</v>
      </c>
      <c r="T177" s="4">
        <v>3.9194155484437901E-2</v>
      </c>
      <c r="U177" s="4">
        <v>5.0924487411975902E-2</v>
      </c>
      <c r="V177" s="4">
        <v>5.2438613027334199E-2</v>
      </c>
      <c r="W177" s="4">
        <v>5.5793844163417802E-2</v>
      </c>
      <c r="X177" s="4">
        <v>6.0435745865106603E-2</v>
      </c>
      <c r="Y177" s="4">
        <v>6.5165387094020796E-2</v>
      </c>
      <c r="Z177" s="4">
        <v>6.7949451506137903E-2</v>
      </c>
      <c r="AA177" s="14">
        <v>6.8772174417972606E-2</v>
      </c>
    </row>
    <row r="178" spans="1:27" x14ac:dyDescent="0.35">
      <c r="A178" s="67"/>
      <c r="B178" s="2">
        <v>0.25</v>
      </c>
      <c r="C178" s="4">
        <v>-6.8726146128028599E-4</v>
      </c>
      <c r="D178" s="4">
        <v>2.2996617481112501E-2</v>
      </c>
      <c r="E178" s="4">
        <v>3.7562812368075099E-2</v>
      </c>
      <c r="F178" s="4">
        <v>5.2217323333024999E-2</v>
      </c>
      <c r="G178" s="4">
        <v>6.23546615242958E-2</v>
      </c>
      <c r="H178" s="4">
        <v>6.4024067483842401E-2</v>
      </c>
      <c r="I178" s="4">
        <v>6.7474760115146595E-2</v>
      </c>
      <c r="J178" s="4">
        <v>7.32095912098885E-2</v>
      </c>
      <c r="K178" s="4">
        <v>7.65699848532677E-2</v>
      </c>
      <c r="L178" s="4">
        <v>7.9820014536380796E-2</v>
      </c>
      <c r="M178" s="14">
        <v>8.7815485894679995E-2</v>
      </c>
      <c r="O178" s="67"/>
      <c r="P178" s="2">
        <v>0.25</v>
      </c>
      <c r="Q178" s="4">
        <v>-6.8726146128028599E-4</v>
      </c>
      <c r="R178" s="4">
        <v>2.2996617481112501E-2</v>
      </c>
      <c r="S178" s="4">
        <v>3.7562812368075099E-2</v>
      </c>
      <c r="T178" s="4">
        <v>5.2217323333024999E-2</v>
      </c>
      <c r="U178" s="4">
        <v>6.23546615242958E-2</v>
      </c>
      <c r="V178" s="4">
        <v>6.4024067483842401E-2</v>
      </c>
      <c r="W178" s="4">
        <v>6.7474760115146595E-2</v>
      </c>
      <c r="X178" s="4">
        <v>7.32095912098885E-2</v>
      </c>
      <c r="Y178" s="4">
        <v>7.65699848532677E-2</v>
      </c>
      <c r="Z178" s="4">
        <v>7.9820014536380796E-2</v>
      </c>
      <c r="AA178" s="14">
        <v>8.7815485894679995E-2</v>
      </c>
    </row>
    <row r="179" spans="1:27" x14ac:dyDescent="0.35">
      <c r="A179" s="67"/>
      <c r="B179" s="2">
        <v>0.3</v>
      </c>
      <c r="C179" s="4">
        <v>-4.2261560447514101E-3</v>
      </c>
      <c r="D179" s="4">
        <v>2.51404382288456E-2</v>
      </c>
      <c r="E179" s="4">
        <v>4.3736576102674E-2</v>
      </c>
      <c r="F179" s="4">
        <v>6.0543081164360003E-2</v>
      </c>
      <c r="G179" s="4">
        <v>7.3784835636615795E-2</v>
      </c>
      <c r="H179" s="4">
        <v>7.5609521940350505E-2</v>
      </c>
      <c r="I179" s="4">
        <v>7.9155676066875499E-2</v>
      </c>
      <c r="J179" s="4">
        <v>8.5983436554670306E-2</v>
      </c>
      <c r="K179" s="4">
        <v>8.7974582612514493E-2</v>
      </c>
      <c r="L179" s="4">
        <v>9.4999715685844394E-2</v>
      </c>
      <c r="M179" s="14">
        <v>9.7506895661354107E-2</v>
      </c>
      <c r="O179" s="67"/>
      <c r="P179" s="2">
        <v>0.3</v>
      </c>
      <c r="Q179" s="4">
        <v>-4.2261560447514101E-3</v>
      </c>
      <c r="R179" s="4">
        <v>2.51404382288456E-2</v>
      </c>
      <c r="S179" s="4">
        <v>4.3736576102674E-2</v>
      </c>
      <c r="T179" s="4">
        <v>6.0543081164360003E-2</v>
      </c>
      <c r="U179" s="4">
        <v>7.3784835636615795E-2</v>
      </c>
      <c r="V179" s="4">
        <v>7.5609521940350505E-2</v>
      </c>
      <c r="W179" s="4">
        <v>7.9155676066875499E-2</v>
      </c>
      <c r="X179" s="4">
        <v>8.5983436554670306E-2</v>
      </c>
      <c r="Y179" s="4">
        <v>8.7974582612514493E-2</v>
      </c>
      <c r="Z179" s="4">
        <v>9.4999715685844394E-2</v>
      </c>
      <c r="AA179" s="14">
        <v>9.7506895661354107E-2</v>
      </c>
    </row>
    <row r="180" spans="1:27" x14ac:dyDescent="0.35">
      <c r="A180" s="67"/>
      <c r="B180" s="2">
        <v>0.35</v>
      </c>
      <c r="C180" s="4">
        <v>-6.5501155331730799E-3</v>
      </c>
      <c r="D180" s="4">
        <v>2.7767153456807098E-2</v>
      </c>
      <c r="E180" s="4">
        <v>4.9910339837272999E-2</v>
      </c>
      <c r="F180" s="4">
        <v>6.8868838995695097E-2</v>
      </c>
      <c r="G180" s="4">
        <v>8.5215009748935699E-2</v>
      </c>
      <c r="H180" s="4">
        <v>8.7194976396858706E-2</v>
      </c>
      <c r="I180" s="4">
        <v>9.0836592018604306E-2</v>
      </c>
      <c r="J180" s="4">
        <v>9.8757281899452196E-2</v>
      </c>
      <c r="K180" s="4">
        <v>9.93791803717613E-2</v>
      </c>
      <c r="L180" s="4">
        <v>0.103007979691029</v>
      </c>
      <c r="M180" s="14">
        <v>0.111957803368568</v>
      </c>
      <c r="O180" s="67"/>
      <c r="P180" s="2">
        <v>0.35</v>
      </c>
      <c r="Q180" s="4">
        <v>-6.5501155331730799E-3</v>
      </c>
      <c r="R180" s="4">
        <v>2.7767153456807098E-2</v>
      </c>
      <c r="S180" s="4">
        <v>4.9910339837272999E-2</v>
      </c>
      <c r="T180" s="4">
        <v>6.8868838995695097E-2</v>
      </c>
      <c r="U180" s="4">
        <v>8.5215009748935699E-2</v>
      </c>
      <c r="V180" s="4">
        <v>8.7194976396858706E-2</v>
      </c>
      <c r="W180" s="4">
        <v>9.0836592018604306E-2</v>
      </c>
      <c r="X180" s="4">
        <v>9.8757281899452196E-2</v>
      </c>
      <c r="Y180" s="4">
        <v>9.93791803717613E-2</v>
      </c>
      <c r="Z180" s="4">
        <v>0.103007979691029</v>
      </c>
      <c r="AA180" s="14">
        <v>0.111957803368568</v>
      </c>
    </row>
    <row r="181" spans="1:27" x14ac:dyDescent="0.35">
      <c r="A181" s="67"/>
      <c r="B181" s="2">
        <v>0.4</v>
      </c>
      <c r="C181" s="4">
        <v>-9.0186111629009299E-3</v>
      </c>
      <c r="D181" s="4">
        <v>3.11299236491323E-2</v>
      </c>
      <c r="E181" s="4">
        <v>5.60841035718719E-2</v>
      </c>
      <c r="F181" s="4">
        <v>7.7194596827030199E-2</v>
      </c>
      <c r="G181" s="4">
        <v>9.4264641404151903E-2</v>
      </c>
      <c r="H181" s="4">
        <v>9.8780430853366893E-2</v>
      </c>
      <c r="I181" s="4">
        <v>0.102517507970333</v>
      </c>
      <c r="J181" s="4">
        <v>0.11018633097410201</v>
      </c>
      <c r="K181" s="4">
        <v>0.110783778131008</v>
      </c>
      <c r="L181" s="4">
        <v>0.115862384438515</v>
      </c>
      <c r="M181" s="14">
        <v>0.118077054619789</v>
      </c>
      <c r="O181" s="67"/>
      <c r="P181" s="2">
        <v>0.4</v>
      </c>
      <c r="Q181" s="4">
        <v>-9.0186111629009299E-3</v>
      </c>
      <c r="R181" s="4">
        <v>3.11299236491323E-2</v>
      </c>
      <c r="S181" s="4">
        <v>5.60841035718719E-2</v>
      </c>
      <c r="T181" s="4">
        <v>7.7194596827030199E-2</v>
      </c>
      <c r="U181" s="4">
        <v>9.4264641404151903E-2</v>
      </c>
      <c r="V181" s="4">
        <v>9.8780430853366893E-2</v>
      </c>
      <c r="W181" s="4">
        <v>0.102517507970333</v>
      </c>
      <c r="X181" s="4">
        <v>0.11018633097410201</v>
      </c>
      <c r="Y181" s="4">
        <v>0.110783778131008</v>
      </c>
      <c r="Z181" s="4">
        <v>0.115862384438515</v>
      </c>
      <c r="AA181" s="14">
        <v>0.118077054619789</v>
      </c>
    </row>
    <row r="182" spans="1:27" x14ac:dyDescent="0.35">
      <c r="A182" s="67"/>
      <c r="B182" s="2">
        <v>0.45</v>
      </c>
      <c r="C182" s="4">
        <v>-1.12530682235956E-2</v>
      </c>
      <c r="D182" s="4">
        <v>3.4492693841457402E-2</v>
      </c>
      <c r="E182" s="4">
        <v>6.2257867306470899E-2</v>
      </c>
      <c r="F182" s="4">
        <v>8.5520354658365202E-2</v>
      </c>
      <c r="G182" s="4">
        <v>9.9950671195983901E-2</v>
      </c>
      <c r="H182" s="4">
        <v>0.108537919819355</v>
      </c>
      <c r="I182" s="4">
        <v>0.111844412982464</v>
      </c>
      <c r="J182" s="4">
        <v>0.117018848657608</v>
      </c>
      <c r="K182" s="4">
        <v>0.11891596019268</v>
      </c>
      <c r="L182" s="4">
        <v>0.123026512563229</v>
      </c>
      <c r="M182" s="14">
        <v>0.123884119093418</v>
      </c>
      <c r="O182" s="67"/>
      <c r="P182" s="2">
        <v>0.45</v>
      </c>
      <c r="Q182" s="4">
        <v>-1.12530682235956E-2</v>
      </c>
      <c r="R182" s="4">
        <v>3.4492693841457402E-2</v>
      </c>
      <c r="S182" s="4">
        <v>6.2257867306470899E-2</v>
      </c>
      <c r="T182" s="4">
        <v>8.5520354658365202E-2</v>
      </c>
      <c r="U182" s="4">
        <v>9.9950671195983901E-2</v>
      </c>
      <c r="V182" s="4">
        <v>0.108537919819355</v>
      </c>
      <c r="W182" s="4">
        <v>0.111844412982464</v>
      </c>
      <c r="X182" s="4">
        <v>0.117018848657608</v>
      </c>
      <c r="Y182" s="4">
        <v>0.11891596019268</v>
      </c>
      <c r="Z182" s="4">
        <v>0.123026512563229</v>
      </c>
      <c r="AA182" s="14">
        <v>0.123884119093418</v>
      </c>
    </row>
    <row r="183" spans="1:27" x14ac:dyDescent="0.35">
      <c r="A183" s="67"/>
      <c r="B183" s="2">
        <v>0.5</v>
      </c>
      <c r="C183" s="4">
        <v>-1.12694250419736E-2</v>
      </c>
      <c r="D183" s="4">
        <v>3.7855464033782503E-2</v>
      </c>
      <c r="E183" s="4">
        <v>6.9043035618960899E-2</v>
      </c>
      <c r="F183" s="4">
        <v>9.3846112489700304E-2</v>
      </c>
      <c r="G183" s="4">
        <v>0.10725274682045</v>
      </c>
      <c r="H183" s="4">
        <v>0.11510518193244899</v>
      </c>
      <c r="I183" s="4">
        <v>0.12027137726545301</v>
      </c>
      <c r="J183" s="4">
        <v>0.124722257256508</v>
      </c>
      <c r="K183" s="4">
        <v>0.126669526100159</v>
      </c>
      <c r="L183" s="4">
        <v>0.13100063800811801</v>
      </c>
      <c r="M183" s="14">
        <v>0.13316331803798701</v>
      </c>
      <c r="O183" s="67"/>
      <c r="P183" s="2">
        <v>0.5</v>
      </c>
      <c r="Q183" s="4">
        <v>-1.12694250419736E-2</v>
      </c>
      <c r="R183" s="4">
        <v>3.7855464033782503E-2</v>
      </c>
      <c r="S183" s="4">
        <v>6.9043035618960899E-2</v>
      </c>
      <c r="T183" s="4">
        <v>9.3846112489700304E-2</v>
      </c>
      <c r="U183" s="4">
        <v>0.10725274682045</v>
      </c>
      <c r="V183" s="4">
        <v>0.11510518193244899</v>
      </c>
      <c r="W183" s="4">
        <v>0.12027137726545301</v>
      </c>
      <c r="X183" s="4">
        <v>0.124722257256508</v>
      </c>
      <c r="Y183" s="4">
        <v>0.126669526100159</v>
      </c>
      <c r="Z183" s="4">
        <v>0.13100063800811801</v>
      </c>
      <c r="AA183" s="14">
        <v>0.13316331803798701</v>
      </c>
    </row>
    <row r="184" spans="1:27" x14ac:dyDescent="0.35">
      <c r="A184" s="67"/>
      <c r="B184" s="2">
        <v>0.55000000000000004</v>
      </c>
      <c r="C184" s="4">
        <v>-1.4043376781046399E-2</v>
      </c>
      <c r="D184" s="4">
        <v>4.1218234226107597E-2</v>
      </c>
      <c r="E184" s="4">
        <v>7.5828203931450802E-2</v>
      </c>
      <c r="F184" s="4">
        <v>0.100231751799583</v>
      </c>
      <c r="G184" s="4">
        <v>0.11308997124433499</v>
      </c>
      <c r="H184" s="4">
        <v>0.121103689074516</v>
      </c>
      <c r="I184" s="4">
        <v>0.12610687315464</v>
      </c>
      <c r="J184" s="4">
        <v>0.13133005797863001</v>
      </c>
      <c r="K184" s="4">
        <v>0.134524196386337</v>
      </c>
      <c r="L184" s="4">
        <v>0.137014180421829</v>
      </c>
      <c r="M184" s="14">
        <v>0.14402161538600899</v>
      </c>
      <c r="O184" s="67"/>
      <c r="P184" s="2">
        <v>0.55000000000000004</v>
      </c>
      <c r="Q184" s="4">
        <v>-1.4043376781046399E-2</v>
      </c>
      <c r="R184" s="4">
        <v>4.1218234226107597E-2</v>
      </c>
      <c r="S184" s="4">
        <v>7.5828203931450802E-2</v>
      </c>
      <c r="T184" s="4">
        <v>0.100231751799583</v>
      </c>
      <c r="U184" s="4">
        <v>0.11308997124433499</v>
      </c>
      <c r="V184" s="4">
        <v>0.121103689074516</v>
      </c>
      <c r="W184" s="4">
        <v>0.12610687315464</v>
      </c>
      <c r="X184" s="4">
        <v>0.13133005797863001</v>
      </c>
      <c r="Y184" s="4">
        <v>0.134524196386337</v>
      </c>
      <c r="Z184" s="4">
        <v>0.137014180421829</v>
      </c>
      <c r="AA184" s="14">
        <v>0.14402161538600899</v>
      </c>
    </row>
    <row r="185" spans="1:27" x14ac:dyDescent="0.35">
      <c r="A185" s="67"/>
      <c r="B185" s="2">
        <v>0.6</v>
      </c>
      <c r="C185" s="4">
        <v>-1.50645701214671E-2</v>
      </c>
      <c r="D185" s="4">
        <v>4.4581004418432699E-2</v>
      </c>
      <c r="E185" s="4">
        <v>8.2613372243940802E-2</v>
      </c>
      <c r="F185" s="4">
        <v>0.104959227144718</v>
      </c>
      <c r="G185" s="4">
        <v>0.118340238928795</v>
      </c>
      <c r="H185" s="4">
        <v>0.127102196216583</v>
      </c>
      <c r="I185" s="4">
        <v>0.13330650329589799</v>
      </c>
      <c r="J185" s="4">
        <v>0.136949822306633</v>
      </c>
      <c r="K185" s="4">
        <v>0.14323882758617401</v>
      </c>
      <c r="L185" s="4">
        <v>0.145519554615021</v>
      </c>
      <c r="M185" s="14">
        <v>0.14868116378784199</v>
      </c>
      <c r="O185" s="67"/>
      <c r="P185" s="2">
        <v>0.6</v>
      </c>
      <c r="Q185" s="4">
        <v>-1.50645701214671E-2</v>
      </c>
      <c r="R185" s="4">
        <v>4.4581004418432699E-2</v>
      </c>
      <c r="S185" s="4">
        <v>8.2613372243940802E-2</v>
      </c>
      <c r="T185" s="4">
        <v>0.104959227144718</v>
      </c>
      <c r="U185" s="4">
        <v>0.118340238928795</v>
      </c>
      <c r="V185" s="4">
        <v>0.127102196216583</v>
      </c>
      <c r="W185" s="4">
        <v>0.13330650329589799</v>
      </c>
      <c r="X185" s="4">
        <v>0.136949822306633</v>
      </c>
      <c r="Y185" s="4">
        <v>0.14323882758617401</v>
      </c>
      <c r="Z185" s="4">
        <v>0.145519554615021</v>
      </c>
      <c r="AA185" s="14">
        <v>0.14868116378784199</v>
      </c>
    </row>
    <row r="186" spans="1:27" x14ac:dyDescent="0.35">
      <c r="A186" s="67"/>
      <c r="B186" s="2">
        <v>0.65</v>
      </c>
      <c r="C186" s="4">
        <v>-1.4658401720225801E-2</v>
      </c>
      <c r="D186" s="4">
        <v>4.79437746107578E-2</v>
      </c>
      <c r="E186" s="4">
        <v>8.9398540556430803E-2</v>
      </c>
      <c r="F186" s="4">
        <v>0.109570600092411</v>
      </c>
      <c r="G186" s="4">
        <v>0.12359050661325501</v>
      </c>
      <c r="H186" s="4">
        <v>0.13403494656086001</v>
      </c>
      <c r="I186" s="4">
        <v>0.13916651904582999</v>
      </c>
      <c r="J186" s="4">
        <v>0.143128171563149</v>
      </c>
      <c r="K186" s="4">
        <v>0.150244250893593</v>
      </c>
      <c r="L186" s="4">
        <v>0.15313601493835499</v>
      </c>
      <c r="M186" s="14">
        <v>0.15654042363166801</v>
      </c>
      <c r="O186" s="67"/>
      <c r="P186" s="2">
        <v>0.65</v>
      </c>
      <c r="Q186" s="4">
        <v>-1.4658401720225801E-2</v>
      </c>
      <c r="R186" s="4">
        <v>4.79437746107578E-2</v>
      </c>
      <c r="S186" s="4">
        <v>8.9398540556430803E-2</v>
      </c>
      <c r="T186" s="4">
        <v>0.109570600092411</v>
      </c>
      <c r="U186" s="4">
        <v>0.12359050661325501</v>
      </c>
      <c r="V186" s="4">
        <v>0.13403494656086001</v>
      </c>
      <c r="W186" s="4">
        <v>0.13916651904582999</v>
      </c>
      <c r="X186" s="4">
        <v>0.143128171563149</v>
      </c>
      <c r="Y186" s="4">
        <v>0.150244250893593</v>
      </c>
      <c r="Z186" s="4">
        <v>0.15313601493835499</v>
      </c>
      <c r="AA186" s="14">
        <v>0.15654042363166801</v>
      </c>
    </row>
    <row r="187" spans="1:27" x14ac:dyDescent="0.35">
      <c r="A187" s="67"/>
      <c r="B187" s="2">
        <v>0.7</v>
      </c>
      <c r="C187" s="4">
        <v>-1.5352915972471201E-2</v>
      </c>
      <c r="D187" s="4">
        <v>4.7988850623369203E-2</v>
      </c>
      <c r="E187" s="4">
        <v>9.4637379050254794E-2</v>
      </c>
      <c r="F187" s="4">
        <v>0.116594783961773</v>
      </c>
      <c r="G187" s="4">
        <v>0.12884077429771401</v>
      </c>
      <c r="H187" s="4">
        <v>0.139142096042633</v>
      </c>
      <c r="I187" s="4">
        <v>0.14625716209411599</v>
      </c>
      <c r="J187" s="4">
        <v>0.150515556335449</v>
      </c>
      <c r="K187" s="4">
        <v>0.156265333294868</v>
      </c>
      <c r="L187" s="4">
        <v>0.160652801394463</v>
      </c>
      <c r="M187" s="14">
        <v>0.16350312530994399</v>
      </c>
      <c r="O187" s="67"/>
      <c r="P187" s="2">
        <v>0.7</v>
      </c>
      <c r="Q187" s="4">
        <v>-1.5352915972471201E-2</v>
      </c>
      <c r="R187" s="4">
        <v>4.7988850623369203E-2</v>
      </c>
      <c r="S187" s="4">
        <v>9.4637379050254794E-2</v>
      </c>
      <c r="T187" s="4">
        <v>0.116594783961773</v>
      </c>
      <c r="U187" s="4">
        <v>0.12884077429771401</v>
      </c>
      <c r="V187" s="4">
        <v>0.139142096042633</v>
      </c>
      <c r="W187" s="4">
        <v>0.14625716209411599</v>
      </c>
      <c r="X187" s="4">
        <v>0.150515556335449</v>
      </c>
      <c r="Y187" s="4">
        <v>0.156265333294868</v>
      </c>
      <c r="Z187" s="4">
        <v>0.160652801394463</v>
      </c>
      <c r="AA187" s="14">
        <v>0.16350312530994399</v>
      </c>
    </row>
    <row r="188" spans="1:27" x14ac:dyDescent="0.35">
      <c r="A188" s="67"/>
      <c r="B188" s="2">
        <v>0.75</v>
      </c>
      <c r="C188" s="4">
        <v>-1.8330760300159499E-2</v>
      </c>
      <c r="D188" s="4">
        <v>5.4976601153612102E-2</v>
      </c>
      <c r="E188" s="4">
        <v>0.10009156167507199</v>
      </c>
      <c r="F188" s="4">
        <v>0.119193583726883</v>
      </c>
      <c r="G188" s="4">
        <v>0.134091041982174</v>
      </c>
      <c r="H188" s="4">
        <v>0.143737018108368</v>
      </c>
      <c r="I188" s="4">
        <v>0.15154309570789301</v>
      </c>
      <c r="J188" s="4">
        <v>0.15628363192081501</v>
      </c>
      <c r="K188" s="4">
        <v>0.16122055053710899</v>
      </c>
      <c r="L188" s="4">
        <v>0.16642901301384</v>
      </c>
      <c r="M188" s="14">
        <v>0.16972516477107999</v>
      </c>
      <c r="O188" s="67"/>
      <c r="P188" s="2">
        <v>0.75</v>
      </c>
      <c r="Q188" s="4">
        <v>-1.8330760300159499E-2</v>
      </c>
      <c r="R188" s="4">
        <v>5.4976601153612102E-2</v>
      </c>
      <c r="S188" s="4">
        <v>0.10009156167507199</v>
      </c>
      <c r="T188" s="4">
        <v>0.119193583726883</v>
      </c>
      <c r="U188" s="4">
        <v>0.134091041982174</v>
      </c>
      <c r="V188" s="4">
        <v>0.143737018108368</v>
      </c>
      <c r="W188" s="4">
        <v>0.15154309570789301</v>
      </c>
      <c r="X188" s="4">
        <v>0.15628363192081501</v>
      </c>
      <c r="Y188" s="4">
        <v>0.16122055053710899</v>
      </c>
      <c r="Z188" s="4">
        <v>0.16642901301384</v>
      </c>
      <c r="AA188" s="14">
        <v>0.16972516477107999</v>
      </c>
    </row>
    <row r="189" spans="1:27" x14ac:dyDescent="0.35">
      <c r="A189" s="67"/>
      <c r="B189" s="2">
        <v>0.8</v>
      </c>
      <c r="C189" s="4">
        <v>-1.7701525241136599E-2</v>
      </c>
      <c r="D189" s="4">
        <v>6.0017842799425097E-2</v>
      </c>
      <c r="E189" s="4">
        <v>0.100662164390087</v>
      </c>
      <c r="F189" s="4">
        <v>0.122696988284588</v>
      </c>
      <c r="G189" s="4">
        <v>0.13934130966663399</v>
      </c>
      <c r="H189" s="4">
        <v>0.149121999740601</v>
      </c>
      <c r="I189" s="4">
        <v>0.156289502978325</v>
      </c>
      <c r="J189" s="4">
        <v>0.161313876509666</v>
      </c>
      <c r="K189" s="4">
        <v>0.16704803705215501</v>
      </c>
      <c r="L189" s="4">
        <v>0.17089372873306299</v>
      </c>
      <c r="M189" s="14">
        <v>0.175890818238258</v>
      </c>
      <c r="O189" s="67"/>
      <c r="P189" s="2">
        <v>0.8</v>
      </c>
      <c r="Q189" s="4">
        <v>-1.7701525241136599E-2</v>
      </c>
      <c r="R189" s="4">
        <v>6.0017842799425097E-2</v>
      </c>
      <c r="S189" s="4">
        <v>0.100662164390087</v>
      </c>
      <c r="T189" s="4">
        <v>0.122696988284588</v>
      </c>
      <c r="U189" s="4">
        <v>0.13934130966663399</v>
      </c>
      <c r="V189" s="4">
        <v>0.149121999740601</v>
      </c>
      <c r="W189" s="4">
        <v>0.156289502978325</v>
      </c>
      <c r="X189" s="4">
        <v>0.161313876509666</v>
      </c>
      <c r="Y189" s="4">
        <v>0.16704803705215501</v>
      </c>
      <c r="Z189" s="4">
        <v>0.17089372873306299</v>
      </c>
      <c r="AA189" s="14">
        <v>0.175890818238258</v>
      </c>
    </row>
    <row r="190" spans="1:27" x14ac:dyDescent="0.35">
      <c r="A190" s="67"/>
      <c r="B190" s="2">
        <v>0.85</v>
      </c>
      <c r="C190" s="4">
        <v>-1.7681142315268499E-2</v>
      </c>
      <c r="D190" s="4">
        <v>6.2248099595308297E-2</v>
      </c>
      <c r="E190" s="4">
        <v>0.10331467539072001</v>
      </c>
      <c r="F190" s="4">
        <v>0.12784521281719199</v>
      </c>
      <c r="G190" s="4">
        <v>0.14285546541214</v>
      </c>
      <c r="H190" s="4">
        <v>0.15456406772136699</v>
      </c>
      <c r="I190" s="4">
        <v>0.16223198175430301</v>
      </c>
      <c r="J190" s="4">
        <v>0.16951434314250899</v>
      </c>
      <c r="K190" s="4">
        <v>0.17330206930637401</v>
      </c>
      <c r="L190" s="4">
        <v>0.17812946438789401</v>
      </c>
      <c r="M190" s="14">
        <v>0.18280802667141</v>
      </c>
      <c r="O190" s="67"/>
      <c r="P190" s="2">
        <v>0.85</v>
      </c>
      <c r="Q190" s="4">
        <v>-1.7681142315268499E-2</v>
      </c>
      <c r="R190" s="4">
        <v>6.2248099595308297E-2</v>
      </c>
      <c r="S190" s="4">
        <v>0.10331467539072001</v>
      </c>
      <c r="T190" s="4">
        <v>0.12784521281719199</v>
      </c>
      <c r="U190" s="4">
        <v>0.14285546541214</v>
      </c>
      <c r="V190" s="4">
        <v>0.15456406772136699</v>
      </c>
      <c r="W190" s="4">
        <v>0.16223198175430301</v>
      </c>
      <c r="X190" s="4">
        <v>0.16951434314250899</v>
      </c>
      <c r="Y190" s="4">
        <v>0.17330206930637401</v>
      </c>
      <c r="Z190" s="4">
        <v>0.17812946438789401</v>
      </c>
      <c r="AA190" s="14">
        <v>0.18280802667141</v>
      </c>
    </row>
    <row r="191" spans="1:27" x14ac:dyDescent="0.35">
      <c r="A191" s="67"/>
      <c r="B191" s="2">
        <v>0.9</v>
      </c>
      <c r="C191" s="4">
        <v>-1.84607487171888E-2</v>
      </c>
      <c r="D191" s="4">
        <v>6.3756950199604007E-2</v>
      </c>
      <c r="E191" s="4">
        <v>0.108561329543591</v>
      </c>
      <c r="F191" s="4">
        <v>0.131374135613441</v>
      </c>
      <c r="G191" s="4">
        <v>0.14613573253154799</v>
      </c>
      <c r="H191" s="4">
        <v>0.15908928215503701</v>
      </c>
      <c r="I191" s="4">
        <v>0.16858343780040699</v>
      </c>
      <c r="J191" s="4">
        <v>0.17347069084644301</v>
      </c>
      <c r="K191" s="4">
        <v>0.178634002804756</v>
      </c>
      <c r="L191" s="4">
        <v>0.18333451449871099</v>
      </c>
      <c r="M191" s="14">
        <v>0.187291160225868</v>
      </c>
      <c r="O191" s="67"/>
      <c r="P191" s="2">
        <v>0.9</v>
      </c>
      <c r="Q191" s="4">
        <v>-1.84607487171888E-2</v>
      </c>
      <c r="R191" s="4">
        <v>6.3756950199604007E-2</v>
      </c>
      <c r="S191" s="4">
        <v>0.108561329543591</v>
      </c>
      <c r="T191" s="4">
        <v>0.131374135613441</v>
      </c>
      <c r="U191" s="4">
        <v>0.14613573253154799</v>
      </c>
      <c r="V191" s="4">
        <v>0.15908928215503701</v>
      </c>
      <c r="W191" s="4">
        <v>0.16858343780040699</v>
      </c>
      <c r="X191" s="4">
        <v>0.17347069084644301</v>
      </c>
      <c r="Y191" s="4">
        <v>0.178634002804756</v>
      </c>
      <c r="Z191" s="4">
        <v>0.18333451449871099</v>
      </c>
      <c r="AA191" s="14">
        <v>0.187291160225868</v>
      </c>
    </row>
    <row r="192" spans="1:27" x14ac:dyDescent="0.35">
      <c r="A192" s="67"/>
      <c r="B192" s="2">
        <v>0.95</v>
      </c>
      <c r="C192" s="4">
        <v>-1.8624829128384601E-2</v>
      </c>
      <c r="D192" s="4">
        <v>6.8737469613552094E-2</v>
      </c>
      <c r="E192" s="4">
        <v>0.107428714632988</v>
      </c>
      <c r="F192" s="4">
        <v>0.13489644229412101</v>
      </c>
      <c r="G192" s="4">
        <v>0.15065318346023601</v>
      </c>
      <c r="H192" s="4">
        <v>0.161904871463776</v>
      </c>
      <c r="I192" s="4">
        <v>0.17230744659900701</v>
      </c>
      <c r="J192" s="4">
        <v>0.17960096895694699</v>
      </c>
      <c r="K192" s="4">
        <v>0.18684270977973899</v>
      </c>
      <c r="L192" s="4">
        <v>0.19158366322517401</v>
      </c>
      <c r="M192" s="14">
        <v>0.192740753293037</v>
      </c>
      <c r="O192" s="67"/>
      <c r="P192" s="2">
        <v>0.95</v>
      </c>
      <c r="Q192" s="4">
        <v>-1.8624829128384601E-2</v>
      </c>
      <c r="R192" s="4">
        <v>6.8737469613552094E-2</v>
      </c>
      <c r="S192" s="4">
        <v>0.107428714632988</v>
      </c>
      <c r="T192" s="4">
        <v>0.13489644229412101</v>
      </c>
      <c r="U192" s="4">
        <v>0.15065318346023601</v>
      </c>
      <c r="V192" s="4">
        <v>0.161904871463776</v>
      </c>
      <c r="W192" s="4">
        <v>0.17230744659900701</v>
      </c>
      <c r="X192" s="4">
        <v>0.17960096895694699</v>
      </c>
      <c r="Y192" s="4">
        <v>0.18684270977973899</v>
      </c>
      <c r="Z192" s="4">
        <v>0.19158366322517401</v>
      </c>
      <c r="AA192" s="14">
        <v>0.192740753293037</v>
      </c>
    </row>
    <row r="193" spans="1:27" x14ac:dyDescent="0.35">
      <c r="A193" s="67"/>
      <c r="B193" s="2">
        <v>1</v>
      </c>
      <c r="C193" s="4">
        <v>-1.97524055838585E-2</v>
      </c>
      <c r="D193" s="4">
        <v>7.3717989027500194E-2</v>
      </c>
      <c r="E193" s="4">
        <v>0.11634495854377699</v>
      </c>
      <c r="F193" s="4">
        <v>0.13712497055530501</v>
      </c>
      <c r="G193" s="4">
        <v>0.15426479279995001</v>
      </c>
      <c r="H193" s="4">
        <v>0.16787123680114699</v>
      </c>
      <c r="I193" s="4">
        <v>0.17637440562248199</v>
      </c>
      <c r="J193" s="4">
        <v>0.18504916131496399</v>
      </c>
      <c r="K193" s="4">
        <v>0.190531522035599</v>
      </c>
      <c r="L193" s="4">
        <v>0.194646716117859</v>
      </c>
      <c r="M193" s="14">
        <v>0.19962078332901001</v>
      </c>
      <c r="O193" s="67"/>
      <c r="P193" s="2">
        <v>1</v>
      </c>
      <c r="Q193" s="4">
        <v>-1.97524055838585E-2</v>
      </c>
      <c r="R193" s="4">
        <v>7.3717989027500194E-2</v>
      </c>
      <c r="S193" s="4">
        <v>0.11634495854377699</v>
      </c>
      <c r="T193" s="4">
        <v>0.13712497055530501</v>
      </c>
      <c r="U193" s="4">
        <v>0.15426479279995001</v>
      </c>
      <c r="V193" s="4">
        <v>0.16787123680114699</v>
      </c>
      <c r="W193" s="4">
        <v>0.17637440562248199</v>
      </c>
      <c r="X193" s="4">
        <v>0.18504916131496399</v>
      </c>
      <c r="Y193" s="4">
        <v>0.190531522035599</v>
      </c>
      <c r="Z193" s="4">
        <v>0.194646716117859</v>
      </c>
      <c r="AA193" s="14">
        <v>0.19962078332901001</v>
      </c>
    </row>
    <row r="194" spans="1:27" x14ac:dyDescent="0.35">
      <c r="A194" s="8"/>
      <c r="B194" s="9"/>
      <c r="C194" s="9"/>
      <c r="D194" s="9"/>
      <c r="E194" s="9"/>
      <c r="F194" s="9"/>
      <c r="G194" s="9"/>
      <c r="H194" s="9"/>
      <c r="I194" s="9"/>
      <c r="J194" s="9"/>
      <c r="K194" s="9"/>
      <c r="L194" s="9"/>
      <c r="M194" s="10"/>
      <c r="O194" s="8"/>
      <c r="P194" s="9"/>
      <c r="Q194" s="9"/>
      <c r="R194" s="9"/>
      <c r="S194" s="9"/>
      <c r="T194" s="9"/>
      <c r="U194" s="9"/>
      <c r="V194" s="9"/>
      <c r="W194" s="9"/>
      <c r="X194" s="9"/>
      <c r="Y194" s="9"/>
      <c r="Z194" s="9"/>
      <c r="AA194" s="10"/>
    </row>
    <row r="195" spans="1:27" x14ac:dyDescent="0.35">
      <c r="A195" s="8"/>
      <c r="B195" s="9"/>
      <c r="C195" s="9"/>
      <c r="D195" s="9"/>
      <c r="E195" s="9"/>
      <c r="F195" s="9"/>
      <c r="G195" s="9"/>
      <c r="H195" s="9"/>
      <c r="I195" s="9"/>
      <c r="J195" s="9"/>
      <c r="K195" s="9"/>
      <c r="L195" s="9"/>
      <c r="M195" s="10"/>
      <c r="O195" s="8"/>
      <c r="P195" s="9"/>
      <c r="Q195" s="9"/>
      <c r="R195" s="9"/>
      <c r="S195" s="9"/>
      <c r="T195" s="9"/>
      <c r="U195" s="9"/>
      <c r="V195" s="9"/>
      <c r="W195" s="9"/>
      <c r="X195" s="9"/>
      <c r="Y195" s="9"/>
      <c r="Z195" s="9"/>
      <c r="AA195" s="10"/>
    </row>
    <row r="196" spans="1:27" x14ac:dyDescent="0.35">
      <c r="A196" s="8"/>
      <c r="B196" s="9"/>
      <c r="C196" s="9"/>
      <c r="D196" s="9"/>
      <c r="E196" s="9"/>
      <c r="F196" s="9"/>
      <c r="G196" s="9"/>
      <c r="H196" s="9"/>
      <c r="I196" s="9"/>
      <c r="J196" s="9"/>
      <c r="K196" s="9"/>
      <c r="L196" s="9"/>
      <c r="M196" s="10"/>
      <c r="O196" s="8"/>
      <c r="P196" s="9"/>
      <c r="Q196" s="9"/>
      <c r="R196" s="9"/>
      <c r="S196" s="9"/>
      <c r="T196" s="9"/>
      <c r="U196" s="9"/>
      <c r="V196" s="9"/>
      <c r="W196" s="9"/>
      <c r="X196" s="9"/>
      <c r="Y196" s="9"/>
      <c r="Z196" s="9"/>
      <c r="AA196" s="10"/>
    </row>
    <row r="197" spans="1:27" x14ac:dyDescent="0.35">
      <c r="A197" s="8"/>
      <c r="B197" s="9"/>
      <c r="C197" s="9"/>
      <c r="D197" s="9"/>
      <c r="E197" s="9"/>
      <c r="F197" s="9"/>
      <c r="G197" s="9"/>
      <c r="H197" s="9"/>
      <c r="I197" s="9"/>
      <c r="J197" s="9"/>
      <c r="K197" s="9"/>
      <c r="L197" s="9"/>
      <c r="M197" s="10"/>
      <c r="O197" s="8"/>
      <c r="P197" s="9"/>
      <c r="Q197" s="9"/>
      <c r="R197" s="9"/>
      <c r="S197" s="9"/>
      <c r="T197" s="9"/>
      <c r="U197" s="9"/>
      <c r="V197" s="9"/>
      <c r="W197" s="9"/>
      <c r="X197" s="9"/>
      <c r="Y197" s="9"/>
      <c r="Z197" s="9"/>
      <c r="AA197" s="10"/>
    </row>
    <row r="198" spans="1:27" x14ac:dyDescent="0.35">
      <c r="A198" s="8"/>
      <c r="B198" s="9"/>
      <c r="C198" s="9"/>
      <c r="D198" s="9"/>
      <c r="E198" s="9"/>
      <c r="F198" s="9"/>
      <c r="G198" s="9"/>
      <c r="H198" s="9"/>
      <c r="I198" s="9"/>
      <c r="J198" s="9"/>
      <c r="K198" s="9"/>
      <c r="L198" s="9"/>
      <c r="M198" s="10"/>
      <c r="O198" s="8"/>
      <c r="P198" s="9"/>
      <c r="Q198" s="9"/>
      <c r="R198" s="9"/>
      <c r="S198" s="9"/>
      <c r="T198" s="9"/>
      <c r="U198" s="9"/>
      <c r="V198" s="9"/>
      <c r="W198" s="9"/>
      <c r="X198" s="9"/>
      <c r="Y198" s="9"/>
      <c r="Z198" s="9"/>
      <c r="AA198" s="10"/>
    </row>
    <row r="199" spans="1:27" x14ac:dyDescent="0.35">
      <c r="A199" s="8"/>
      <c r="B199" s="9"/>
      <c r="C199" s="9"/>
      <c r="D199" s="9"/>
      <c r="E199" s="9"/>
      <c r="F199" s="9"/>
      <c r="G199" s="9"/>
      <c r="H199" s="9"/>
      <c r="I199" s="9"/>
      <c r="J199" s="9"/>
      <c r="K199" s="9"/>
      <c r="L199" s="9"/>
      <c r="M199" s="10"/>
      <c r="O199" s="8"/>
      <c r="P199" s="9"/>
      <c r="Q199" s="9"/>
      <c r="R199" s="9"/>
      <c r="S199" s="9"/>
      <c r="T199" s="9"/>
      <c r="U199" s="9"/>
      <c r="V199" s="9"/>
      <c r="W199" s="9"/>
      <c r="X199" s="9"/>
      <c r="Y199" s="9"/>
      <c r="Z199" s="9"/>
      <c r="AA199" s="10"/>
    </row>
    <row r="200" spans="1:27" x14ac:dyDescent="0.35">
      <c r="A200" s="8"/>
      <c r="B200" s="9"/>
      <c r="C200" s="9"/>
      <c r="D200" s="9"/>
      <c r="E200" s="9"/>
      <c r="F200" s="9"/>
      <c r="G200" s="9"/>
      <c r="H200" s="9"/>
      <c r="I200" s="9"/>
      <c r="J200" s="9"/>
      <c r="K200" s="9"/>
      <c r="L200" s="9"/>
      <c r="M200" s="10"/>
      <c r="O200" s="8"/>
      <c r="P200" s="9"/>
      <c r="Q200" s="9"/>
      <c r="R200" s="9"/>
      <c r="S200" s="9"/>
      <c r="T200" s="9"/>
      <c r="U200" s="9"/>
      <c r="V200" s="9"/>
      <c r="W200" s="9"/>
      <c r="X200" s="9"/>
      <c r="Y200" s="9"/>
      <c r="Z200" s="9"/>
      <c r="AA200" s="10"/>
    </row>
    <row r="201" spans="1:27" x14ac:dyDescent="0.35">
      <c r="A201" s="8"/>
      <c r="B201" s="9"/>
      <c r="C201" s="9"/>
      <c r="D201" s="9"/>
      <c r="E201" s="9"/>
      <c r="F201" s="9"/>
      <c r="G201" s="9"/>
      <c r="H201" s="9"/>
      <c r="I201" s="9"/>
      <c r="J201" s="9"/>
      <c r="K201" s="9"/>
      <c r="L201" s="9"/>
      <c r="M201" s="10"/>
      <c r="O201" s="8"/>
      <c r="P201" s="9"/>
      <c r="Q201" s="9"/>
      <c r="R201" s="9"/>
      <c r="S201" s="9"/>
      <c r="T201" s="9"/>
      <c r="U201" s="9"/>
      <c r="V201" s="9"/>
      <c r="W201" s="9"/>
      <c r="X201" s="9"/>
      <c r="Y201" s="9"/>
      <c r="Z201" s="9"/>
      <c r="AA201" s="10"/>
    </row>
    <row r="202" spans="1:27" x14ac:dyDescent="0.35">
      <c r="A202" s="8"/>
      <c r="B202" s="9"/>
      <c r="C202" s="9"/>
      <c r="D202" s="9"/>
      <c r="E202" s="9"/>
      <c r="F202" s="9"/>
      <c r="G202" s="9"/>
      <c r="H202" s="9"/>
      <c r="I202" s="9"/>
      <c r="J202" s="9"/>
      <c r="K202" s="9"/>
      <c r="L202" s="9"/>
      <c r="M202" s="10"/>
      <c r="O202" s="8"/>
      <c r="P202" s="9"/>
      <c r="Q202" s="9"/>
      <c r="R202" s="9"/>
      <c r="S202" s="9"/>
      <c r="T202" s="9"/>
      <c r="U202" s="9"/>
      <c r="V202" s="9"/>
      <c r="W202" s="9"/>
      <c r="X202" s="9"/>
      <c r="Y202" s="9"/>
      <c r="Z202" s="9"/>
      <c r="AA202" s="10"/>
    </row>
    <row r="203" spans="1:27" x14ac:dyDescent="0.35">
      <c r="A203" s="8"/>
      <c r="B203" s="9"/>
      <c r="C203" s="9"/>
      <c r="D203" s="9"/>
      <c r="E203" s="9"/>
      <c r="F203" s="9"/>
      <c r="G203" s="9"/>
      <c r="H203" s="9"/>
      <c r="I203" s="9"/>
      <c r="J203" s="9"/>
      <c r="K203" s="9"/>
      <c r="L203" s="9"/>
      <c r="M203" s="10"/>
      <c r="O203" s="8"/>
      <c r="P203" s="9"/>
      <c r="Q203" s="9"/>
      <c r="R203" s="9"/>
      <c r="S203" s="9"/>
      <c r="T203" s="9"/>
      <c r="U203" s="9"/>
      <c r="V203" s="9"/>
      <c r="W203" s="9"/>
      <c r="X203" s="9"/>
      <c r="Y203" s="9"/>
      <c r="Z203" s="9"/>
      <c r="AA203" s="10"/>
    </row>
    <row r="204" spans="1:27" x14ac:dyDescent="0.35">
      <c r="A204" s="64" t="s">
        <v>1</v>
      </c>
      <c r="B204" s="65"/>
      <c r="C204" s="65"/>
      <c r="D204" s="65"/>
      <c r="E204" s="65"/>
      <c r="F204" s="65"/>
      <c r="G204" s="65"/>
      <c r="H204" s="65"/>
      <c r="I204" s="65"/>
      <c r="J204" s="65"/>
      <c r="K204" s="65"/>
      <c r="L204" s="65"/>
      <c r="M204" s="66"/>
      <c r="O204" s="64" t="s">
        <v>1</v>
      </c>
      <c r="P204" s="65"/>
      <c r="Q204" s="65"/>
      <c r="R204" s="65"/>
      <c r="S204" s="65"/>
      <c r="T204" s="65"/>
      <c r="U204" s="65"/>
      <c r="V204" s="65"/>
      <c r="W204" s="65"/>
      <c r="X204" s="65"/>
      <c r="Y204" s="65"/>
      <c r="Z204" s="65"/>
      <c r="AA204" s="66"/>
    </row>
    <row r="205" spans="1:27" x14ac:dyDescent="0.35">
      <c r="A205" s="67" t="s">
        <v>0</v>
      </c>
      <c r="B205" s="1"/>
      <c r="C205" s="1">
        <v>0</v>
      </c>
      <c r="D205" s="1">
        <v>0.1</v>
      </c>
      <c r="E205" s="1">
        <v>0.2</v>
      </c>
      <c r="F205" s="1">
        <v>0.3</v>
      </c>
      <c r="G205" s="1">
        <v>0.4</v>
      </c>
      <c r="H205" s="1">
        <v>0.5</v>
      </c>
      <c r="I205" s="1">
        <v>0.6</v>
      </c>
      <c r="J205" s="1">
        <v>0.7</v>
      </c>
      <c r="K205" s="1">
        <v>0.8</v>
      </c>
      <c r="L205" s="1">
        <v>0.9</v>
      </c>
      <c r="M205" s="11">
        <v>1</v>
      </c>
      <c r="O205" s="67" t="s">
        <v>0</v>
      </c>
      <c r="P205" s="1"/>
      <c r="Q205" s="1">
        <v>0</v>
      </c>
      <c r="R205" s="1">
        <v>0.1</v>
      </c>
      <c r="S205" s="1">
        <v>0.2</v>
      </c>
      <c r="T205" s="1">
        <v>0.3</v>
      </c>
      <c r="U205" s="1">
        <v>0.4</v>
      </c>
      <c r="V205" s="1">
        <v>0.5</v>
      </c>
      <c r="W205" s="1">
        <v>0.6</v>
      </c>
      <c r="X205" s="1">
        <v>0.7</v>
      </c>
      <c r="Y205" s="1">
        <v>0.8</v>
      </c>
      <c r="Z205" s="1">
        <v>0.9</v>
      </c>
      <c r="AA205" s="11">
        <v>1</v>
      </c>
    </row>
    <row r="206" spans="1:27" x14ac:dyDescent="0.35">
      <c r="A206" s="67"/>
      <c r="B206" s="2">
        <v>0</v>
      </c>
      <c r="C206" s="4">
        <v>0</v>
      </c>
      <c r="D206" s="4">
        <v>0</v>
      </c>
      <c r="E206" s="4">
        <v>0</v>
      </c>
      <c r="F206" s="4">
        <v>0</v>
      </c>
      <c r="G206" s="4">
        <v>0</v>
      </c>
      <c r="H206" s="4">
        <v>0</v>
      </c>
      <c r="I206" s="4">
        <v>0</v>
      </c>
      <c r="J206" s="4">
        <v>0</v>
      </c>
      <c r="K206" s="4">
        <v>0</v>
      </c>
      <c r="L206" s="4">
        <v>0</v>
      </c>
      <c r="M206" s="14">
        <v>0</v>
      </c>
      <c r="O206" s="67"/>
      <c r="P206" s="2">
        <v>0</v>
      </c>
      <c r="Q206" s="4">
        <v>0</v>
      </c>
      <c r="R206" s="4">
        <v>0</v>
      </c>
      <c r="S206" s="4">
        <v>0</v>
      </c>
      <c r="T206" s="4">
        <v>0</v>
      </c>
      <c r="U206" s="4">
        <v>0</v>
      </c>
      <c r="V206" s="4">
        <v>0</v>
      </c>
      <c r="W206" s="4">
        <v>0</v>
      </c>
      <c r="X206" s="4">
        <v>0</v>
      </c>
      <c r="Y206" s="4">
        <v>0</v>
      </c>
      <c r="Z206" s="4">
        <v>0</v>
      </c>
      <c r="AA206" s="14">
        <v>0</v>
      </c>
    </row>
    <row r="207" spans="1:27" x14ac:dyDescent="0.35">
      <c r="A207" s="67"/>
      <c r="B207" s="2">
        <v>0.05</v>
      </c>
      <c r="C207" s="4">
        <v>-1.4350356068462101E-3</v>
      </c>
      <c r="D207" s="4">
        <v>-3.5248810891062E-3</v>
      </c>
      <c r="E207" s="4">
        <v>-5.0362534821033504E-3</v>
      </c>
      <c r="F207" s="4">
        <v>-6.1890352517366401E-3</v>
      </c>
      <c r="G207" s="4">
        <v>-7.0237396284937902E-3</v>
      </c>
      <c r="H207" s="4">
        <v>-7.6682800427079201E-3</v>
      </c>
      <c r="I207" s="4">
        <v>-8.3587057888507808E-3</v>
      </c>
      <c r="J207" s="4">
        <v>-8.7522612884640694E-3</v>
      </c>
      <c r="K207" s="4">
        <v>-9.0916715562343597E-3</v>
      </c>
      <c r="L207" s="4">
        <v>-9.2114927247166599E-3</v>
      </c>
      <c r="M207" s="14">
        <v>-9.4222575426101702E-3</v>
      </c>
      <c r="O207" s="67"/>
      <c r="P207" s="2">
        <v>0.05</v>
      </c>
      <c r="Q207" s="4">
        <v>-1.4350356068462101E-3</v>
      </c>
      <c r="R207" s="4">
        <v>-3.5248810891062E-3</v>
      </c>
      <c r="S207" s="4">
        <v>-5.0362534821033504E-3</v>
      </c>
      <c r="T207" s="4">
        <v>-6.1890352517366401E-3</v>
      </c>
      <c r="U207" s="4">
        <v>-7.0237396284937902E-3</v>
      </c>
      <c r="V207" s="4">
        <v>-7.6682800427079201E-3</v>
      </c>
      <c r="W207" s="4">
        <v>-8.3587057888507808E-3</v>
      </c>
      <c r="X207" s="4">
        <v>-8.7522612884640694E-3</v>
      </c>
      <c r="Y207" s="4">
        <v>-9.0916715562343597E-3</v>
      </c>
      <c r="Z207" s="4">
        <v>-9.2114927247166599E-3</v>
      </c>
      <c r="AA207" s="14">
        <v>-9.4222575426101702E-3</v>
      </c>
    </row>
    <row r="208" spans="1:27" x14ac:dyDescent="0.35">
      <c r="A208" s="67"/>
      <c r="B208" s="2">
        <v>0.1</v>
      </c>
      <c r="C208" s="4">
        <v>-8.46152470330708E-5</v>
      </c>
      <c r="D208" s="4">
        <v>-4.4702999293804203E-3</v>
      </c>
      <c r="E208" s="4">
        <v>-7.3308288119733299E-3</v>
      </c>
      <c r="F208" s="4">
        <v>-9.3827163800597208E-3</v>
      </c>
      <c r="G208" s="4">
        <v>-1.0847090743482101E-2</v>
      </c>
      <c r="H208" s="4">
        <v>-1.1685675010085101E-2</v>
      </c>
      <c r="I208" s="4">
        <v>-1.3041723519563699E-2</v>
      </c>
      <c r="J208" s="4">
        <v>-1.30001315847039E-2</v>
      </c>
      <c r="K208" s="4">
        <v>-1.4074660837650301E-2</v>
      </c>
      <c r="L208" s="4">
        <v>-1.44535647705197E-2</v>
      </c>
      <c r="M208" s="14">
        <v>-1.44581440836191E-2</v>
      </c>
      <c r="O208" s="67"/>
      <c r="P208" s="2">
        <v>0.1</v>
      </c>
      <c r="Q208" s="4">
        <v>-8.46152470330708E-5</v>
      </c>
      <c r="R208" s="4">
        <v>-4.4702999293804203E-3</v>
      </c>
      <c r="S208" s="4">
        <v>-7.3308288119733299E-3</v>
      </c>
      <c r="T208" s="4">
        <v>-9.3827163800597208E-3</v>
      </c>
      <c r="U208" s="4">
        <v>-1.0847090743482101E-2</v>
      </c>
      <c r="V208" s="4">
        <v>-1.1685675010085101E-2</v>
      </c>
      <c r="W208" s="4">
        <v>-1.3041723519563699E-2</v>
      </c>
      <c r="X208" s="4">
        <v>-1.30001315847039E-2</v>
      </c>
      <c r="Y208" s="4">
        <v>-1.4074660837650301E-2</v>
      </c>
      <c r="Z208" s="4">
        <v>-1.44535647705197E-2</v>
      </c>
      <c r="AA208" s="14">
        <v>-1.44581440836191E-2</v>
      </c>
    </row>
    <row r="209" spans="1:27" x14ac:dyDescent="0.35">
      <c r="A209" s="67"/>
      <c r="B209" s="2">
        <v>0.15</v>
      </c>
      <c r="C209" s="4">
        <v>5.3957750787958503E-4</v>
      </c>
      <c r="D209" s="4">
        <v>-5.4237418808043003E-3</v>
      </c>
      <c r="E209" s="4">
        <v>-9.5807882025837898E-3</v>
      </c>
      <c r="F209" s="4">
        <v>-1.23155601322651E-2</v>
      </c>
      <c r="G209" s="4">
        <v>-1.3574642129242399E-2</v>
      </c>
      <c r="H209" s="4">
        <v>-1.41458188494047E-2</v>
      </c>
      <c r="I209" s="4">
        <v>-1.5859814360737801E-2</v>
      </c>
      <c r="J209" s="4">
        <v>-1.76063701510429E-2</v>
      </c>
      <c r="K209" s="4">
        <v>-1.6188388690352402E-2</v>
      </c>
      <c r="L209" s="4">
        <v>-1.7778528854250901E-2</v>
      </c>
      <c r="M209" s="14">
        <v>-1.8160508945584301E-2</v>
      </c>
      <c r="O209" s="67"/>
      <c r="P209" s="2">
        <v>0.15</v>
      </c>
      <c r="Q209" s="4">
        <v>5.3957750787958503E-4</v>
      </c>
      <c r="R209" s="4">
        <v>-5.4237418808043003E-3</v>
      </c>
      <c r="S209" s="4">
        <v>-9.5807882025837898E-3</v>
      </c>
      <c r="T209" s="4">
        <v>-1.23155601322651E-2</v>
      </c>
      <c r="U209" s="4">
        <v>-1.3574642129242399E-2</v>
      </c>
      <c r="V209" s="4">
        <v>-1.41458188494047E-2</v>
      </c>
      <c r="W209" s="4">
        <v>-1.5859814360737801E-2</v>
      </c>
      <c r="X209" s="4">
        <v>-1.76063701510429E-2</v>
      </c>
      <c r="Y209" s="4">
        <v>-1.6188388690352402E-2</v>
      </c>
      <c r="Z209" s="4">
        <v>-1.7778528854250901E-2</v>
      </c>
      <c r="AA209" s="14">
        <v>-1.8160508945584301E-2</v>
      </c>
    </row>
    <row r="210" spans="1:27" x14ac:dyDescent="0.35">
      <c r="A210" s="67"/>
      <c r="B210" s="2">
        <v>0.2</v>
      </c>
      <c r="C210" s="4">
        <v>9.4463833374902595E-4</v>
      </c>
      <c r="D210" s="4">
        <v>-6.5170046873390701E-3</v>
      </c>
      <c r="E210" s="4">
        <v>-1.20086874812841E-2</v>
      </c>
      <c r="F210" s="4">
        <v>-1.38206924311817E-2</v>
      </c>
      <c r="G210" s="4">
        <v>-1.6540886834263802E-2</v>
      </c>
      <c r="H210" s="4">
        <v>-1.6605962688724201E-2</v>
      </c>
      <c r="I210" s="4">
        <v>-1.8677905201911899E-2</v>
      </c>
      <c r="J210" s="4">
        <v>-1.9964643754064999E-2</v>
      </c>
      <c r="K210" s="4">
        <v>-1.9118145108223E-2</v>
      </c>
      <c r="L210" s="4">
        <v>-1.9839021377265498E-2</v>
      </c>
      <c r="M210" s="14">
        <v>-2.1735997870564499E-2</v>
      </c>
      <c r="O210" s="67"/>
      <c r="P210" s="2">
        <v>0.2</v>
      </c>
      <c r="Q210" s="4">
        <v>9.4463833374902595E-4</v>
      </c>
      <c r="R210" s="4">
        <v>-6.5170046873390701E-3</v>
      </c>
      <c r="S210" s="4">
        <v>-1.20086874812841E-2</v>
      </c>
      <c r="T210" s="4">
        <v>-1.38206924311817E-2</v>
      </c>
      <c r="U210" s="4">
        <v>-1.6540886834263802E-2</v>
      </c>
      <c r="V210" s="4">
        <v>-1.6605962688724201E-2</v>
      </c>
      <c r="W210" s="4">
        <v>-1.8677905201911899E-2</v>
      </c>
      <c r="X210" s="4">
        <v>-1.9964643754064999E-2</v>
      </c>
      <c r="Y210" s="4">
        <v>-1.9118145108223E-2</v>
      </c>
      <c r="Z210" s="4">
        <v>-1.9839021377265498E-2</v>
      </c>
      <c r="AA210" s="14">
        <v>-2.1735997870564499E-2</v>
      </c>
    </row>
    <row r="211" spans="1:27" x14ac:dyDescent="0.35">
      <c r="A211" s="67"/>
      <c r="B211" s="2">
        <v>0.25</v>
      </c>
      <c r="C211" s="4">
        <v>6.5823242766782598E-4</v>
      </c>
      <c r="D211" s="4">
        <v>-7.5647938065230898E-3</v>
      </c>
      <c r="E211" s="4">
        <v>-1.2859173119068101E-2</v>
      </c>
      <c r="F211" s="4">
        <v>-1.5325824730098201E-2</v>
      </c>
      <c r="G211" s="4">
        <v>-1.8235141411423701E-2</v>
      </c>
      <c r="H211" s="4">
        <v>-1.9066106528043698E-2</v>
      </c>
      <c r="I211" s="4">
        <v>-2.0679010078311001E-2</v>
      </c>
      <c r="J211" s="4">
        <v>-2.2322917357087101E-2</v>
      </c>
      <c r="K211" s="4">
        <v>-2.28629447519779E-2</v>
      </c>
      <c r="L211" s="4">
        <v>-2.1899513900279999E-2</v>
      </c>
      <c r="M211" s="14">
        <v>-2.3431967323025101E-2</v>
      </c>
      <c r="O211" s="67"/>
      <c r="P211" s="2">
        <v>0.25</v>
      </c>
      <c r="Q211" s="4">
        <v>6.5823242766782598E-4</v>
      </c>
      <c r="R211" s="4">
        <v>-7.5647938065230898E-3</v>
      </c>
      <c r="S211" s="4">
        <v>-1.2859173119068101E-2</v>
      </c>
      <c r="T211" s="4">
        <v>-1.5325824730098201E-2</v>
      </c>
      <c r="U211" s="4">
        <v>-1.8235141411423701E-2</v>
      </c>
      <c r="V211" s="4">
        <v>-1.9066106528043698E-2</v>
      </c>
      <c r="W211" s="4">
        <v>-2.0679010078311001E-2</v>
      </c>
      <c r="X211" s="4">
        <v>-2.2322917357087101E-2</v>
      </c>
      <c r="Y211" s="4">
        <v>-2.28629447519779E-2</v>
      </c>
      <c r="Z211" s="4">
        <v>-2.1899513900279999E-2</v>
      </c>
      <c r="AA211" s="14">
        <v>-2.3431967323025101E-2</v>
      </c>
    </row>
    <row r="212" spans="1:27" x14ac:dyDescent="0.35">
      <c r="A212" s="67"/>
      <c r="B212" s="2">
        <v>0.3</v>
      </c>
      <c r="C212" s="4">
        <v>6.9723703199997501E-4</v>
      </c>
      <c r="D212" s="4">
        <v>-9.0191420167684607E-3</v>
      </c>
      <c r="E212" s="4">
        <v>-1.37096587568522E-2</v>
      </c>
      <c r="F212" s="4">
        <v>-1.7676724120974499E-2</v>
      </c>
      <c r="G212" s="4">
        <v>-1.8750749528408099E-2</v>
      </c>
      <c r="H212" s="4">
        <v>-2.1237319335341499E-2</v>
      </c>
      <c r="I212" s="4">
        <v>-2.2126134485006301E-2</v>
      </c>
      <c r="J212" s="4">
        <v>-2.3128177970647801E-2</v>
      </c>
      <c r="K212" s="4">
        <v>-2.3864662274718298E-2</v>
      </c>
      <c r="L212" s="4">
        <v>-2.41796597838402E-2</v>
      </c>
      <c r="M212" s="14">
        <v>-2.51279367754857E-2</v>
      </c>
      <c r="O212" s="67"/>
      <c r="P212" s="2">
        <v>0.3</v>
      </c>
      <c r="Q212" s="4">
        <v>6.9723703199997501E-4</v>
      </c>
      <c r="R212" s="4">
        <v>-9.0191420167684607E-3</v>
      </c>
      <c r="S212" s="4">
        <v>-1.37096587568522E-2</v>
      </c>
      <c r="T212" s="4">
        <v>-1.7676724120974499E-2</v>
      </c>
      <c r="U212" s="4">
        <v>-1.8750749528408099E-2</v>
      </c>
      <c r="V212" s="4">
        <v>-2.1237319335341499E-2</v>
      </c>
      <c r="W212" s="4">
        <v>-2.2126134485006301E-2</v>
      </c>
      <c r="X212" s="4">
        <v>-2.3128177970647801E-2</v>
      </c>
      <c r="Y212" s="4">
        <v>-2.3864662274718298E-2</v>
      </c>
      <c r="Z212" s="4">
        <v>-2.41796597838402E-2</v>
      </c>
      <c r="AA212" s="14">
        <v>-2.51279367754857E-2</v>
      </c>
    </row>
    <row r="213" spans="1:27" x14ac:dyDescent="0.35">
      <c r="A213" s="67"/>
      <c r="B213" s="2">
        <v>0.35</v>
      </c>
      <c r="C213" s="4">
        <v>3.4796586260199498E-4</v>
      </c>
      <c r="D213" s="4">
        <v>-9.0663107112050108E-3</v>
      </c>
      <c r="E213" s="4">
        <v>-1.4560144394636199E-2</v>
      </c>
      <c r="F213" s="4">
        <v>-1.8510790541768098E-2</v>
      </c>
      <c r="G213" s="4">
        <v>-2.1240854635834701E-2</v>
      </c>
      <c r="H213" s="4">
        <v>-2.24871039390564E-2</v>
      </c>
      <c r="I213" s="4">
        <v>-2.3791301995515799E-2</v>
      </c>
      <c r="J213" s="4">
        <v>-2.4674687534570701E-2</v>
      </c>
      <c r="K213" s="4">
        <v>-2.55284458398819E-2</v>
      </c>
      <c r="L213" s="4">
        <v>-2.64166165143251E-2</v>
      </c>
      <c r="M213" s="14">
        <v>-2.6823906227946299E-2</v>
      </c>
      <c r="O213" s="67"/>
      <c r="P213" s="2">
        <v>0.35</v>
      </c>
      <c r="Q213" s="4">
        <v>3.4796586260199498E-4</v>
      </c>
      <c r="R213" s="4">
        <v>-9.0663107112050108E-3</v>
      </c>
      <c r="S213" s="4">
        <v>-1.4560144394636199E-2</v>
      </c>
      <c r="T213" s="4">
        <v>-1.8510790541768098E-2</v>
      </c>
      <c r="U213" s="4">
        <v>-2.1240854635834701E-2</v>
      </c>
      <c r="V213" s="4">
        <v>-2.24871039390564E-2</v>
      </c>
      <c r="W213" s="4">
        <v>-2.3791301995515799E-2</v>
      </c>
      <c r="X213" s="4">
        <v>-2.4674687534570701E-2</v>
      </c>
      <c r="Y213" s="4">
        <v>-2.55284458398819E-2</v>
      </c>
      <c r="Z213" s="4">
        <v>-2.64166165143251E-2</v>
      </c>
      <c r="AA213" s="14">
        <v>-2.6823906227946299E-2</v>
      </c>
    </row>
    <row r="214" spans="1:27" x14ac:dyDescent="0.35">
      <c r="A214" s="67"/>
      <c r="B214" s="2">
        <v>0.4</v>
      </c>
      <c r="C214" s="4">
        <v>4.66275232611224E-4</v>
      </c>
      <c r="D214" s="4">
        <v>-1.0581366717815399E-2</v>
      </c>
      <c r="E214" s="4">
        <v>-1.54106300324202E-2</v>
      </c>
      <c r="F214" s="4">
        <v>-1.96868237107992E-2</v>
      </c>
      <c r="G214" s="4">
        <v>-2.2025203332305E-2</v>
      </c>
      <c r="H214" s="4">
        <v>-2.37896554172039E-2</v>
      </c>
      <c r="I214" s="4">
        <v>-2.54564695060253E-2</v>
      </c>
      <c r="J214" s="4">
        <v>-2.6356937363743799E-2</v>
      </c>
      <c r="K214" s="4">
        <v>-2.7001418173313099E-2</v>
      </c>
      <c r="L214" s="4">
        <v>-2.8027331456542001E-2</v>
      </c>
      <c r="M214" s="14">
        <v>-2.8522318229079201E-2</v>
      </c>
      <c r="O214" s="67"/>
      <c r="P214" s="2">
        <v>0.4</v>
      </c>
      <c r="Q214" s="4">
        <v>4.66275232611224E-4</v>
      </c>
      <c r="R214" s="4">
        <v>-1.0581366717815399E-2</v>
      </c>
      <c r="S214" s="4">
        <v>-1.54106300324202E-2</v>
      </c>
      <c r="T214" s="4">
        <v>-1.96868237107992E-2</v>
      </c>
      <c r="U214" s="4">
        <v>-2.2025203332305E-2</v>
      </c>
      <c r="V214" s="4">
        <v>-2.37896554172039E-2</v>
      </c>
      <c r="W214" s="4">
        <v>-2.54564695060253E-2</v>
      </c>
      <c r="X214" s="4">
        <v>-2.6356937363743799E-2</v>
      </c>
      <c r="Y214" s="4">
        <v>-2.7001418173313099E-2</v>
      </c>
      <c r="Z214" s="4">
        <v>-2.8027331456542001E-2</v>
      </c>
      <c r="AA214" s="14">
        <v>-2.8522318229079201E-2</v>
      </c>
    </row>
    <row r="215" spans="1:27" x14ac:dyDescent="0.35">
      <c r="A215" s="67"/>
      <c r="B215" s="2">
        <v>0.45</v>
      </c>
      <c r="C215" s="4">
        <v>3.8892679731361601E-4</v>
      </c>
      <c r="D215" s="4">
        <v>-1.12410886213183E-2</v>
      </c>
      <c r="E215" s="4">
        <v>-1.6261115670204201E-2</v>
      </c>
      <c r="F215" s="4">
        <v>-2.1334635093808198E-2</v>
      </c>
      <c r="G215" s="4">
        <v>-2.3541014641523399E-2</v>
      </c>
      <c r="H215" s="4">
        <v>-2.5123961269855499E-2</v>
      </c>
      <c r="I215" s="4">
        <v>-2.68975868821144E-2</v>
      </c>
      <c r="J215" s="4">
        <v>-2.7825681492686299E-2</v>
      </c>
      <c r="K215" s="4">
        <v>-2.89645716547966E-2</v>
      </c>
      <c r="L215" s="4">
        <v>-2.9638046398758899E-2</v>
      </c>
      <c r="M215" s="14">
        <v>-2.98365000635386E-2</v>
      </c>
      <c r="O215" s="67"/>
      <c r="P215" s="2">
        <v>0.45</v>
      </c>
      <c r="Q215" s="4">
        <v>3.8892679731361601E-4</v>
      </c>
      <c r="R215" s="4">
        <v>-1.12410886213183E-2</v>
      </c>
      <c r="S215" s="4">
        <v>-1.6261115670204201E-2</v>
      </c>
      <c r="T215" s="4">
        <v>-2.1334635093808198E-2</v>
      </c>
      <c r="U215" s="4">
        <v>-2.3541014641523399E-2</v>
      </c>
      <c r="V215" s="4">
        <v>-2.5123961269855499E-2</v>
      </c>
      <c r="W215" s="4">
        <v>-2.68975868821144E-2</v>
      </c>
      <c r="X215" s="4">
        <v>-2.7825681492686299E-2</v>
      </c>
      <c r="Y215" s="4">
        <v>-2.89645716547966E-2</v>
      </c>
      <c r="Z215" s="4">
        <v>-2.9638046398758899E-2</v>
      </c>
      <c r="AA215" s="14">
        <v>-2.98365000635386E-2</v>
      </c>
    </row>
    <row r="216" spans="1:27" x14ac:dyDescent="0.35">
      <c r="A216" s="67"/>
      <c r="B216" s="2">
        <v>0.5</v>
      </c>
      <c r="C216" s="4">
        <v>7.1138092607725398E-5</v>
      </c>
      <c r="D216" s="4">
        <v>-1.18200732395053E-2</v>
      </c>
      <c r="E216" s="4">
        <v>-1.7111601307988202E-2</v>
      </c>
      <c r="F216" s="4">
        <v>-2.20961719751358E-2</v>
      </c>
      <c r="G216" s="4">
        <v>-2.4530505761504201E-2</v>
      </c>
      <c r="H216" s="4">
        <v>-2.6351362466812099E-2</v>
      </c>
      <c r="I216" s="4">
        <v>-2.8214000165462501E-2</v>
      </c>
      <c r="J216" s="4">
        <v>-2.91002988815308E-2</v>
      </c>
      <c r="K216" s="4">
        <v>-3.0501764267683001E-2</v>
      </c>
      <c r="L216" s="4">
        <v>-3.1093480065465001E-2</v>
      </c>
      <c r="M216" s="14">
        <v>-3.1608354300260502E-2</v>
      </c>
      <c r="O216" s="67"/>
      <c r="P216" s="2">
        <v>0.5</v>
      </c>
      <c r="Q216" s="4">
        <v>7.1138092607725398E-5</v>
      </c>
      <c r="R216" s="4">
        <v>-1.18200732395053E-2</v>
      </c>
      <c r="S216" s="4">
        <v>-1.7111601307988202E-2</v>
      </c>
      <c r="T216" s="4">
        <v>-2.20961719751358E-2</v>
      </c>
      <c r="U216" s="4">
        <v>-2.4530505761504201E-2</v>
      </c>
      <c r="V216" s="4">
        <v>-2.6351362466812099E-2</v>
      </c>
      <c r="W216" s="4">
        <v>-2.8214000165462501E-2</v>
      </c>
      <c r="X216" s="4">
        <v>-2.91002988815308E-2</v>
      </c>
      <c r="Y216" s="4">
        <v>-3.0501764267683001E-2</v>
      </c>
      <c r="Z216" s="4">
        <v>-3.1093480065465001E-2</v>
      </c>
      <c r="AA216" s="14">
        <v>-3.1608354300260502E-2</v>
      </c>
    </row>
    <row r="217" spans="1:27" x14ac:dyDescent="0.35">
      <c r="A217" s="67"/>
      <c r="B217" s="2">
        <v>0.55000000000000004</v>
      </c>
      <c r="C217" s="4">
        <v>3.4690790471358902E-6</v>
      </c>
      <c r="D217" s="4">
        <v>-1.25563200563192E-2</v>
      </c>
      <c r="E217" s="4">
        <v>-1.7962086945772199E-2</v>
      </c>
      <c r="F217" s="4">
        <v>-2.3059152066707601E-2</v>
      </c>
      <c r="G217" s="4">
        <v>-2.5774667039513598E-2</v>
      </c>
      <c r="H217" s="4">
        <v>-2.7506617829203599E-2</v>
      </c>
      <c r="I217" s="4">
        <v>-2.97123398631811E-2</v>
      </c>
      <c r="J217" s="4">
        <v>-3.0682144686579701E-2</v>
      </c>
      <c r="K217" s="4">
        <v>-3.18741574883461E-2</v>
      </c>
      <c r="L217" s="4">
        <v>-3.2585024833679199E-2</v>
      </c>
      <c r="M217" s="14">
        <v>-3.32933999598026E-2</v>
      </c>
      <c r="O217" s="67"/>
      <c r="P217" s="2">
        <v>0.55000000000000004</v>
      </c>
      <c r="Q217" s="4">
        <v>3.4690790471358902E-6</v>
      </c>
      <c r="R217" s="4">
        <v>-1.25563200563192E-2</v>
      </c>
      <c r="S217" s="4">
        <v>-1.7962086945772199E-2</v>
      </c>
      <c r="T217" s="4">
        <v>-2.3059152066707601E-2</v>
      </c>
      <c r="U217" s="4">
        <v>-2.5774667039513598E-2</v>
      </c>
      <c r="V217" s="4">
        <v>-2.7506617829203599E-2</v>
      </c>
      <c r="W217" s="4">
        <v>-2.97123398631811E-2</v>
      </c>
      <c r="X217" s="4">
        <v>-3.0682144686579701E-2</v>
      </c>
      <c r="Y217" s="4">
        <v>-3.18741574883461E-2</v>
      </c>
      <c r="Z217" s="4">
        <v>-3.2585024833679199E-2</v>
      </c>
      <c r="AA217" s="14">
        <v>-3.32933999598026E-2</v>
      </c>
    </row>
    <row r="218" spans="1:27" x14ac:dyDescent="0.35">
      <c r="A218" s="67"/>
      <c r="B218" s="2">
        <v>0.6</v>
      </c>
      <c r="C218" s="4">
        <v>2.2567535052076001E-4</v>
      </c>
      <c r="D218" s="4">
        <v>-1.3439013622701199E-2</v>
      </c>
      <c r="E218" s="4">
        <v>-1.88125725835562E-2</v>
      </c>
      <c r="F218" s="4">
        <v>-2.4218313395976999E-2</v>
      </c>
      <c r="G218" s="4">
        <v>-2.67118867486715E-2</v>
      </c>
      <c r="H218" s="4">
        <v>-2.87985131144524E-2</v>
      </c>
      <c r="I218" s="4">
        <v>-3.06693930178881E-2</v>
      </c>
      <c r="J218" s="4">
        <v>-3.1875055283308001E-2</v>
      </c>
      <c r="K218" s="4">
        <v>-3.3338323235511801E-2</v>
      </c>
      <c r="L218" s="4">
        <v>-3.3621583133935901E-2</v>
      </c>
      <c r="M218" s="14">
        <v>-3.4773968160152401E-2</v>
      </c>
      <c r="O218" s="67"/>
      <c r="P218" s="2">
        <v>0.6</v>
      </c>
      <c r="Q218" s="4">
        <v>2.2567535052076001E-4</v>
      </c>
      <c r="R218" s="4">
        <v>-1.3439013622701199E-2</v>
      </c>
      <c r="S218" s="4">
        <v>-1.88125725835562E-2</v>
      </c>
      <c r="T218" s="4">
        <v>-2.4218313395976999E-2</v>
      </c>
      <c r="U218" s="4">
        <v>-2.67118867486715E-2</v>
      </c>
      <c r="V218" s="4">
        <v>-2.87985131144524E-2</v>
      </c>
      <c r="W218" s="4">
        <v>-3.06693930178881E-2</v>
      </c>
      <c r="X218" s="4">
        <v>-3.1875055283308001E-2</v>
      </c>
      <c r="Y218" s="4">
        <v>-3.3338323235511801E-2</v>
      </c>
      <c r="Z218" s="4">
        <v>-3.3621583133935901E-2</v>
      </c>
      <c r="AA218" s="14">
        <v>-3.4773968160152401E-2</v>
      </c>
    </row>
    <row r="219" spans="1:27" x14ac:dyDescent="0.35">
      <c r="A219" s="67"/>
      <c r="B219" s="2">
        <v>0.65</v>
      </c>
      <c r="C219" s="4">
        <v>-8.7082320533227203E-5</v>
      </c>
      <c r="D219" s="4">
        <v>-1.4321707189083099E-2</v>
      </c>
      <c r="E219" s="4">
        <v>-1.96630582213402E-2</v>
      </c>
      <c r="F219" s="4">
        <v>-2.4789424613118199E-2</v>
      </c>
      <c r="G219" s="4">
        <v>-2.7855651453137401E-2</v>
      </c>
      <c r="H219" s="4">
        <v>-2.9908085241913799E-2</v>
      </c>
      <c r="I219" s="4">
        <v>-3.2164715230464901E-2</v>
      </c>
      <c r="J219" s="4">
        <v>-3.3353839069604901E-2</v>
      </c>
      <c r="K219" s="4">
        <v>-3.4528754651546499E-2</v>
      </c>
      <c r="L219" s="4">
        <v>-3.55372354388237E-2</v>
      </c>
      <c r="M219" s="14">
        <v>-3.6098506301641499E-2</v>
      </c>
      <c r="O219" s="67"/>
      <c r="P219" s="2">
        <v>0.65</v>
      </c>
      <c r="Q219" s="4">
        <v>-8.7082320533227203E-5</v>
      </c>
      <c r="R219" s="4">
        <v>-1.4321707189083099E-2</v>
      </c>
      <c r="S219" s="4">
        <v>-1.96630582213402E-2</v>
      </c>
      <c r="T219" s="4">
        <v>-2.4789424613118199E-2</v>
      </c>
      <c r="U219" s="4">
        <v>-2.7855651453137401E-2</v>
      </c>
      <c r="V219" s="4">
        <v>-2.9908085241913799E-2</v>
      </c>
      <c r="W219" s="4">
        <v>-3.2164715230464901E-2</v>
      </c>
      <c r="X219" s="4">
        <v>-3.3353839069604901E-2</v>
      </c>
      <c r="Y219" s="4">
        <v>-3.4528754651546499E-2</v>
      </c>
      <c r="Z219" s="4">
        <v>-3.55372354388237E-2</v>
      </c>
      <c r="AA219" s="14">
        <v>-3.6098506301641499E-2</v>
      </c>
    </row>
    <row r="220" spans="1:27" x14ac:dyDescent="0.35">
      <c r="A220" s="67"/>
      <c r="B220" s="2">
        <v>0.7</v>
      </c>
      <c r="C220" s="4">
        <v>-1.3007507368456599E-4</v>
      </c>
      <c r="D220" s="4">
        <v>-1.41023667529225E-2</v>
      </c>
      <c r="E220" s="4">
        <v>-2.0513543859124201E-2</v>
      </c>
      <c r="F220" s="4">
        <v>-2.57343892008066E-2</v>
      </c>
      <c r="G220" s="4">
        <v>-2.8583860024809799E-2</v>
      </c>
      <c r="H220" s="4">
        <v>-3.0904645100235901E-2</v>
      </c>
      <c r="I220" s="4">
        <v>-3.3314615488052403E-2</v>
      </c>
      <c r="J220" s="4">
        <v>-3.45110893249512E-2</v>
      </c>
      <c r="K220" s="4">
        <v>-3.6010857671499301E-2</v>
      </c>
      <c r="L220" s="4">
        <v>-3.6806806921958903E-2</v>
      </c>
      <c r="M220" s="14">
        <v>-3.7376999855041497E-2</v>
      </c>
      <c r="O220" s="67"/>
      <c r="P220" s="2">
        <v>0.7</v>
      </c>
      <c r="Q220" s="4">
        <v>-1.3007507368456599E-4</v>
      </c>
      <c r="R220" s="4">
        <v>-1.41023667529225E-2</v>
      </c>
      <c r="S220" s="4">
        <v>-2.0513543859124201E-2</v>
      </c>
      <c r="T220" s="4">
        <v>-2.57343892008066E-2</v>
      </c>
      <c r="U220" s="4">
        <v>-2.8583860024809799E-2</v>
      </c>
      <c r="V220" s="4">
        <v>-3.0904645100235901E-2</v>
      </c>
      <c r="W220" s="4">
        <v>-3.3314615488052403E-2</v>
      </c>
      <c r="X220" s="4">
        <v>-3.45110893249512E-2</v>
      </c>
      <c r="Y220" s="4">
        <v>-3.6010857671499301E-2</v>
      </c>
      <c r="Z220" s="4">
        <v>-3.6806806921958903E-2</v>
      </c>
      <c r="AA220" s="14">
        <v>-3.7376999855041497E-2</v>
      </c>
    </row>
    <row r="221" spans="1:27" x14ac:dyDescent="0.35">
      <c r="A221" s="67"/>
      <c r="B221" s="2">
        <v>0.75</v>
      </c>
      <c r="C221" s="4">
        <v>-1.43626049975865E-4</v>
      </c>
      <c r="D221" s="4">
        <v>-1.5161327086389099E-2</v>
      </c>
      <c r="E221" s="4">
        <v>-2.1364029496908198E-2</v>
      </c>
      <c r="F221" s="4">
        <v>-2.6203924790024799E-2</v>
      </c>
      <c r="G221" s="4">
        <v>-2.95191463083029E-2</v>
      </c>
      <c r="H221" s="4">
        <v>-3.2377075403928798E-2</v>
      </c>
      <c r="I221" s="4">
        <v>-3.4446276724338497E-2</v>
      </c>
      <c r="J221" s="4">
        <v>-3.614841401577E-2</v>
      </c>
      <c r="K221" s="4">
        <v>-3.7008509039878797E-2</v>
      </c>
      <c r="L221" s="4">
        <v>-3.8417540490627303E-2</v>
      </c>
      <c r="M221" s="14">
        <v>-3.9032142609357799E-2</v>
      </c>
      <c r="O221" s="67"/>
      <c r="P221" s="2">
        <v>0.75</v>
      </c>
      <c r="Q221" s="4">
        <v>-1.43626049975865E-4</v>
      </c>
      <c r="R221" s="4">
        <v>-1.5161327086389099E-2</v>
      </c>
      <c r="S221" s="4">
        <v>-2.1364029496908198E-2</v>
      </c>
      <c r="T221" s="4">
        <v>-2.6203924790024799E-2</v>
      </c>
      <c r="U221" s="4">
        <v>-2.95191463083029E-2</v>
      </c>
      <c r="V221" s="4">
        <v>-3.2377075403928798E-2</v>
      </c>
      <c r="W221" s="4">
        <v>-3.4446276724338497E-2</v>
      </c>
      <c r="X221" s="4">
        <v>-3.614841401577E-2</v>
      </c>
      <c r="Y221" s="4">
        <v>-3.7008509039878797E-2</v>
      </c>
      <c r="Z221" s="4">
        <v>-3.8417540490627303E-2</v>
      </c>
      <c r="AA221" s="14">
        <v>-3.9032142609357799E-2</v>
      </c>
    </row>
    <row r="222" spans="1:27" x14ac:dyDescent="0.35">
      <c r="A222" s="67"/>
      <c r="B222" s="2">
        <v>0.8</v>
      </c>
      <c r="C222" s="4">
        <v>-2.20510366489179E-4</v>
      </c>
      <c r="D222" s="4">
        <v>-1.6059063374996199E-2</v>
      </c>
      <c r="E222" s="4">
        <v>-2.2214515134692199E-2</v>
      </c>
      <c r="F222" s="4">
        <v>-2.7280446141958199E-2</v>
      </c>
      <c r="G222" s="4">
        <v>-3.0563907697796801E-2</v>
      </c>
      <c r="H222" s="4">
        <v>-3.3394210040569298E-2</v>
      </c>
      <c r="I222" s="4">
        <v>-3.5601448267698302E-2</v>
      </c>
      <c r="J222" s="4">
        <v>-3.7125840783119202E-2</v>
      </c>
      <c r="K222" s="4">
        <v>-3.8274820894002901E-2</v>
      </c>
      <c r="L222" s="4">
        <v>-3.9291996508836698E-2</v>
      </c>
      <c r="M222" s="14">
        <v>-3.99051569402218E-2</v>
      </c>
      <c r="O222" s="67"/>
      <c r="P222" s="2">
        <v>0.8</v>
      </c>
      <c r="Q222" s="4">
        <v>-2.20510366489179E-4</v>
      </c>
      <c r="R222" s="4">
        <v>-1.6059063374996199E-2</v>
      </c>
      <c r="S222" s="4">
        <v>-2.2214515134692199E-2</v>
      </c>
      <c r="T222" s="4">
        <v>-2.7280446141958199E-2</v>
      </c>
      <c r="U222" s="4">
        <v>-3.0563907697796801E-2</v>
      </c>
      <c r="V222" s="4">
        <v>-3.3394210040569298E-2</v>
      </c>
      <c r="W222" s="4">
        <v>-3.5601448267698302E-2</v>
      </c>
      <c r="X222" s="4">
        <v>-3.7125840783119202E-2</v>
      </c>
      <c r="Y222" s="4">
        <v>-3.8274820894002901E-2</v>
      </c>
      <c r="Z222" s="4">
        <v>-3.9291996508836698E-2</v>
      </c>
      <c r="AA222" s="14">
        <v>-3.99051569402218E-2</v>
      </c>
    </row>
    <row r="223" spans="1:27" x14ac:dyDescent="0.35">
      <c r="A223" s="67"/>
      <c r="B223" s="2">
        <v>0.85</v>
      </c>
      <c r="C223" s="4">
        <v>-2.0385687821544699E-4</v>
      </c>
      <c r="D223" s="4">
        <v>-1.61770936101675E-2</v>
      </c>
      <c r="E223" s="4">
        <v>-2.30650007724762E-2</v>
      </c>
      <c r="F223" s="4">
        <v>-2.7855113148689301E-2</v>
      </c>
      <c r="G223" s="4">
        <v>-3.14824134111404E-2</v>
      </c>
      <c r="H223" s="4">
        <v>-3.4448672086000401E-2</v>
      </c>
      <c r="I223" s="4">
        <v>-3.64775843918324E-2</v>
      </c>
      <c r="J223" s="4">
        <v>-3.8130607455968898E-2</v>
      </c>
      <c r="K223" s="4">
        <v>-3.9747655391693101E-2</v>
      </c>
      <c r="L223" s="4">
        <v>-4.0490146726369899E-2</v>
      </c>
      <c r="M223" s="14">
        <v>-4.1197456419467898E-2</v>
      </c>
      <c r="O223" s="67"/>
      <c r="P223" s="2">
        <v>0.85</v>
      </c>
      <c r="Q223" s="4">
        <v>-2.0385687821544699E-4</v>
      </c>
      <c r="R223" s="4">
        <v>-1.61770936101675E-2</v>
      </c>
      <c r="S223" s="4">
        <v>-2.30650007724762E-2</v>
      </c>
      <c r="T223" s="4">
        <v>-2.7855113148689301E-2</v>
      </c>
      <c r="U223" s="4">
        <v>-3.14824134111404E-2</v>
      </c>
      <c r="V223" s="4">
        <v>-3.4448672086000401E-2</v>
      </c>
      <c r="W223" s="4">
        <v>-3.64775843918324E-2</v>
      </c>
      <c r="X223" s="4">
        <v>-3.8130607455968898E-2</v>
      </c>
      <c r="Y223" s="4">
        <v>-3.9747655391693101E-2</v>
      </c>
      <c r="Z223" s="4">
        <v>-4.0490146726369899E-2</v>
      </c>
      <c r="AA223" s="14">
        <v>-4.1197456419467898E-2</v>
      </c>
    </row>
    <row r="224" spans="1:27" x14ac:dyDescent="0.35">
      <c r="A224" s="67"/>
      <c r="B224" s="2">
        <v>0.9</v>
      </c>
      <c r="C224" s="4">
        <v>-2.6190269272774501E-4</v>
      </c>
      <c r="D224" s="4">
        <v>-1.77880972623825E-2</v>
      </c>
      <c r="E224" s="4">
        <v>-2.39377040416002E-2</v>
      </c>
      <c r="F224" s="4">
        <v>-2.85333506762981E-2</v>
      </c>
      <c r="G224" s="4">
        <v>-3.2809108495712301E-2</v>
      </c>
      <c r="H224" s="4">
        <v>-3.54653857648373E-2</v>
      </c>
      <c r="I224" s="4">
        <v>-3.7327628582716002E-2</v>
      </c>
      <c r="J224" s="4">
        <v>-3.9411317557096502E-2</v>
      </c>
      <c r="K224" s="4">
        <v>-4.0782377123832703E-2</v>
      </c>
      <c r="L224" s="4">
        <v>-4.17074970901012E-2</v>
      </c>
      <c r="M224" s="14">
        <v>-4.2516384273767499E-2</v>
      </c>
      <c r="O224" s="67"/>
      <c r="P224" s="2">
        <v>0.9</v>
      </c>
      <c r="Q224" s="4">
        <v>-2.6190269272774501E-4</v>
      </c>
      <c r="R224" s="4">
        <v>-1.77880972623825E-2</v>
      </c>
      <c r="S224" s="4">
        <v>-2.39377040416002E-2</v>
      </c>
      <c r="T224" s="4">
        <v>-2.85333506762981E-2</v>
      </c>
      <c r="U224" s="4">
        <v>-3.2809108495712301E-2</v>
      </c>
      <c r="V224" s="4">
        <v>-3.54653857648373E-2</v>
      </c>
      <c r="W224" s="4">
        <v>-3.7327628582716002E-2</v>
      </c>
      <c r="X224" s="4">
        <v>-3.9411317557096502E-2</v>
      </c>
      <c r="Y224" s="4">
        <v>-4.0782377123832703E-2</v>
      </c>
      <c r="Z224" s="4">
        <v>-4.17074970901012E-2</v>
      </c>
      <c r="AA224" s="14">
        <v>-4.2516384273767499E-2</v>
      </c>
    </row>
    <row r="225" spans="1:27" x14ac:dyDescent="0.35">
      <c r="A225" s="67"/>
      <c r="B225" s="2">
        <v>0.95</v>
      </c>
      <c r="C225" s="4">
        <v>-4.4485033140517798E-4</v>
      </c>
      <c r="D225" s="4">
        <v>-1.7951689660549199E-2</v>
      </c>
      <c r="E225" s="4">
        <v>-2.4016451090574299E-2</v>
      </c>
      <c r="F225" s="4">
        <v>-2.9070217162370699E-2</v>
      </c>
      <c r="G225" s="4">
        <v>-3.3299259841442101E-2</v>
      </c>
      <c r="H225" s="4">
        <v>-3.6296952515840503E-2</v>
      </c>
      <c r="I225" s="4">
        <v>-3.87057512998581E-2</v>
      </c>
      <c r="J225" s="4">
        <v>-4.0656901895999902E-2</v>
      </c>
      <c r="K225" s="4">
        <v>-4.1916016489267398E-2</v>
      </c>
      <c r="L225" s="4">
        <v>-4.3039951473474503E-2</v>
      </c>
      <c r="M225" s="14">
        <v>-4.3672267347574199E-2</v>
      </c>
      <c r="O225" s="67"/>
      <c r="P225" s="2">
        <v>0.95</v>
      </c>
      <c r="Q225" s="4">
        <v>-4.4485033140517798E-4</v>
      </c>
      <c r="R225" s="4">
        <v>-1.7951689660549199E-2</v>
      </c>
      <c r="S225" s="4">
        <v>-2.4016451090574299E-2</v>
      </c>
      <c r="T225" s="4">
        <v>-2.9070217162370699E-2</v>
      </c>
      <c r="U225" s="4">
        <v>-3.3299259841442101E-2</v>
      </c>
      <c r="V225" s="4">
        <v>-3.6296952515840503E-2</v>
      </c>
      <c r="W225" s="4">
        <v>-3.87057512998581E-2</v>
      </c>
      <c r="X225" s="4">
        <v>-4.0656901895999902E-2</v>
      </c>
      <c r="Y225" s="4">
        <v>-4.1916016489267398E-2</v>
      </c>
      <c r="Z225" s="4">
        <v>-4.3039951473474503E-2</v>
      </c>
      <c r="AA225" s="14">
        <v>-4.3672267347574199E-2</v>
      </c>
    </row>
    <row r="226" spans="1:27" ht="15" thickBot="1" x14ac:dyDescent="0.4">
      <c r="A226" s="68"/>
      <c r="B226" s="15">
        <v>1</v>
      </c>
      <c r="C226" s="16">
        <v>-2.30020261369646E-4</v>
      </c>
      <c r="D226" s="16">
        <v>-1.8188796937465699E-2</v>
      </c>
      <c r="E226" s="16">
        <v>-2.4787621572613699E-2</v>
      </c>
      <c r="F226" s="16">
        <v>-2.99257524311543E-2</v>
      </c>
      <c r="G226" s="16">
        <v>-3.43558862805367E-2</v>
      </c>
      <c r="H226" s="16">
        <v>-3.7491574883460999E-2</v>
      </c>
      <c r="I226" s="16">
        <v>-3.9635401219129597E-2</v>
      </c>
      <c r="J226" s="16">
        <v>-4.1579879820346798E-2</v>
      </c>
      <c r="K226" s="16">
        <v>-4.3138008564710603E-2</v>
      </c>
      <c r="L226" s="16">
        <v>-4.39883731305599E-2</v>
      </c>
      <c r="M226" s="17">
        <v>-4.4826954603195197E-2</v>
      </c>
      <c r="O226" s="68"/>
      <c r="P226" s="15">
        <v>1</v>
      </c>
      <c r="Q226" s="16">
        <v>-2.30020261369646E-4</v>
      </c>
      <c r="R226" s="16">
        <v>-1.8188796937465699E-2</v>
      </c>
      <c r="S226" s="16">
        <v>-2.4787621572613699E-2</v>
      </c>
      <c r="T226" s="16">
        <v>-2.99257524311543E-2</v>
      </c>
      <c r="U226" s="16">
        <v>-3.43558862805367E-2</v>
      </c>
      <c r="V226" s="16">
        <v>-3.7491574883460999E-2</v>
      </c>
      <c r="W226" s="16">
        <v>-3.9635401219129597E-2</v>
      </c>
      <c r="X226" s="16">
        <v>-4.1579879820346798E-2</v>
      </c>
      <c r="Y226" s="16">
        <v>-4.3138008564710603E-2</v>
      </c>
      <c r="Z226" s="16">
        <v>-4.39883731305599E-2</v>
      </c>
      <c r="AA226" s="17">
        <v>-4.4826954603195197E-2</v>
      </c>
    </row>
  </sheetData>
  <mergeCells count="27">
    <mergeCell ref="O6:AA6"/>
    <mergeCell ref="A7:A28"/>
    <mergeCell ref="O7:O28"/>
    <mergeCell ref="A39:M39"/>
    <mergeCell ref="O39:AA39"/>
    <mergeCell ref="A40:A61"/>
    <mergeCell ref="O40:O61"/>
    <mergeCell ref="A72:M72"/>
    <mergeCell ref="O72:AA72"/>
    <mergeCell ref="A73:A94"/>
    <mergeCell ref="O73:O94"/>
    <mergeCell ref="A105:M105"/>
    <mergeCell ref="O105:AA105"/>
    <mergeCell ref="A106:A127"/>
    <mergeCell ref="O106:O127"/>
    <mergeCell ref="A138:M138"/>
    <mergeCell ref="O138:AA138"/>
    <mergeCell ref="A204:M204"/>
    <mergeCell ref="O204:AA204"/>
    <mergeCell ref="A205:A226"/>
    <mergeCell ref="O205:O226"/>
    <mergeCell ref="A139:A160"/>
    <mergeCell ref="O139:O160"/>
    <mergeCell ref="A171:M171"/>
    <mergeCell ref="O171:AA171"/>
    <mergeCell ref="A172:A193"/>
    <mergeCell ref="O172:O193"/>
  </mergeCells>
  <pageMargins left="0.7" right="0.7" top="0.75" bottom="0.75" header="0.3" footer="0.3"/>
  <pageSetup paperSize="9" orientation="landscape" r:id="rId1"/>
  <headerFooter>
    <oddHeader>&amp;C&amp;"-,Italic"TRV parameters for load current switching 
CLASS 5: Transformer rating: 401 - 600 MVA ,  Generator rating: 401 - 800 MVA</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5A7DC-2863-4420-AE99-B1C253E45AE6}">
  <dimension ref="A1:M226"/>
  <sheetViews>
    <sheetView zoomScale="70" zoomScaleNormal="70" zoomScalePageLayoutView="55" workbookViewId="0">
      <selection activeCell="U29" sqref="U29"/>
    </sheetView>
  </sheetViews>
  <sheetFormatPr defaultColWidth="8.90625" defaultRowHeight="14.5" x14ac:dyDescent="0.35"/>
  <cols>
    <col min="1" max="2" width="8.90625" style="6"/>
    <col min="3" max="3" width="9" style="6" bestFit="1" customWidth="1"/>
    <col min="4" max="16384" width="8.90625" style="6"/>
  </cols>
  <sheetData>
    <row r="1" spans="1:13" x14ac:dyDescent="0.35">
      <c r="A1" s="18" t="s">
        <v>3</v>
      </c>
      <c r="B1" s="19"/>
      <c r="C1" s="19"/>
      <c r="D1" s="19"/>
      <c r="E1" s="19"/>
      <c r="F1" s="19"/>
      <c r="G1" s="19"/>
      <c r="H1" s="19"/>
      <c r="I1" s="19"/>
      <c r="J1" s="19"/>
      <c r="K1" s="19"/>
      <c r="L1" s="19"/>
      <c r="M1" s="20"/>
    </row>
    <row r="2" spans="1:13" x14ac:dyDescent="0.35">
      <c r="A2" s="8"/>
      <c r="B2" s="9"/>
      <c r="C2" s="9"/>
      <c r="D2" s="9"/>
      <c r="E2" s="9"/>
      <c r="F2" s="9"/>
      <c r="G2" s="9"/>
      <c r="H2" s="9"/>
      <c r="I2" s="9"/>
      <c r="J2" s="9"/>
      <c r="K2" s="9"/>
      <c r="L2" s="9"/>
      <c r="M2" s="10"/>
    </row>
    <row r="3" spans="1:13" x14ac:dyDescent="0.35">
      <c r="A3" s="8"/>
      <c r="B3" s="9"/>
      <c r="C3" s="9"/>
      <c r="D3" s="9"/>
      <c r="E3" s="9"/>
      <c r="F3" s="9"/>
      <c r="G3" s="9"/>
      <c r="H3" s="9"/>
      <c r="I3" s="9"/>
      <c r="J3" s="9"/>
      <c r="K3" s="9"/>
      <c r="L3" s="9"/>
      <c r="M3" s="10"/>
    </row>
    <row r="4" spans="1:13" x14ac:dyDescent="0.35">
      <c r="A4" s="8"/>
      <c r="B4" s="9"/>
      <c r="C4" s="9"/>
      <c r="D4" s="9"/>
      <c r="E4" s="9"/>
      <c r="F4" s="9"/>
      <c r="G4" s="9"/>
      <c r="H4" s="9"/>
      <c r="I4" s="9"/>
      <c r="J4" s="9"/>
      <c r="K4" s="9"/>
      <c r="L4" s="9"/>
      <c r="M4" s="10"/>
    </row>
    <row r="5" spans="1:13" x14ac:dyDescent="0.35">
      <c r="A5" s="8"/>
      <c r="B5" s="9"/>
      <c r="C5" s="9"/>
      <c r="D5" s="9"/>
      <c r="E5" s="9"/>
      <c r="F5" s="9"/>
      <c r="G5" s="9"/>
      <c r="H5" s="9"/>
      <c r="I5" s="9"/>
      <c r="J5" s="9"/>
      <c r="K5" s="9"/>
      <c r="L5" s="9"/>
      <c r="M5" s="10"/>
    </row>
    <row r="6" spans="1:13" x14ac:dyDescent="0.35">
      <c r="A6" s="64" t="s">
        <v>1</v>
      </c>
      <c r="B6" s="65"/>
      <c r="C6" s="65"/>
      <c r="D6" s="65"/>
      <c r="E6" s="65"/>
      <c r="F6" s="65"/>
      <c r="G6" s="65"/>
      <c r="H6" s="65"/>
      <c r="I6" s="65"/>
      <c r="J6" s="65"/>
      <c r="K6" s="65"/>
      <c r="L6" s="65"/>
      <c r="M6" s="66"/>
    </row>
    <row r="7" spans="1:13" x14ac:dyDescent="0.35">
      <c r="A7" s="67" t="s">
        <v>0</v>
      </c>
      <c r="B7" s="1"/>
      <c r="C7" s="1">
        <v>0</v>
      </c>
      <c r="D7" s="1">
        <v>0.1</v>
      </c>
      <c r="E7" s="1">
        <v>0.2</v>
      </c>
      <c r="F7" s="1">
        <v>0.3</v>
      </c>
      <c r="G7" s="1">
        <v>0.4</v>
      </c>
      <c r="H7" s="1">
        <v>0.5</v>
      </c>
      <c r="I7" s="1">
        <v>0.6</v>
      </c>
      <c r="J7" s="1">
        <v>0.7</v>
      </c>
      <c r="K7" s="1">
        <v>0.8</v>
      </c>
      <c r="L7" s="1">
        <v>0.9</v>
      </c>
      <c r="M7" s="11">
        <v>1</v>
      </c>
    </row>
    <row r="8" spans="1:13" x14ac:dyDescent="0.35">
      <c r="A8" s="67"/>
      <c r="B8" s="2">
        <v>0</v>
      </c>
      <c r="C8" s="3">
        <v>0.92</v>
      </c>
      <c r="D8" s="3">
        <v>0.92</v>
      </c>
      <c r="E8" s="3">
        <v>0.92</v>
      </c>
      <c r="F8" s="3">
        <v>0.92</v>
      </c>
      <c r="G8" s="3">
        <v>0.92</v>
      </c>
      <c r="H8" s="3">
        <v>0.92</v>
      </c>
      <c r="I8" s="3">
        <v>0.92</v>
      </c>
      <c r="J8" s="3">
        <v>0.92</v>
      </c>
      <c r="K8" s="3">
        <v>0.92</v>
      </c>
      <c r="L8" s="3">
        <v>0.92</v>
      </c>
      <c r="M8" s="12">
        <v>0.92</v>
      </c>
    </row>
    <row r="9" spans="1:13" x14ac:dyDescent="0.35">
      <c r="A9" s="67"/>
      <c r="B9" s="2">
        <v>0.05</v>
      </c>
      <c r="C9" s="3">
        <v>1.0236407756805437</v>
      </c>
      <c r="D9" s="3">
        <v>1.037859399502093</v>
      </c>
      <c r="E9" s="3">
        <v>1.0490310668945317</v>
      </c>
      <c r="F9" s="3">
        <v>1.0569482436546898</v>
      </c>
      <c r="G9" s="3">
        <v>1.0618954034952022</v>
      </c>
      <c r="H9" s="3">
        <v>1.0643074402442341</v>
      </c>
      <c r="I9" s="3">
        <v>1.064624140812801</v>
      </c>
      <c r="J9" s="3">
        <v>1.0632404107313909</v>
      </c>
      <c r="K9" s="3">
        <v>1.0604933665348935</v>
      </c>
      <c r="L9" s="3">
        <v>1.056665372848512</v>
      </c>
      <c r="M9" s="12">
        <v>1.051990285286535</v>
      </c>
    </row>
    <row r="10" spans="1:13" x14ac:dyDescent="0.35">
      <c r="A10" s="67"/>
      <c r="B10" s="2">
        <v>0.1</v>
      </c>
      <c r="C10" s="3">
        <v>1.0337713131537807</v>
      </c>
      <c r="D10" s="3">
        <v>1.0676093431619509</v>
      </c>
      <c r="E10" s="3">
        <v>1.0938975994403553</v>
      </c>
      <c r="F10" s="3">
        <v>1.1108064064612768</v>
      </c>
      <c r="G10" s="3">
        <v>1.1199651608100307</v>
      </c>
      <c r="H10" s="3">
        <v>1.1233230810899006</v>
      </c>
      <c r="I10" s="3">
        <v>1.1224657792311454</v>
      </c>
      <c r="J10" s="3">
        <v>1.1185727412884059</v>
      </c>
      <c r="K10" s="3">
        <v>1.1125017753014195</v>
      </c>
      <c r="L10" s="3">
        <v>1.1048753151526818</v>
      </c>
      <c r="M10" s="12">
        <v>1.0961490080906791</v>
      </c>
    </row>
    <row r="11" spans="1:13" x14ac:dyDescent="0.35">
      <c r="A11" s="67"/>
      <c r="B11" s="2">
        <v>0.15</v>
      </c>
      <c r="C11" s="3">
        <v>1.0333426622244015</v>
      </c>
      <c r="D11" s="3">
        <v>1.0707847851973311</v>
      </c>
      <c r="E11" s="3">
        <v>1.1104099823878371</v>
      </c>
      <c r="F11" s="3">
        <v>1.1337151454045233</v>
      </c>
      <c r="G11" s="3">
        <v>1.1452663641709542</v>
      </c>
      <c r="H11" s="3">
        <v>1.1488801589378959</v>
      </c>
      <c r="I11" s="3">
        <v>1.1471514665163496</v>
      </c>
      <c r="J11" s="3">
        <v>1.1417991931621863</v>
      </c>
      <c r="K11" s="3">
        <v>1.1339765878824077</v>
      </c>
      <c r="L11" s="3">
        <v>1.1244727868300202</v>
      </c>
      <c r="M11" s="12">
        <v>1.1138371650989241</v>
      </c>
    </row>
    <row r="12" spans="1:13" x14ac:dyDescent="0.35">
      <c r="A12" s="67"/>
      <c r="B12" s="2">
        <v>0.2</v>
      </c>
      <c r="C12" s="3">
        <v>1.0216606800372776</v>
      </c>
      <c r="D12" s="3">
        <v>1.0727788851811322</v>
      </c>
      <c r="E12" s="3">
        <v>1.1164633164039017</v>
      </c>
      <c r="F12" s="3">
        <v>1.1446432553804848</v>
      </c>
      <c r="G12" s="3">
        <v>1.1580203533172619</v>
      </c>
      <c r="H12" s="3">
        <v>1.1619972485762362</v>
      </c>
      <c r="I12" s="3">
        <v>1.1599103487454931</v>
      </c>
      <c r="J12" s="3">
        <v>1.1538531340085558</v>
      </c>
      <c r="K12" s="3">
        <v>1.1451722988715527</v>
      </c>
      <c r="L12" s="3">
        <v>1.1347549255077642</v>
      </c>
      <c r="M12" s="12">
        <v>1.1232015976539018</v>
      </c>
    </row>
    <row r="13" spans="1:13" x14ac:dyDescent="0.35">
      <c r="A13" s="67"/>
      <c r="B13" s="2">
        <v>0.25</v>
      </c>
      <c r="C13" s="3">
        <v>1.0045363242809591</v>
      </c>
      <c r="D13" s="3">
        <v>1.0707495212554947</v>
      </c>
      <c r="E13" s="3">
        <v>1.1183228566096381</v>
      </c>
      <c r="F13" s="3">
        <v>1.1502783995408297</v>
      </c>
      <c r="G13" s="3">
        <v>1.165131183770987</v>
      </c>
      <c r="H13" s="3">
        <v>1.1695837204272925</v>
      </c>
      <c r="I13" s="3">
        <v>1.1675195143772992</v>
      </c>
      <c r="J13" s="3">
        <v>1.1612635392409112</v>
      </c>
      <c r="K13" s="3">
        <v>1.152266594079824</v>
      </c>
      <c r="L13" s="3">
        <v>1.1414673915276166</v>
      </c>
      <c r="M13" s="12">
        <v>1.1294935116401099</v>
      </c>
    </row>
    <row r="14" spans="1:13" x14ac:dyDescent="0.35">
      <c r="A14" s="67"/>
      <c r="B14" s="2">
        <v>0.3</v>
      </c>
      <c r="C14" s="3">
        <v>0.98546646191523757</v>
      </c>
      <c r="D14" s="3">
        <v>1.066548725274892</v>
      </c>
      <c r="E14" s="3">
        <v>1.119892439475425</v>
      </c>
      <c r="F14" s="3">
        <v>1.1532247103177591</v>
      </c>
      <c r="G14" s="3">
        <v>1.1694329628577611</v>
      </c>
      <c r="H14" s="3">
        <v>1.1745723027449406</v>
      </c>
      <c r="I14" s="3">
        <v>1.1728360176086443</v>
      </c>
      <c r="J14" s="3">
        <v>1.1666801819434525</v>
      </c>
      <c r="K14" s="3">
        <v>1.1576252790597754</v>
      </c>
      <c r="L14" s="3">
        <v>1.146657180786133</v>
      </c>
      <c r="M14" s="12">
        <v>1.1344363689422621</v>
      </c>
    </row>
    <row r="15" spans="1:13" x14ac:dyDescent="0.35">
      <c r="A15" s="67"/>
      <c r="B15" s="2">
        <v>0.35</v>
      </c>
      <c r="C15" s="3">
        <v>0.96622761946458002</v>
      </c>
      <c r="D15" s="3">
        <v>1.0615784498361427</v>
      </c>
      <c r="E15" s="3">
        <v>1.1213416356306809</v>
      </c>
      <c r="F15" s="3">
        <v>1.1547725274012623</v>
      </c>
      <c r="G15" s="3">
        <v>1.1723920968862669</v>
      </c>
      <c r="H15" s="3">
        <v>1.1783801335554847</v>
      </c>
      <c r="I15" s="3">
        <v>1.17710371384254</v>
      </c>
      <c r="J15" s="3">
        <v>1.1711259695199829</v>
      </c>
      <c r="K15" s="3">
        <v>1.1620536877558769</v>
      </c>
      <c r="L15" s="3">
        <v>1.1509396406320413</v>
      </c>
      <c r="M15" s="12">
        <v>1.1384929877061127</v>
      </c>
    </row>
    <row r="16" spans="1:13" x14ac:dyDescent="0.35">
      <c r="A16" s="67"/>
      <c r="B16" s="2">
        <v>0.4</v>
      </c>
      <c r="C16" s="3">
        <v>0.94770358892587647</v>
      </c>
      <c r="D16" s="3">
        <v>1.0565013702099129</v>
      </c>
      <c r="E16" s="3">
        <v>1.1217278517209579</v>
      </c>
      <c r="F16" s="3">
        <v>1.1556688895592329</v>
      </c>
      <c r="G16" s="3">
        <v>1.1747626267946691</v>
      </c>
      <c r="H16" s="3">
        <v>1.1816277907444892</v>
      </c>
      <c r="I16" s="3">
        <v>1.1807740321526166</v>
      </c>
      <c r="J16" s="3">
        <v>1.1749150716341443</v>
      </c>
      <c r="K16" s="3">
        <v>1.1657776612501862</v>
      </c>
      <c r="L16" s="3">
        <v>1.1544942122239341</v>
      </c>
      <c r="M16" s="12">
        <v>1.1418216338524463</v>
      </c>
    </row>
    <row r="17" spans="1:13" x14ac:dyDescent="0.35">
      <c r="A17" s="67"/>
      <c r="B17" s="2">
        <v>0.45</v>
      </c>
      <c r="C17" s="3">
        <v>0.93030682343702897</v>
      </c>
      <c r="D17" s="3">
        <v>1.051619929533739</v>
      </c>
      <c r="E17" s="3">
        <v>1.1214594070728023</v>
      </c>
      <c r="F17" s="3">
        <v>1.1568870984590989</v>
      </c>
      <c r="G17" s="3">
        <v>1.1768857185657216</v>
      </c>
      <c r="H17" s="3">
        <v>1.1845230616055991</v>
      </c>
      <c r="I17" s="3">
        <v>1.1839701432448162</v>
      </c>
      <c r="J17" s="3">
        <v>1.1781437470362734</v>
      </c>
      <c r="K17" s="3">
        <v>1.1688973390139064</v>
      </c>
      <c r="L17" s="3">
        <v>1.1574331833766061</v>
      </c>
      <c r="M17" s="12">
        <v>1.1445458155411961</v>
      </c>
    </row>
    <row r="18" spans="1:13" x14ac:dyDescent="0.35">
      <c r="A18" s="67"/>
      <c r="B18" s="2">
        <v>0.5</v>
      </c>
      <c r="C18" s="3">
        <v>0.91419272055992606</v>
      </c>
      <c r="D18" s="3">
        <v>1.047057045423067</v>
      </c>
      <c r="E18" s="3">
        <v>1.1207786780137297</v>
      </c>
      <c r="F18" s="3">
        <v>1.1578247987307038</v>
      </c>
      <c r="G18" s="3">
        <v>1.1788696105663594</v>
      </c>
      <c r="H18" s="3">
        <v>1.1871078747969421</v>
      </c>
      <c r="I18" s="3">
        <v>1.1867342288677527</v>
      </c>
      <c r="J18" s="3">
        <v>1.1808777992541959</v>
      </c>
      <c r="K18" s="3">
        <v>1.1715015558096089</v>
      </c>
      <c r="L18" s="3">
        <v>1.1598621771885793</v>
      </c>
      <c r="M18" s="12">
        <v>1.1467827980334937</v>
      </c>
    </row>
    <row r="19" spans="1:13" x14ac:dyDescent="0.35">
      <c r="A19" s="67"/>
      <c r="B19" s="2">
        <v>0.55000000000000004</v>
      </c>
      <c r="C19" s="3">
        <v>0.8993801777179421</v>
      </c>
      <c r="D19" s="3">
        <v>1.0428489098182105</v>
      </c>
      <c r="E19" s="3">
        <v>1.1198456177344682</v>
      </c>
      <c r="F19" s="3">
        <v>1.1584224297450123</v>
      </c>
      <c r="G19" s="3">
        <v>1.1807194489699144</v>
      </c>
      <c r="H19" s="3">
        <v>1.1893904979412384</v>
      </c>
      <c r="I19" s="3">
        <v>1.1891065304095925</v>
      </c>
      <c r="J19" s="3">
        <v>1.1831853096301741</v>
      </c>
      <c r="K19" s="3">
        <v>1.1736777965839089</v>
      </c>
      <c r="L19" s="3">
        <v>1.1618825985835166</v>
      </c>
      <c r="M19" s="12">
        <v>1.1486425069662252</v>
      </c>
    </row>
    <row r="20" spans="1:13" x14ac:dyDescent="0.35">
      <c r="A20" s="67"/>
      <c r="B20" s="2">
        <v>0.6</v>
      </c>
      <c r="C20" s="3">
        <v>0.88581663645230901</v>
      </c>
      <c r="D20" s="3">
        <v>1.0389888580028812</v>
      </c>
      <c r="E20" s="3">
        <v>1.1187734420482929</v>
      </c>
      <c r="F20" s="3">
        <v>1.1588424755976745</v>
      </c>
      <c r="G20" s="3">
        <v>1.1824150709005494</v>
      </c>
      <c r="H20" s="3">
        <v>1.1913850197425269</v>
      </c>
      <c r="I20" s="3">
        <v>1.1911328572493329</v>
      </c>
      <c r="J20" s="3">
        <v>1.1851345282334542</v>
      </c>
      <c r="K20" s="3">
        <v>1.1755105935610251</v>
      </c>
      <c r="L20" s="3">
        <v>1.16358825977032</v>
      </c>
      <c r="M20" s="12">
        <v>1.150220694908729</v>
      </c>
    </row>
    <row r="21" spans="1:13" x14ac:dyDescent="0.35">
      <c r="A21" s="67"/>
      <c r="B21" s="2">
        <v>0.65</v>
      </c>
      <c r="C21" s="3">
        <v>0.87341672090383626</v>
      </c>
      <c r="D21" s="3">
        <v>1.0354516652914181</v>
      </c>
      <c r="E21" s="3">
        <v>1.1176433086395279</v>
      </c>
      <c r="F21" s="3">
        <v>1.1592627745408295</v>
      </c>
      <c r="G21" s="3">
        <v>1.1839439905606783</v>
      </c>
      <c r="H21" s="3">
        <v>1.1931148932530318</v>
      </c>
      <c r="I21" s="3">
        <v>1.1928631525773252</v>
      </c>
      <c r="J21" s="3">
        <v>1.1867942956777735</v>
      </c>
      <c r="K21" s="3">
        <v>1.1770778142488914</v>
      </c>
      <c r="L21" s="3">
        <v>1.1650579562553998</v>
      </c>
      <c r="M21" s="12">
        <v>1.1515920235560506</v>
      </c>
    </row>
    <row r="22" spans="1:13" x14ac:dyDescent="0.35">
      <c r="A22" s="67"/>
      <c r="B22" s="2">
        <v>0.7</v>
      </c>
      <c r="C22" s="3">
        <v>0.86208147269028979</v>
      </c>
      <c r="D22" s="3">
        <v>1.0322056953723606</v>
      </c>
      <c r="E22" s="3">
        <v>1.1165136814117447</v>
      </c>
      <c r="F22" s="3">
        <v>1.1600683615757883</v>
      </c>
      <c r="G22" s="3">
        <v>1.1853040144993721</v>
      </c>
      <c r="H22" s="3">
        <v>1.1946094769697932</v>
      </c>
      <c r="I22" s="3">
        <v>1.1943488781268772</v>
      </c>
      <c r="J22" s="3">
        <v>1.1882271253145671</v>
      </c>
      <c r="K22" s="3">
        <v>1.1784444185403684</v>
      </c>
      <c r="L22" s="3">
        <v>1.166352007939266</v>
      </c>
      <c r="M22" s="12">
        <v>1.1528090513669511</v>
      </c>
    </row>
    <row r="23" spans="1:13" x14ac:dyDescent="0.35">
      <c r="A23" s="67"/>
      <c r="B23" s="2">
        <v>0.75</v>
      </c>
      <c r="C23" s="3">
        <v>0.85171007743248639</v>
      </c>
      <c r="D23" s="3">
        <v>1.0292178777547978</v>
      </c>
      <c r="E23" s="3">
        <v>1.1154255610245911</v>
      </c>
      <c r="F23" s="3">
        <v>1.1608430715707649</v>
      </c>
      <c r="G23" s="3">
        <v>1.1865018074329081</v>
      </c>
      <c r="H23" s="3">
        <v>1.1959015882932236</v>
      </c>
      <c r="I23" s="3">
        <v>1.1956391334533687</v>
      </c>
      <c r="J23" s="3">
        <v>1.1894867566915652</v>
      </c>
      <c r="K23" s="3">
        <v>1.1796597590813287</v>
      </c>
      <c r="L23" s="3">
        <v>1.1675125122070318</v>
      </c>
      <c r="M23" s="12">
        <v>1.1539061142848084</v>
      </c>
    </row>
    <row r="24" spans="1:13" x14ac:dyDescent="0.35">
      <c r="A24" s="67"/>
      <c r="B24" s="2">
        <v>0.8</v>
      </c>
      <c r="C24" s="3">
        <v>0.84220610765310366</v>
      </c>
      <c r="D24" s="3">
        <v>1.0264589383051934</v>
      </c>
      <c r="E24" s="3">
        <v>1.1144070405226485</v>
      </c>
      <c r="F24" s="3">
        <v>1.1615672478309031</v>
      </c>
      <c r="G24" s="3">
        <v>1.1875497707953819</v>
      </c>
      <c r="H24" s="3">
        <v>1.1970264068016647</v>
      </c>
      <c r="I24" s="3">
        <v>1.1967771970308738</v>
      </c>
      <c r="J24" s="3">
        <v>1.1906143591954148</v>
      </c>
      <c r="K24" s="3">
        <v>1.1807587623596187</v>
      </c>
      <c r="L24" s="3">
        <v>1.168567224649284</v>
      </c>
      <c r="M24" s="12">
        <v>1.1549044719109169</v>
      </c>
    </row>
    <row r="25" spans="1:13" x14ac:dyDescent="0.35">
      <c r="A25" s="67"/>
      <c r="B25" s="2">
        <v>0.85</v>
      </c>
      <c r="C25" s="3">
        <v>0.83348165658803963</v>
      </c>
      <c r="D25" s="3">
        <v>1.0239016276139488</v>
      </c>
      <c r="E25" s="3">
        <v>1.11347727041978</v>
      </c>
      <c r="F25" s="3">
        <v>1.1622300918285648</v>
      </c>
      <c r="G25" s="3">
        <v>1.18846469292274</v>
      </c>
      <c r="H25" s="3">
        <v>1.1980169186225307</v>
      </c>
      <c r="I25" s="3">
        <v>1.1977985015282282</v>
      </c>
      <c r="J25" s="3">
        <v>1.1916396287771356</v>
      </c>
      <c r="K25" s="3">
        <v>1.1817641221559982</v>
      </c>
      <c r="L25" s="3">
        <v>1.1695335241464482</v>
      </c>
      <c r="M25" s="12">
        <v>1.1558178754953232</v>
      </c>
    </row>
    <row r="26" spans="1:13" x14ac:dyDescent="0.35">
      <c r="A26" s="67"/>
      <c r="B26" s="2">
        <v>0.9</v>
      </c>
      <c r="C26" s="3">
        <v>0.82545581964346237</v>
      </c>
      <c r="D26" s="3">
        <v>1.0215231675368099</v>
      </c>
      <c r="E26" s="3">
        <v>1.1126469648801383</v>
      </c>
      <c r="F26" s="3">
        <v>1.162826035572933</v>
      </c>
      <c r="G26" s="3">
        <v>1.1892658930558411</v>
      </c>
      <c r="H26" s="3">
        <v>1.1989020604353675</v>
      </c>
      <c r="I26" s="3">
        <v>1.1987294527200549</v>
      </c>
      <c r="J26" s="3">
        <v>1.1925828970395604</v>
      </c>
      <c r="K26" s="3">
        <v>1.1826908551729658</v>
      </c>
      <c r="L26" s="3">
        <v>1.1704222935896651</v>
      </c>
      <c r="M26" s="12">
        <v>1.1566551832052394</v>
      </c>
    </row>
    <row r="27" spans="1:13" x14ac:dyDescent="0.35">
      <c r="A27" s="67"/>
      <c r="B27" s="2">
        <v>0.95</v>
      </c>
      <c r="C27" s="3">
        <v>0.81805629730224683</v>
      </c>
      <c r="D27" s="3">
        <v>1.0193043231964123</v>
      </c>
      <c r="E27" s="3">
        <v>1.1119207638960622</v>
      </c>
      <c r="F27" s="3">
        <v>1.163354657246517</v>
      </c>
      <c r="G27" s="3">
        <v>1.1899729435260464</v>
      </c>
      <c r="H27" s="3">
        <v>1.1997057914733875</v>
      </c>
      <c r="I27" s="3">
        <v>1.1995888636662417</v>
      </c>
      <c r="J27" s="3">
        <v>1.1934573246882523</v>
      </c>
      <c r="K27" s="3">
        <v>1.1835480726682235</v>
      </c>
      <c r="L27" s="3">
        <v>1.1712413787841807</v>
      </c>
      <c r="M27" s="12">
        <v>1.1574233128474292</v>
      </c>
    </row>
    <row r="28" spans="1:13" x14ac:dyDescent="0.35">
      <c r="A28" s="67"/>
      <c r="B28" s="2">
        <v>1</v>
      </c>
      <c r="C28" s="3">
        <v>0.81121863585252174</v>
      </c>
      <c r="D28" s="3">
        <v>1.017228474983801</v>
      </c>
      <c r="E28" s="3">
        <v>1.1112984143770672</v>
      </c>
      <c r="F28" s="3">
        <v>1.163818993935217</v>
      </c>
      <c r="G28" s="3">
        <v>1.1906049948472233</v>
      </c>
      <c r="H28" s="3">
        <v>1.2004462498884942</v>
      </c>
      <c r="I28" s="3">
        <v>1.2003893045278682</v>
      </c>
      <c r="J28" s="3">
        <v>1.1942714324364305</v>
      </c>
      <c r="K28" s="3">
        <v>1.1843425237215497</v>
      </c>
      <c r="L28" s="3">
        <v>1.1719964320843048</v>
      </c>
      <c r="M28" s="12">
        <v>1.1581281698667092</v>
      </c>
    </row>
    <row r="29" spans="1:13" x14ac:dyDescent="0.35">
      <c r="A29" s="8"/>
      <c r="B29" s="9"/>
      <c r="C29" s="9"/>
      <c r="D29" s="9"/>
      <c r="E29" s="9"/>
      <c r="F29" s="9"/>
      <c r="G29" s="9"/>
      <c r="H29" s="9"/>
      <c r="I29" s="9"/>
      <c r="J29" s="9"/>
      <c r="K29" s="9"/>
      <c r="L29" s="9"/>
      <c r="M29" s="10"/>
    </row>
    <row r="30" spans="1:13" x14ac:dyDescent="0.35">
      <c r="A30" s="8"/>
      <c r="B30" s="9"/>
      <c r="C30" s="7"/>
      <c r="D30" s="9"/>
      <c r="E30" s="9"/>
      <c r="F30" s="9"/>
      <c r="G30" s="9"/>
      <c r="H30" s="9"/>
      <c r="I30" s="9"/>
      <c r="J30" s="9"/>
      <c r="K30" s="9"/>
      <c r="L30" s="9"/>
      <c r="M30" s="10"/>
    </row>
    <row r="31" spans="1:13" x14ac:dyDescent="0.35">
      <c r="A31" s="8"/>
      <c r="B31" s="9"/>
      <c r="C31" s="9"/>
      <c r="D31" s="9"/>
      <c r="E31" s="9"/>
      <c r="F31" s="9"/>
      <c r="G31" s="9"/>
      <c r="H31" s="9"/>
      <c r="I31" s="9"/>
      <c r="J31" s="9"/>
      <c r="K31" s="9"/>
      <c r="L31" s="9"/>
      <c r="M31" s="10"/>
    </row>
    <row r="32" spans="1:13" x14ac:dyDescent="0.35">
      <c r="A32" s="8"/>
      <c r="B32" s="9"/>
      <c r="C32" s="9"/>
      <c r="D32" s="9"/>
      <c r="E32" s="9"/>
      <c r="F32" s="9"/>
      <c r="G32" s="9"/>
      <c r="H32" s="9"/>
      <c r="I32" s="9"/>
      <c r="J32" s="9"/>
      <c r="K32" s="9"/>
      <c r="L32" s="9"/>
      <c r="M32" s="10"/>
    </row>
    <row r="33" spans="1:13" x14ac:dyDescent="0.35">
      <c r="A33" s="8"/>
      <c r="B33" s="9"/>
      <c r="C33" s="9"/>
      <c r="D33" s="9"/>
      <c r="E33" s="9"/>
      <c r="F33" s="9"/>
      <c r="G33" s="9"/>
      <c r="H33" s="9"/>
      <c r="I33" s="9"/>
      <c r="J33" s="9"/>
      <c r="K33" s="9"/>
      <c r="L33" s="9"/>
      <c r="M33" s="10"/>
    </row>
    <row r="34" spans="1:13" x14ac:dyDescent="0.35">
      <c r="A34" s="8"/>
      <c r="B34" s="9"/>
      <c r="C34" s="9"/>
      <c r="D34" s="9"/>
      <c r="E34" s="9"/>
      <c r="F34" s="9"/>
      <c r="G34" s="9"/>
      <c r="H34" s="9"/>
      <c r="I34" s="9"/>
      <c r="J34" s="9"/>
      <c r="K34" s="9"/>
      <c r="L34" s="9"/>
      <c r="M34" s="10"/>
    </row>
    <row r="35" spans="1:13" x14ac:dyDescent="0.35">
      <c r="A35" s="8"/>
      <c r="B35" s="9"/>
      <c r="C35" s="9"/>
      <c r="D35" s="9"/>
      <c r="E35" s="9"/>
      <c r="F35" s="9"/>
      <c r="G35" s="9"/>
      <c r="H35" s="9"/>
      <c r="I35" s="9"/>
      <c r="J35" s="9"/>
      <c r="K35" s="9"/>
      <c r="L35" s="9"/>
      <c r="M35" s="10"/>
    </row>
    <row r="36" spans="1:13" x14ac:dyDescent="0.35">
      <c r="A36" s="8"/>
      <c r="B36" s="9"/>
      <c r="C36" s="9"/>
      <c r="D36" s="9"/>
      <c r="E36" s="9"/>
      <c r="F36" s="9"/>
      <c r="G36" s="9"/>
      <c r="H36" s="9"/>
      <c r="I36" s="9"/>
      <c r="J36" s="9"/>
      <c r="K36" s="9"/>
      <c r="L36" s="9"/>
      <c r="M36" s="10"/>
    </row>
    <row r="37" spans="1:13" x14ac:dyDescent="0.35">
      <c r="A37" s="8"/>
      <c r="B37" s="9"/>
      <c r="C37" s="9"/>
      <c r="D37" s="9"/>
      <c r="E37" s="9"/>
      <c r="F37" s="9"/>
      <c r="G37" s="9"/>
      <c r="H37" s="9"/>
      <c r="I37" s="9"/>
      <c r="J37" s="9"/>
      <c r="K37" s="9"/>
      <c r="L37" s="9"/>
      <c r="M37" s="10"/>
    </row>
    <row r="38" spans="1:13" x14ac:dyDescent="0.35">
      <c r="A38" s="8"/>
      <c r="B38" s="9"/>
      <c r="C38" s="9"/>
      <c r="D38" s="9"/>
      <c r="E38" s="9"/>
      <c r="F38" s="9"/>
      <c r="G38" s="9"/>
      <c r="H38" s="9"/>
      <c r="I38" s="9"/>
      <c r="J38" s="9"/>
      <c r="K38" s="9"/>
      <c r="L38" s="9"/>
      <c r="M38" s="10"/>
    </row>
    <row r="39" spans="1:13" x14ac:dyDescent="0.35">
      <c r="A39" s="64" t="s">
        <v>1</v>
      </c>
      <c r="B39" s="65"/>
      <c r="C39" s="65"/>
      <c r="D39" s="65"/>
      <c r="E39" s="65"/>
      <c r="F39" s="65"/>
      <c r="G39" s="65"/>
      <c r="H39" s="65"/>
      <c r="I39" s="65"/>
      <c r="J39" s="65"/>
      <c r="K39" s="65"/>
      <c r="L39" s="65"/>
      <c r="M39" s="66"/>
    </row>
    <row r="40" spans="1:13" x14ac:dyDescent="0.35">
      <c r="A40" s="67" t="s">
        <v>0</v>
      </c>
      <c r="B40" s="1"/>
      <c r="C40" s="1">
        <v>0</v>
      </c>
      <c r="D40" s="1">
        <v>0.1</v>
      </c>
      <c r="E40" s="1">
        <v>0.2</v>
      </c>
      <c r="F40" s="1">
        <v>0.3</v>
      </c>
      <c r="G40" s="1">
        <v>0.4</v>
      </c>
      <c r="H40" s="1">
        <v>0.5</v>
      </c>
      <c r="I40" s="1">
        <v>0.6</v>
      </c>
      <c r="J40" s="1">
        <v>0.7</v>
      </c>
      <c r="K40" s="1">
        <v>0.8</v>
      </c>
      <c r="L40" s="1">
        <v>0.9</v>
      </c>
      <c r="M40" s="11">
        <v>1</v>
      </c>
    </row>
    <row r="41" spans="1:13" x14ac:dyDescent="0.35">
      <c r="A41" s="67"/>
      <c r="B41" s="2">
        <v>0</v>
      </c>
      <c r="C41" s="5">
        <v>1.4</v>
      </c>
      <c r="D41" s="5">
        <v>1.4</v>
      </c>
      <c r="E41" s="5">
        <v>1.4</v>
      </c>
      <c r="F41" s="5">
        <v>1.4</v>
      </c>
      <c r="G41" s="5">
        <v>1.4</v>
      </c>
      <c r="H41" s="5">
        <v>1.4</v>
      </c>
      <c r="I41" s="5">
        <v>1.4</v>
      </c>
      <c r="J41" s="5">
        <v>1.4</v>
      </c>
      <c r="K41" s="5">
        <v>1.4</v>
      </c>
      <c r="L41" s="5">
        <v>1.4</v>
      </c>
      <c r="M41" s="13">
        <v>1.4</v>
      </c>
    </row>
    <row r="42" spans="1:13" x14ac:dyDescent="0.35">
      <c r="A42" s="67"/>
      <c r="B42" s="2">
        <v>0.05</v>
      </c>
      <c r="C42" s="5">
        <v>1.3379693233610073</v>
      </c>
      <c r="D42" s="5">
        <v>1.3117589569153552</v>
      </c>
      <c r="E42" s="5">
        <v>1.285813188384658</v>
      </c>
      <c r="F42" s="5">
        <v>1.2601990312580391</v>
      </c>
      <c r="G42" s="5">
        <v>1.2352318282560644</v>
      </c>
      <c r="H42" s="5">
        <v>1.211174407126048</v>
      </c>
      <c r="I42" s="5">
        <v>1.1882488817596384</v>
      </c>
      <c r="J42" s="5">
        <v>1.1668634022378148</v>
      </c>
      <c r="K42" s="5">
        <v>1.1456401880827616</v>
      </c>
      <c r="L42" s="5">
        <v>1.1254904541592778</v>
      </c>
      <c r="M42" s="13">
        <v>1.106263146162304</v>
      </c>
    </row>
    <row r="43" spans="1:13" x14ac:dyDescent="0.35">
      <c r="A43" s="67"/>
      <c r="B43" s="2">
        <v>0.1</v>
      </c>
      <c r="C43" s="5">
        <v>1.1923847520040096</v>
      </c>
      <c r="D43" s="5">
        <v>1.1532123751799248</v>
      </c>
      <c r="E43" s="5">
        <v>1.1169476251409065</v>
      </c>
      <c r="F43" s="5">
        <v>1.0832146362919428</v>
      </c>
      <c r="G43" s="5">
        <v>1.0516604709235919</v>
      </c>
      <c r="H43" s="5">
        <v>1.0223898218075647</v>
      </c>
      <c r="I43" s="5">
        <v>0.99528408771214949</v>
      </c>
      <c r="J43" s="5">
        <v>0.96948532738905369</v>
      </c>
      <c r="K43" s="5">
        <v>0.94558098361282594</v>
      </c>
      <c r="L43" s="5">
        <v>0.9229993765302672</v>
      </c>
      <c r="M43" s="13">
        <v>0.90195655088683802</v>
      </c>
    </row>
    <row r="44" spans="1:13" x14ac:dyDescent="0.35">
      <c r="A44" s="67"/>
      <c r="B44" s="2">
        <v>0.15</v>
      </c>
      <c r="C44" s="5">
        <v>1.104817509258381</v>
      </c>
      <c r="D44" s="5">
        <v>1.0529032971924837</v>
      </c>
      <c r="E44" s="5">
        <v>1.0103632185849829</v>
      </c>
      <c r="F44" s="5">
        <v>0.9729789639558174</v>
      </c>
      <c r="G44" s="5">
        <v>0.93887811741304683</v>
      </c>
      <c r="H44" s="5">
        <v>0.90787852027740623</v>
      </c>
      <c r="I44" s="5">
        <v>0.87955440508523608</v>
      </c>
      <c r="J44" s="5">
        <v>0.85268140588729457</v>
      </c>
      <c r="K44" s="5">
        <v>0.82854070258462165</v>
      </c>
      <c r="L44" s="5">
        <v>0.80571978569621427</v>
      </c>
      <c r="M44" s="13">
        <v>0.78491567980275234</v>
      </c>
    </row>
    <row r="45" spans="1:13" x14ac:dyDescent="0.35">
      <c r="A45" s="67"/>
      <c r="B45" s="2">
        <v>0.2</v>
      </c>
      <c r="C45" s="5">
        <v>1.0472051275675065</v>
      </c>
      <c r="D45" s="5">
        <v>0.98183283671619737</v>
      </c>
      <c r="E45" s="5">
        <v>0.93541954702424535</v>
      </c>
      <c r="F45" s="5">
        <v>0.89572008171268069</v>
      </c>
      <c r="G45" s="5">
        <v>0.86049981487346028</v>
      </c>
      <c r="H45" s="5">
        <v>0.82804572999570769</v>
      </c>
      <c r="I45" s="5">
        <v>0.79925960105016303</v>
      </c>
      <c r="J45" s="5">
        <v>0.77244746190147096</v>
      </c>
      <c r="K45" s="5">
        <v>0.74800751597436743</v>
      </c>
      <c r="L45" s="5">
        <v>0.72561919433907962</v>
      </c>
      <c r="M45" s="13">
        <v>0.70503998402927059</v>
      </c>
    </row>
    <row r="46" spans="1:13" x14ac:dyDescent="0.35">
      <c r="A46" s="67"/>
      <c r="B46" s="2">
        <v>0.25</v>
      </c>
      <c r="C46" s="5">
        <v>1.0075683767665256</v>
      </c>
      <c r="D46" s="5">
        <v>0.92853966406072153</v>
      </c>
      <c r="E46" s="5">
        <v>0.87856892747335291</v>
      </c>
      <c r="F46" s="5">
        <v>0.83730480255767448</v>
      </c>
      <c r="G46" s="5">
        <v>0.80071653330948711</v>
      </c>
      <c r="H46" s="5">
        <v>0.76728759182567763</v>
      </c>
      <c r="I46" s="5">
        <v>0.73821267267413349</v>
      </c>
      <c r="J46" s="5">
        <v>0.71140407386071902</v>
      </c>
      <c r="K46" s="5">
        <v>0.68750828589473956</v>
      </c>
      <c r="L46" s="5">
        <v>0.66565607217250822</v>
      </c>
      <c r="M46" s="13">
        <v>0.64610562428800355</v>
      </c>
    </row>
    <row r="47" spans="1:13" x14ac:dyDescent="0.35">
      <c r="A47" s="67"/>
      <c r="B47" s="2">
        <v>0.3</v>
      </c>
      <c r="C47" s="5">
        <v>0.97886561428733498</v>
      </c>
      <c r="D47" s="5">
        <v>0.88594201285815377</v>
      </c>
      <c r="E47" s="5">
        <v>0.83321318650423692</v>
      </c>
      <c r="F47" s="5">
        <v>0.79019996737535181</v>
      </c>
      <c r="G47" s="5">
        <v>0.75210090219544201</v>
      </c>
      <c r="H47" s="5">
        <v>0.71862652640893987</v>
      </c>
      <c r="I47" s="5">
        <v>0.68902439232937318</v>
      </c>
      <c r="J47" s="5">
        <v>0.66284382370561734</v>
      </c>
      <c r="K47" s="5">
        <v>0.63939378080948939</v>
      </c>
      <c r="L47" s="5">
        <v>0.61834711980284895</v>
      </c>
      <c r="M47" s="13">
        <v>0.5991585026128089</v>
      </c>
    </row>
    <row r="48" spans="1:13" x14ac:dyDescent="0.35">
      <c r="A48" s="67"/>
      <c r="B48" s="2">
        <v>0.35</v>
      </c>
      <c r="C48" s="5">
        <v>0.95640142832472452</v>
      </c>
      <c r="D48" s="5">
        <v>0.85092708546487772</v>
      </c>
      <c r="E48" s="5">
        <v>0.7956569727331495</v>
      </c>
      <c r="F48" s="5">
        <v>0.75055858042103485</v>
      </c>
      <c r="G48" s="5">
        <v>0.71143829710170792</v>
      </c>
      <c r="H48" s="5">
        <v>0.67781392068135593</v>
      </c>
      <c r="I48" s="5">
        <v>0.64858634564450635</v>
      </c>
      <c r="J48" s="5">
        <v>0.62316876141934407</v>
      </c>
      <c r="K48" s="5">
        <v>0.59990167799260197</v>
      </c>
      <c r="L48" s="5">
        <v>0.57982763980904251</v>
      </c>
      <c r="M48" s="13">
        <v>0.56159634613608034</v>
      </c>
    </row>
    <row r="49" spans="1:13" x14ac:dyDescent="0.35">
      <c r="A49" s="67"/>
      <c r="B49" s="2">
        <v>0.4</v>
      </c>
      <c r="C49" s="5">
        <v>0.93943167412138895</v>
      </c>
      <c r="D49" s="5">
        <v>0.82139200702129356</v>
      </c>
      <c r="E49" s="5">
        <v>0.76345770770149257</v>
      </c>
      <c r="F49" s="5">
        <v>0.71633483366800643</v>
      </c>
      <c r="G49" s="5">
        <v>0.67685453196870049</v>
      </c>
      <c r="H49" s="5">
        <v>0.64318429977716551</v>
      </c>
      <c r="I49" s="5">
        <v>0.61463625837885805</v>
      </c>
      <c r="J49" s="5">
        <v>0.58926554144923959</v>
      </c>
      <c r="K49" s="5">
        <v>0.56721262443439979</v>
      </c>
      <c r="L49" s="5">
        <v>0.5475020606723997</v>
      </c>
      <c r="M49" s="13">
        <v>0.52992564473159987</v>
      </c>
    </row>
    <row r="50" spans="1:13" x14ac:dyDescent="0.35">
      <c r="A50" s="67"/>
      <c r="B50" s="2">
        <v>0.45</v>
      </c>
      <c r="C50" s="5">
        <v>0.92576496843585387</v>
      </c>
      <c r="D50" s="5">
        <v>0.7956010017183246</v>
      </c>
      <c r="E50" s="5">
        <v>0.73513713284459636</v>
      </c>
      <c r="F50" s="5">
        <v>0.68625281557129658</v>
      </c>
      <c r="G50" s="5">
        <v>0.64668130809181235</v>
      </c>
      <c r="H50" s="5">
        <v>0.61328212228305046</v>
      </c>
      <c r="I50" s="5">
        <v>0.58522635607534912</v>
      </c>
      <c r="J50" s="5">
        <v>0.56085709041319953</v>
      </c>
      <c r="K50" s="5">
        <v>0.53943178211953513</v>
      </c>
      <c r="L50" s="5">
        <v>0.52013497396936659</v>
      </c>
      <c r="M50" s="13">
        <v>0.5032634640699124</v>
      </c>
    </row>
    <row r="51" spans="1:13" x14ac:dyDescent="0.35">
      <c r="A51" s="67"/>
      <c r="B51" s="2">
        <v>0.5</v>
      </c>
      <c r="C51" s="5">
        <v>0.91471575063023891</v>
      </c>
      <c r="D51" s="5">
        <v>0.77324226717068989</v>
      </c>
      <c r="E51" s="5">
        <v>0.70966585353443035</v>
      </c>
      <c r="F51" s="5">
        <v>0.65987011066208445</v>
      </c>
      <c r="G51" s="5">
        <v>0.61991169511326882</v>
      </c>
      <c r="H51" s="5">
        <v>0.58728969719104918</v>
      </c>
      <c r="I51" s="5">
        <v>0.55974390785033168</v>
      </c>
      <c r="J51" s="5">
        <v>0.53574776823804782</v>
      </c>
      <c r="K51" s="5">
        <v>0.51514836958780041</v>
      </c>
      <c r="L51" s="5">
        <v>0.49642804603156537</v>
      </c>
      <c r="M51" s="13">
        <v>0.48024175959519899</v>
      </c>
    </row>
    <row r="52" spans="1:13" x14ac:dyDescent="0.35">
      <c r="A52" s="67"/>
      <c r="B52" s="2">
        <v>0.55000000000000004</v>
      </c>
      <c r="C52" s="5">
        <v>0.90466288432341779</v>
      </c>
      <c r="D52" s="5">
        <v>0.75317008344846847</v>
      </c>
      <c r="E52" s="5">
        <v>0.68649145102756648</v>
      </c>
      <c r="F52" s="5">
        <v>0.63629801049266865</v>
      </c>
      <c r="G52" s="5">
        <v>0.59655631403889597</v>
      </c>
      <c r="H52" s="5">
        <v>0.56403858741989277</v>
      </c>
      <c r="I52" s="5">
        <v>0.53743195630454343</v>
      </c>
      <c r="J52" s="5">
        <v>0.51387549261592391</v>
      </c>
      <c r="K52" s="5">
        <v>0.49394622885700062</v>
      </c>
      <c r="L52" s="5">
        <v>0.47579990323063831</v>
      </c>
      <c r="M52" s="13">
        <v>0.4600051188700871</v>
      </c>
    </row>
    <row r="53" spans="1:13" x14ac:dyDescent="0.35">
      <c r="A53" s="67"/>
      <c r="B53" s="2">
        <v>0.6</v>
      </c>
      <c r="C53" s="5">
        <v>0.89686706604805788</v>
      </c>
      <c r="D53" s="5">
        <v>0.73525480684564037</v>
      </c>
      <c r="E53" s="5">
        <v>0.6656392977268013</v>
      </c>
      <c r="F53" s="5">
        <v>0.61483624517504276</v>
      </c>
      <c r="G53" s="5">
        <v>0.57536854538343962</v>
      </c>
      <c r="H53" s="5">
        <v>0.54364579262104995</v>
      </c>
      <c r="I53" s="5">
        <v>0.51733617034715185</v>
      </c>
      <c r="J53" s="5">
        <v>0.49457505983678401</v>
      </c>
      <c r="K53" s="5">
        <v>0.47505828728423904</v>
      </c>
      <c r="L53" s="5">
        <v>0.45783029934007641</v>
      </c>
      <c r="M53" s="13">
        <v>0.44209085379162349</v>
      </c>
    </row>
    <row r="54" spans="1:13" x14ac:dyDescent="0.35">
      <c r="A54" s="67"/>
      <c r="B54" s="2">
        <v>0.65</v>
      </c>
      <c r="C54" s="5">
        <v>0.89020541946612208</v>
      </c>
      <c r="D54" s="5">
        <v>0.71849266801806688</v>
      </c>
      <c r="E54" s="5">
        <v>0.64676319941847005</v>
      </c>
      <c r="F54" s="5">
        <v>0.59544254142014674</v>
      </c>
      <c r="G54" s="5">
        <v>0.55615059398683508</v>
      </c>
      <c r="H54" s="5">
        <v>0.52499340978461251</v>
      </c>
      <c r="I54" s="5">
        <v>0.4992035845934028</v>
      </c>
      <c r="J54" s="5">
        <v>0.47723281178630911</v>
      </c>
      <c r="K54" s="5">
        <v>0.45824856466470132</v>
      </c>
      <c r="L54" s="5">
        <v>0.44131105280047433</v>
      </c>
      <c r="M54" s="13">
        <v>0.42642314217933414</v>
      </c>
    </row>
    <row r="55" spans="1:13" x14ac:dyDescent="0.35">
      <c r="A55" s="67"/>
      <c r="B55" s="2">
        <v>0.7</v>
      </c>
      <c r="C55" s="5">
        <v>0.88390640436877588</v>
      </c>
      <c r="D55" s="5">
        <v>0.70326846769266016</v>
      </c>
      <c r="E55" s="5">
        <v>0.62926677819614107</v>
      </c>
      <c r="F55" s="5">
        <v>0.57767638036734992</v>
      </c>
      <c r="G55" s="5">
        <v>0.53896745028949089</v>
      </c>
      <c r="H55" s="5">
        <v>0.50852693109934699</v>
      </c>
      <c r="I55" s="5">
        <v>0.48319722305332868</v>
      </c>
      <c r="J55" s="5">
        <v>0.46163240869109423</v>
      </c>
      <c r="K55" s="5">
        <v>0.44313529484457265</v>
      </c>
      <c r="L55" s="5">
        <v>0.42663880760316741</v>
      </c>
      <c r="M55" s="13">
        <v>0.41199016464102362</v>
      </c>
    </row>
    <row r="56" spans="1:13" x14ac:dyDescent="0.35">
      <c r="A56" s="67"/>
      <c r="B56" s="2">
        <v>0.75</v>
      </c>
      <c r="C56" s="5">
        <v>0.87877249675166402</v>
      </c>
      <c r="D56" s="5">
        <v>0.68916149602757959</v>
      </c>
      <c r="E56" s="5">
        <v>0.6132081967107631</v>
      </c>
      <c r="F56" s="5">
        <v>0.56139248182983215</v>
      </c>
      <c r="G56" s="5">
        <v>0.52339364185568416</v>
      </c>
      <c r="H56" s="5">
        <v>0.49322901593589275</v>
      </c>
      <c r="I56" s="5">
        <v>0.46857761926980868</v>
      </c>
      <c r="J56" s="5">
        <v>0.44740573997624061</v>
      </c>
      <c r="K56" s="5">
        <v>0.429462899334485</v>
      </c>
      <c r="L56" s="5">
        <v>0.41329604259528469</v>
      </c>
      <c r="M56" s="13">
        <v>0.39910140548529982</v>
      </c>
    </row>
    <row r="57" spans="1:13" x14ac:dyDescent="0.35">
      <c r="A57" s="67"/>
      <c r="B57" s="2">
        <v>0.8</v>
      </c>
      <c r="C57" s="5">
        <v>0.87436300916675436</v>
      </c>
      <c r="D57" s="5">
        <v>0.67587419627233758</v>
      </c>
      <c r="E57" s="5">
        <v>0.59782109881585965</v>
      </c>
      <c r="F57" s="5">
        <v>0.54638116523625369</v>
      </c>
      <c r="G57" s="5">
        <v>0.50898338146871813</v>
      </c>
      <c r="H57" s="5">
        <v>0.47938596783618481</v>
      </c>
      <c r="I57" s="5">
        <v>0.45497320662637425</v>
      </c>
      <c r="J57" s="5">
        <v>0.43457737725443429</v>
      </c>
      <c r="K57" s="5">
        <v>0.41682828567528496</v>
      </c>
      <c r="L57" s="5">
        <v>0.40115252401493162</v>
      </c>
      <c r="M57" s="13">
        <v>0.38751919863341577</v>
      </c>
    </row>
    <row r="58" spans="1:13" x14ac:dyDescent="0.35">
      <c r="A58" s="67"/>
      <c r="B58" s="2">
        <v>0.85</v>
      </c>
      <c r="C58" s="5">
        <v>0.86985970269706303</v>
      </c>
      <c r="D58" s="5">
        <v>0.6632815608742535</v>
      </c>
      <c r="E58" s="5">
        <v>0.5842075824531443</v>
      </c>
      <c r="F58" s="5">
        <v>0.53273970551297634</v>
      </c>
      <c r="G58" s="5">
        <v>0.49554557531744586</v>
      </c>
      <c r="H58" s="5">
        <v>0.4664333562049704</v>
      </c>
      <c r="I58" s="5">
        <v>0.4425508444962723</v>
      </c>
      <c r="J58" s="5">
        <v>0.42276386849792408</v>
      </c>
      <c r="K58" s="5">
        <v>0.40527406433081159</v>
      </c>
      <c r="L58" s="5">
        <v>0.39035762029323151</v>
      </c>
      <c r="M58" s="13">
        <v>0.37695833636149484</v>
      </c>
    </row>
    <row r="59" spans="1:13" x14ac:dyDescent="0.35">
      <c r="A59" s="67"/>
      <c r="B59" s="2">
        <v>0.9</v>
      </c>
      <c r="C59" s="5">
        <v>0.86657823336570361</v>
      </c>
      <c r="D59" s="5">
        <v>0.65156629642161767</v>
      </c>
      <c r="E59" s="5">
        <v>0.57124346473228549</v>
      </c>
      <c r="F59" s="5">
        <v>0.51975333425610115</v>
      </c>
      <c r="G59" s="5">
        <v>0.48324927441124133</v>
      </c>
      <c r="H59" s="5">
        <v>0.45471509932609311</v>
      </c>
      <c r="I59" s="5">
        <v>0.43148792896488919</v>
      </c>
      <c r="J59" s="5">
        <v>0.41192184459958453</v>
      </c>
      <c r="K59" s="5">
        <v>0.39472407594580849</v>
      </c>
      <c r="L59" s="5">
        <v>0.38005701481086318</v>
      </c>
      <c r="M59" s="13">
        <v>0.3669297887862677</v>
      </c>
    </row>
    <row r="60" spans="1:13" x14ac:dyDescent="0.35">
      <c r="A60" s="67"/>
      <c r="B60" s="2">
        <v>0.95</v>
      </c>
      <c r="C60" s="5">
        <v>0.86333714071521406</v>
      </c>
      <c r="D60" s="5">
        <v>0.64046169765705929</v>
      </c>
      <c r="E60" s="5">
        <v>0.55894273840698472</v>
      </c>
      <c r="F60" s="5">
        <v>0.50783121307097578</v>
      </c>
      <c r="G60" s="5">
        <v>0.47162201257829911</v>
      </c>
      <c r="H60" s="5">
        <v>0.44361429377789741</v>
      </c>
      <c r="I60" s="5">
        <v>0.42097039365323807</v>
      </c>
      <c r="J60" s="5">
        <v>0.40165327072208851</v>
      </c>
      <c r="K60" s="5">
        <v>0.38494638641291606</v>
      </c>
      <c r="L60" s="5">
        <v>0.37053629461334475</v>
      </c>
      <c r="M60" s="13">
        <v>0.35790231315687127</v>
      </c>
    </row>
    <row r="61" spans="1:13" x14ac:dyDescent="0.35">
      <c r="A61" s="67"/>
      <c r="B61" s="2">
        <v>1</v>
      </c>
      <c r="C61" s="5">
        <v>0.86053791562451609</v>
      </c>
      <c r="D61" s="5">
        <v>0.62995448832329337</v>
      </c>
      <c r="E61" s="5">
        <v>0.54760548903864636</v>
      </c>
      <c r="F61" s="5">
        <v>0.49683636469993969</v>
      </c>
      <c r="G61" s="5">
        <v>0.46077649049153407</v>
      </c>
      <c r="H61" s="5">
        <v>0.43354558025604001</v>
      </c>
      <c r="I61" s="5">
        <v>0.41118688785525392</v>
      </c>
      <c r="J61" s="5">
        <v>0.39212892589559867</v>
      </c>
      <c r="K61" s="5">
        <v>0.37591764637806302</v>
      </c>
      <c r="L61" s="5">
        <v>0.3617748920385962</v>
      </c>
      <c r="M61" s="13">
        <v>0.34928385161884756</v>
      </c>
    </row>
    <row r="62" spans="1:13" x14ac:dyDescent="0.35">
      <c r="A62" s="8"/>
      <c r="B62" s="9"/>
      <c r="C62" s="9"/>
      <c r="D62" s="9"/>
      <c r="E62" s="9"/>
      <c r="F62" s="9"/>
      <c r="G62" s="9"/>
      <c r="H62" s="9"/>
      <c r="I62" s="9"/>
      <c r="J62" s="9"/>
      <c r="K62" s="9"/>
      <c r="L62" s="9"/>
      <c r="M62" s="10"/>
    </row>
    <row r="63" spans="1:13" x14ac:dyDescent="0.35">
      <c r="A63" s="8"/>
      <c r="B63" s="9"/>
      <c r="C63" s="9"/>
      <c r="D63" s="9"/>
      <c r="E63" s="9"/>
      <c r="F63" s="9"/>
      <c r="G63" s="9"/>
      <c r="H63" s="9"/>
      <c r="I63" s="9"/>
      <c r="J63" s="9"/>
      <c r="K63" s="9"/>
      <c r="L63" s="9"/>
      <c r="M63" s="10"/>
    </row>
    <row r="64" spans="1:13" x14ac:dyDescent="0.35">
      <c r="A64" s="8"/>
      <c r="B64" s="9"/>
      <c r="C64" s="9"/>
      <c r="D64" s="9"/>
      <c r="E64" s="9"/>
      <c r="F64" s="9"/>
      <c r="G64" s="9"/>
      <c r="H64" s="9"/>
      <c r="I64" s="9"/>
      <c r="J64" s="9"/>
      <c r="K64" s="9"/>
      <c r="L64" s="9"/>
      <c r="M64" s="10"/>
    </row>
    <row r="65" spans="1:13" x14ac:dyDescent="0.35">
      <c r="A65" s="8"/>
      <c r="B65" s="9"/>
      <c r="C65" s="9"/>
      <c r="D65" s="9"/>
      <c r="E65" s="9"/>
      <c r="F65" s="9"/>
      <c r="G65" s="9"/>
      <c r="H65" s="9"/>
      <c r="I65" s="9"/>
      <c r="J65" s="9"/>
      <c r="K65" s="9"/>
      <c r="L65" s="9"/>
      <c r="M65" s="10"/>
    </row>
    <row r="66" spans="1:13" x14ac:dyDescent="0.35">
      <c r="A66" s="8"/>
      <c r="B66" s="9"/>
      <c r="C66" s="9"/>
      <c r="D66" s="9"/>
      <c r="E66" s="9"/>
      <c r="F66" s="9"/>
      <c r="G66" s="9"/>
      <c r="H66" s="9"/>
      <c r="I66" s="9"/>
      <c r="J66" s="9"/>
      <c r="K66" s="9"/>
      <c r="L66" s="9"/>
      <c r="M66" s="10"/>
    </row>
    <row r="67" spans="1:13" x14ac:dyDescent="0.35">
      <c r="A67" s="8"/>
      <c r="B67" s="9"/>
      <c r="C67" s="9"/>
      <c r="D67" s="9"/>
      <c r="E67" s="9"/>
      <c r="F67" s="9"/>
      <c r="G67" s="9"/>
      <c r="H67" s="9"/>
      <c r="I67" s="9"/>
      <c r="J67" s="9"/>
      <c r="K67" s="9"/>
      <c r="L67" s="9"/>
      <c r="M67" s="10"/>
    </row>
    <row r="68" spans="1:13" x14ac:dyDescent="0.35">
      <c r="A68" s="8"/>
      <c r="B68" s="9"/>
      <c r="C68" s="9"/>
      <c r="D68" s="9"/>
      <c r="E68" s="9"/>
      <c r="F68" s="9"/>
      <c r="G68" s="9"/>
      <c r="H68" s="9"/>
      <c r="I68" s="9"/>
      <c r="J68" s="9"/>
      <c r="K68" s="9"/>
      <c r="L68" s="9"/>
      <c r="M68" s="10"/>
    </row>
    <row r="69" spans="1:13" x14ac:dyDescent="0.35">
      <c r="A69" s="8"/>
      <c r="B69" s="9"/>
      <c r="C69" s="9"/>
      <c r="D69" s="9"/>
      <c r="E69" s="9"/>
      <c r="F69" s="9"/>
      <c r="G69" s="9"/>
      <c r="H69" s="9"/>
      <c r="I69" s="9"/>
      <c r="J69" s="9"/>
      <c r="K69" s="9"/>
      <c r="L69" s="9"/>
      <c r="M69" s="10"/>
    </row>
    <row r="70" spans="1:13" x14ac:dyDescent="0.35">
      <c r="A70" s="8"/>
      <c r="B70" s="9"/>
      <c r="C70" s="9"/>
      <c r="D70" s="9"/>
      <c r="E70" s="9"/>
      <c r="F70" s="9"/>
      <c r="G70" s="9"/>
      <c r="H70" s="9"/>
      <c r="I70" s="9"/>
      <c r="J70" s="9"/>
      <c r="K70" s="9"/>
      <c r="L70" s="9"/>
      <c r="M70" s="10"/>
    </row>
    <row r="71" spans="1:13" x14ac:dyDescent="0.35">
      <c r="A71" s="8"/>
      <c r="B71" s="9"/>
      <c r="C71" s="9"/>
      <c r="D71" s="9"/>
      <c r="E71" s="9"/>
      <c r="F71" s="9"/>
      <c r="G71" s="9"/>
      <c r="H71" s="9"/>
      <c r="I71" s="9"/>
      <c r="J71" s="9"/>
      <c r="K71" s="9"/>
      <c r="L71" s="9"/>
      <c r="M71" s="10"/>
    </row>
    <row r="72" spans="1:13" x14ac:dyDescent="0.35">
      <c r="A72" s="64" t="s">
        <v>1</v>
      </c>
      <c r="B72" s="65"/>
      <c r="C72" s="65"/>
      <c r="D72" s="65"/>
      <c r="E72" s="65"/>
      <c r="F72" s="65"/>
      <c r="G72" s="65"/>
      <c r="H72" s="65"/>
      <c r="I72" s="65"/>
      <c r="J72" s="65"/>
      <c r="K72" s="65"/>
      <c r="L72" s="65"/>
      <c r="M72" s="66"/>
    </row>
    <row r="73" spans="1:13" x14ac:dyDescent="0.35">
      <c r="A73" s="67" t="s">
        <v>0</v>
      </c>
      <c r="B73" s="1"/>
      <c r="C73" s="1">
        <v>0</v>
      </c>
      <c r="D73" s="1">
        <v>0.1</v>
      </c>
      <c r="E73" s="1">
        <v>0.2</v>
      </c>
      <c r="F73" s="1">
        <v>0.3</v>
      </c>
      <c r="G73" s="1">
        <v>0.4</v>
      </c>
      <c r="H73" s="1">
        <v>0.5</v>
      </c>
      <c r="I73" s="1">
        <v>0.6</v>
      </c>
      <c r="J73" s="1">
        <v>0.7</v>
      </c>
      <c r="K73" s="1">
        <v>0.8</v>
      </c>
      <c r="L73" s="1">
        <v>0.9</v>
      </c>
      <c r="M73" s="11">
        <v>1</v>
      </c>
    </row>
    <row r="74" spans="1:13" x14ac:dyDescent="0.35">
      <c r="A74" s="67"/>
      <c r="B74" s="2">
        <v>0</v>
      </c>
      <c r="C74" s="4">
        <v>0</v>
      </c>
      <c r="D74" s="4">
        <v>0</v>
      </c>
      <c r="E74" s="4">
        <v>0</v>
      </c>
      <c r="F74" s="4">
        <v>0</v>
      </c>
      <c r="G74" s="4">
        <v>0</v>
      </c>
      <c r="H74" s="4">
        <v>0</v>
      </c>
      <c r="I74" s="4">
        <v>0</v>
      </c>
      <c r="J74" s="4">
        <v>0</v>
      </c>
      <c r="K74" s="4">
        <v>0</v>
      </c>
      <c r="L74" s="4">
        <v>0</v>
      </c>
      <c r="M74" s="14">
        <v>0</v>
      </c>
    </row>
    <row r="75" spans="1:13" x14ac:dyDescent="0.35">
      <c r="A75" s="67"/>
      <c r="B75" s="2">
        <v>0.05</v>
      </c>
      <c r="C75" s="4">
        <v>6.9408641849634922E-3</v>
      </c>
      <c r="D75" s="4">
        <v>7.7604373131271581E-3</v>
      </c>
      <c r="E75" s="4">
        <v>8.483348619864637E-3</v>
      </c>
      <c r="F75" s="4">
        <v>9.135469684716473E-3</v>
      </c>
      <c r="G75" s="4">
        <v>9.6875631071618278E-3</v>
      </c>
      <c r="H75" s="4">
        <v>1.0176578502454545E-2</v>
      </c>
      <c r="I75" s="4">
        <v>1.0732037745880193E-2</v>
      </c>
      <c r="J75" s="4">
        <v>1.1063176315007176E-2</v>
      </c>
      <c r="K75" s="4">
        <v>1.138190000306967E-2</v>
      </c>
      <c r="L75" s="4">
        <v>1.1606559827789962E-2</v>
      </c>
      <c r="M75" s="14">
        <v>1.1825238751288726E-2</v>
      </c>
    </row>
    <row r="76" spans="1:13" x14ac:dyDescent="0.35">
      <c r="A76" s="67"/>
      <c r="B76" s="2">
        <v>0.1</v>
      </c>
      <c r="C76" s="4">
        <v>7.8004959170032504E-3</v>
      </c>
      <c r="D76" s="4">
        <v>9.0300347333549247E-3</v>
      </c>
      <c r="E76" s="4">
        <v>9.8351172481649322E-3</v>
      </c>
      <c r="F76" s="4">
        <v>1.0484357180794372E-2</v>
      </c>
      <c r="G76" s="4">
        <v>1.0955871755787452E-2</v>
      </c>
      <c r="H76" s="4">
        <v>1.1317686645185293E-2</v>
      </c>
      <c r="I76" s="4">
        <v>1.1744412949645977E-2</v>
      </c>
      <c r="J76" s="4">
        <v>1.1957021409870162E-2</v>
      </c>
      <c r="K76" s="4">
        <v>1.2021673358396857E-2</v>
      </c>
      <c r="L76" s="4">
        <v>1.2137388848072542E-2</v>
      </c>
      <c r="M76" s="14">
        <v>1.2220976585381743E-2</v>
      </c>
    </row>
    <row r="77" spans="1:13" x14ac:dyDescent="0.35">
      <c r="A77" s="67"/>
      <c r="B77" s="2">
        <v>0.15</v>
      </c>
      <c r="C77" s="4">
        <v>7.2741924145795197E-3</v>
      </c>
      <c r="D77" s="4">
        <v>9.0248157681291456E-3</v>
      </c>
      <c r="E77" s="4">
        <v>9.9972653940094709E-3</v>
      </c>
      <c r="F77" s="4">
        <v>1.0706194483753416E-2</v>
      </c>
      <c r="G77" s="4">
        <v>1.1249192747999032E-2</v>
      </c>
      <c r="H77" s="4">
        <v>1.1639498906990229E-2</v>
      </c>
      <c r="I77" s="4">
        <v>1.1989704973801332E-2</v>
      </c>
      <c r="J77" s="4">
        <v>1.2124107322435544E-2</v>
      </c>
      <c r="K77" s="4">
        <v>1.2088133670142479E-2</v>
      </c>
      <c r="L77" s="4">
        <v>1.2097884080127665E-2</v>
      </c>
      <c r="M77" s="14">
        <v>1.205127098276362E-2</v>
      </c>
    </row>
    <row r="78" spans="1:13" x14ac:dyDescent="0.35">
      <c r="A78" s="67"/>
      <c r="B78" s="2">
        <v>0.2</v>
      </c>
      <c r="C78" s="4">
        <v>6.1592001714018581E-3</v>
      </c>
      <c r="D78" s="4">
        <v>8.7911042491466574E-3</v>
      </c>
      <c r="E78" s="4">
        <v>1.0064651619333308E-2</v>
      </c>
      <c r="F78" s="4">
        <v>1.0920149667496432E-2</v>
      </c>
      <c r="G78" s="4">
        <v>1.1522611208090346E-2</v>
      </c>
      <c r="H78" s="4">
        <v>1.186100298642824E-2</v>
      </c>
      <c r="I78" s="4">
        <v>1.2041437596170428E-2</v>
      </c>
      <c r="J78" s="4">
        <v>1.2010987815210337E-2</v>
      </c>
      <c r="K78" s="4">
        <v>1.1920432677006631E-2</v>
      </c>
      <c r="L78" s="4">
        <v>1.1891984871350788E-2</v>
      </c>
      <c r="M78" s="14">
        <v>1.1752390557815687E-2</v>
      </c>
    </row>
    <row r="79" spans="1:13" x14ac:dyDescent="0.35">
      <c r="A79" s="67"/>
      <c r="B79" s="2">
        <v>0.25</v>
      </c>
      <c r="C79" s="4">
        <v>5.2602533322355276E-3</v>
      </c>
      <c r="D79" s="4">
        <v>8.5994032599619168E-3</v>
      </c>
      <c r="E79" s="4">
        <v>1.0168512649320767E-2</v>
      </c>
      <c r="F79" s="4">
        <v>1.117034126279122E-2</v>
      </c>
      <c r="G79" s="4">
        <v>1.1680247006966163E-2</v>
      </c>
      <c r="H79" s="4">
        <v>1.1887411938287375E-2</v>
      </c>
      <c r="I79" s="4">
        <v>1.1908927904452195E-2</v>
      </c>
      <c r="J79" s="4">
        <v>1.1749527206294961E-2</v>
      </c>
      <c r="K79" s="4">
        <v>1.1652656626259712E-2</v>
      </c>
      <c r="L79" s="4">
        <v>1.1521012262024975E-2</v>
      </c>
      <c r="M79" s="14">
        <v>1.1314006698474689E-2</v>
      </c>
    </row>
    <row r="80" spans="1:13" x14ac:dyDescent="0.35">
      <c r="A80" s="67"/>
      <c r="B80" s="2">
        <v>0.3</v>
      </c>
      <c r="C80" s="4">
        <v>4.4711059481574271E-3</v>
      </c>
      <c r="D80" s="4">
        <v>8.4851411780153645E-3</v>
      </c>
      <c r="E80" s="4">
        <v>1.0309039461879201E-2</v>
      </c>
      <c r="F80" s="4">
        <v>1.1337820984972363E-2</v>
      </c>
      <c r="G80" s="4">
        <v>1.1671782075860559E-2</v>
      </c>
      <c r="H80" s="4">
        <v>1.1702010585865981E-2</v>
      </c>
      <c r="I80" s="4">
        <v>1.1658835090833611E-2</v>
      </c>
      <c r="J80" s="4">
        <v>1.1452013919745567E-2</v>
      </c>
      <c r="K80" s="4">
        <v>1.1213934275041647E-2</v>
      </c>
      <c r="L80" s="4">
        <v>1.1068316913436491E-2</v>
      </c>
      <c r="M80" s="14">
        <v>1.0802102930262514E-2</v>
      </c>
    </row>
    <row r="81" spans="1:13" x14ac:dyDescent="0.35">
      <c r="A81" s="67"/>
      <c r="B81" s="2">
        <v>0.35</v>
      </c>
      <c r="C81" s="4">
        <v>3.8917382463694765E-3</v>
      </c>
      <c r="D81" s="4">
        <v>8.4002673032820205E-3</v>
      </c>
      <c r="E81" s="4">
        <v>1.052368545881111E-2</v>
      </c>
      <c r="F81" s="4">
        <v>1.1392187785373381E-2</v>
      </c>
      <c r="G81" s="4">
        <v>1.1563447553030348E-2</v>
      </c>
      <c r="H81" s="4">
        <v>1.1453059688424251E-2</v>
      </c>
      <c r="I81" s="4">
        <v>1.1329794644509079E-2</v>
      </c>
      <c r="J81" s="4">
        <v>1.1074794357216996E-2</v>
      </c>
      <c r="K81" s="4">
        <v>1.088302553794792E-2</v>
      </c>
      <c r="L81" s="4">
        <v>1.0611308098320742E-2</v>
      </c>
      <c r="M81" s="14">
        <v>1.0361969976708333E-2</v>
      </c>
    </row>
    <row r="82" spans="1:13" x14ac:dyDescent="0.35">
      <c r="A82" s="67"/>
      <c r="B82" s="2">
        <v>0.4</v>
      </c>
      <c r="C82" s="4">
        <v>3.3593932566295111E-3</v>
      </c>
      <c r="D82" s="4">
        <v>8.3856989816764576E-3</v>
      </c>
      <c r="E82" s="4">
        <v>1.0667150038419648E-2</v>
      </c>
      <c r="F82" s="4">
        <v>1.1337316539879252E-2</v>
      </c>
      <c r="G82" s="4">
        <v>1.1373392925115538E-2</v>
      </c>
      <c r="H82" s="4">
        <v>1.1213016263997495E-2</v>
      </c>
      <c r="I82" s="4">
        <v>1.1052804239006443E-2</v>
      </c>
      <c r="J82" s="4">
        <v>1.0705030835607844E-2</v>
      </c>
      <c r="K82" s="4">
        <v>1.0480605452732383E-2</v>
      </c>
      <c r="L82" s="4">
        <v>1.0209927196338805E-2</v>
      </c>
      <c r="M82" s="14">
        <v>9.917148186257288E-3</v>
      </c>
    </row>
    <row r="83" spans="1:13" x14ac:dyDescent="0.35">
      <c r="A83" s="67"/>
      <c r="B83" s="2">
        <v>0.45</v>
      </c>
      <c r="C83" s="4">
        <v>2.8736929743899695E-3</v>
      </c>
      <c r="D83" s="4">
        <v>8.5365451866749632E-3</v>
      </c>
      <c r="E83" s="4">
        <v>1.0698297218013715E-2</v>
      </c>
      <c r="F83" s="4">
        <v>1.1236788403646674E-2</v>
      </c>
      <c r="G83" s="4">
        <v>1.1191878302380271E-2</v>
      </c>
      <c r="H83" s="4">
        <v>1.0942179956922005E-2</v>
      </c>
      <c r="I83" s="4">
        <v>1.0639287678831412E-2</v>
      </c>
      <c r="J83" s="4">
        <v>1.0350644986804563E-2</v>
      </c>
      <c r="K83" s="4">
        <v>1.0041515633678853E-2</v>
      </c>
      <c r="L83" s="4">
        <v>9.7355591479926073E-3</v>
      </c>
      <c r="M83" s="14">
        <v>9.5192358381988983E-3</v>
      </c>
    </row>
    <row r="84" spans="1:13" x14ac:dyDescent="0.35">
      <c r="A84" s="67"/>
      <c r="B84" s="2">
        <v>0.5</v>
      </c>
      <c r="C84" s="4">
        <v>2.3812230192444919E-3</v>
      </c>
      <c r="D84" s="4">
        <v>8.6256357218929131E-3</v>
      </c>
      <c r="E84" s="4">
        <v>1.0679336404539863E-2</v>
      </c>
      <c r="F84" s="4">
        <v>1.1106982695678206E-2</v>
      </c>
      <c r="G84" s="4">
        <v>1.0939948808128958E-2</v>
      </c>
      <c r="H84" s="4">
        <v>1.0611470100269702E-2</v>
      </c>
      <c r="I84" s="4">
        <v>1.0324386183093238E-2</v>
      </c>
      <c r="J84" s="4">
        <v>9.9940253550302015E-3</v>
      </c>
      <c r="K84" s="4">
        <v>9.7228591171561671E-3</v>
      </c>
      <c r="L84" s="4">
        <v>9.4795967271744056E-3</v>
      </c>
      <c r="M84" s="14">
        <v>9.1613458740686625E-3</v>
      </c>
    </row>
    <row r="85" spans="1:13" x14ac:dyDescent="0.35">
      <c r="A85" s="67"/>
      <c r="B85" s="2">
        <v>0.55000000000000004</v>
      </c>
      <c r="C85" s="4">
        <v>2.1990327298440243E-3</v>
      </c>
      <c r="D85" s="4">
        <v>8.745023255745072E-3</v>
      </c>
      <c r="E85" s="4">
        <v>1.0683213256058347E-2</v>
      </c>
      <c r="F85" s="4">
        <v>1.0921996226296837E-2</v>
      </c>
      <c r="G85" s="4">
        <v>1.0711489840142118E-2</v>
      </c>
      <c r="H85" s="4">
        <v>1.0377116500391931E-2</v>
      </c>
      <c r="I85" s="4">
        <v>1.0005454394966241E-2</v>
      </c>
      <c r="J85" s="4">
        <v>9.7525311570523434E-3</v>
      </c>
      <c r="K85" s="4">
        <v>9.3481097550770515E-3</v>
      </c>
      <c r="L85" s="4">
        <v>9.1312497315093454E-3</v>
      </c>
      <c r="M85" s="14">
        <v>8.8646485241646571E-3</v>
      </c>
    </row>
    <row r="86" spans="1:13" x14ac:dyDescent="0.35">
      <c r="A86" s="67"/>
      <c r="B86" s="2">
        <v>0.6</v>
      </c>
      <c r="C86" s="4">
        <v>1.9184463420555725E-3</v>
      </c>
      <c r="D86" s="4">
        <v>8.7903212397266797E-3</v>
      </c>
      <c r="E86" s="4">
        <v>1.0641250800009688E-2</v>
      </c>
      <c r="F86" s="4">
        <v>1.0784709452717671E-2</v>
      </c>
      <c r="G86" s="4">
        <v>1.0459831666228065E-2</v>
      </c>
      <c r="H86" s="4">
        <v>1.0105527476943774E-2</v>
      </c>
      <c r="I86" s="4">
        <v>9.7016572767216602E-3</v>
      </c>
      <c r="J86" s="4">
        <v>9.4089684872377573E-3</v>
      </c>
      <c r="K86" s="4">
        <v>9.0802000197950095E-3</v>
      </c>
      <c r="L86" s="4">
        <v>8.8522994975509563E-3</v>
      </c>
      <c r="M86" s="14">
        <v>8.5505135742337725E-3</v>
      </c>
    </row>
    <row r="87" spans="1:13" x14ac:dyDescent="0.35">
      <c r="A87" s="67"/>
      <c r="B87" s="2">
        <v>0.65</v>
      </c>
      <c r="C87" s="4">
        <v>1.5445998444968965E-3</v>
      </c>
      <c r="D87" s="4">
        <v>8.9404772900808192E-3</v>
      </c>
      <c r="E87" s="4">
        <v>1.058294261072841E-2</v>
      </c>
      <c r="F87" s="4">
        <v>1.0554526415208963E-2</v>
      </c>
      <c r="G87" s="4">
        <v>1.0182874846495368E-2</v>
      </c>
      <c r="H87" s="4">
        <v>9.8152008866100073E-3</v>
      </c>
      <c r="I87" s="4">
        <v>9.4283771109770452E-3</v>
      </c>
      <c r="J87" s="4">
        <v>9.1245417971510222E-3</v>
      </c>
      <c r="K87" s="4">
        <v>8.8093426392952569E-3</v>
      </c>
      <c r="L87" s="4">
        <v>8.5941540016887946E-3</v>
      </c>
      <c r="M87" s="14">
        <v>8.3332393261705325E-3</v>
      </c>
    </row>
    <row r="88" spans="1:13" x14ac:dyDescent="0.35">
      <c r="A88" s="67"/>
      <c r="B88" s="2">
        <v>0.7</v>
      </c>
      <c r="C88" s="4">
        <v>1.3403099538614181E-3</v>
      </c>
      <c r="D88" s="4">
        <v>9.0279208054843112E-3</v>
      </c>
      <c r="E88" s="4">
        <v>1.0497360800648994E-2</v>
      </c>
      <c r="F88" s="4">
        <v>1.0330128691202848E-2</v>
      </c>
      <c r="G88" s="4">
        <v>9.9984422130452444E-3</v>
      </c>
      <c r="H88" s="4">
        <v>9.5564198952976416E-3</v>
      </c>
      <c r="I88" s="4">
        <v>9.2172806689431799E-3</v>
      </c>
      <c r="J88" s="4">
        <v>8.8788138165313453E-3</v>
      </c>
      <c r="K88" s="4">
        <v>8.6346340740499558E-3</v>
      </c>
      <c r="L88" s="4">
        <v>8.3013519425495057E-3</v>
      </c>
      <c r="M88" s="14">
        <v>8.0955607350719459E-3</v>
      </c>
    </row>
    <row r="89" spans="1:13" x14ac:dyDescent="0.35">
      <c r="A89" s="67"/>
      <c r="B89" s="2">
        <v>0.75</v>
      </c>
      <c r="C89" s="4">
        <v>1.2773222296244586E-3</v>
      </c>
      <c r="D89" s="4">
        <v>9.110260600950916E-3</v>
      </c>
      <c r="E89" s="4">
        <v>1.031700521624776E-2</v>
      </c>
      <c r="F89" s="4">
        <v>1.0147331882310522E-2</v>
      </c>
      <c r="G89" s="4">
        <v>9.7543553253394664E-3</v>
      </c>
      <c r="H89" s="4">
        <v>9.3123303734138317E-3</v>
      </c>
      <c r="I89" s="4">
        <v>8.9626261175178058E-3</v>
      </c>
      <c r="J89" s="4">
        <v>8.6486939992953937E-3</v>
      </c>
      <c r="K89" s="4">
        <v>8.3723759677354556E-3</v>
      </c>
      <c r="L89" s="4">
        <v>8.1356239487595777E-3</v>
      </c>
      <c r="M89" s="14">
        <v>7.8886473677528164E-3</v>
      </c>
    </row>
    <row r="90" spans="1:13" x14ac:dyDescent="0.35">
      <c r="A90" s="67"/>
      <c r="B90" s="2">
        <v>0.8</v>
      </c>
      <c r="C90" s="4">
        <v>1.0021731145661641E-3</v>
      </c>
      <c r="D90" s="4">
        <v>9.1201255976804691E-3</v>
      </c>
      <c r="E90" s="4">
        <v>1.0247131009772762E-2</v>
      </c>
      <c r="F90" s="4">
        <v>9.9687556851698854E-3</v>
      </c>
      <c r="G90" s="4">
        <v>9.5564284563762307E-3</v>
      </c>
      <c r="H90" s="4">
        <v>9.1163784794300561E-3</v>
      </c>
      <c r="I90" s="4">
        <v>8.7362020520606598E-3</v>
      </c>
      <c r="J90" s="4">
        <v>8.3856370784926824E-3</v>
      </c>
      <c r="K90" s="4">
        <v>8.1458254617327603E-3</v>
      </c>
      <c r="L90" s="4">
        <v>7.8588343993319064E-3</v>
      </c>
      <c r="M90" s="14">
        <v>7.6680481284687593E-3</v>
      </c>
    </row>
    <row r="91" spans="1:13" x14ac:dyDescent="0.35">
      <c r="A91" s="67"/>
      <c r="B91" s="2">
        <v>0.85</v>
      </c>
      <c r="C91" s="4">
        <v>8.3829093871406232E-4</v>
      </c>
      <c r="D91" s="4">
        <v>9.1216810798083296E-3</v>
      </c>
      <c r="E91" s="4">
        <v>1.0214261077745843E-2</v>
      </c>
      <c r="F91" s="4">
        <v>9.8095354282078436E-3</v>
      </c>
      <c r="G91" s="4">
        <v>9.3625483434145763E-3</v>
      </c>
      <c r="H91" s="4">
        <v>8.8792833587655363E-3</v>
      </c>
      <c r="I91" s="4">
        <v>8.5379254959637007E-3</v>
      </c>
      <c r="J91" s="4">
        <v>8.2266407266633739E-3</v>
      </c>
      <c r="K91" s="4">
        <v>7.9659236144975203E-3</v>
      </c>
      <c r="L91" s="4">
        <v>7.689373775270748E-3</v>
      </c>
      <c r="M91" s="14">
        <v>7.5047080170647729E-3</v>
      </c>
    </row>
    <row r="92" spans="1:13" x14ac:dyDescent="0.35">
      <c r="A92" s="67"/>
      <c r="B92" s="2">
        <v>0.9</v>
      </c>
      <c r="C92" s="4">
        <v>6.990942214256295E-4</v>
      </c>
      <c r="D92" s="4">
        <v>9.2269928833468885E-3</v>
      </c>
      <c r="E92" s="4">
        <v>1.0062005587500238E-2</v>
      </c>
      <c r="F92" s="4">
        <v>9.6428933746408475E-3</v>
      </c>
      <c r="G92" s="4">
        <v>9.1194123939783295E-3</v>
      </c>
      <c r="H92" s="4">
        <v>8.7279788067894607E-3</v>
      </c>
      <c r="I92" s="4">
        <v>8.3773078075557068E-3</v>
      </c>
      <c r="J92" s="4">
        <v>8.0059005588546239E-3</v>
      </c>
      <c r="K92" s="4">
        <v>7.7586217059186615E-3</v>
      </c>
      <c r="L92" s="4">
        <v>7.5085420631902404E-3</v>
      </c>
      <c r="M92" s="14">
        <v>7.2957031123882746E-3</v>
      </c>
    </row>
    <row r="93" spans="1:13" x14ac:dyDescent="0.35">
      <c r="A93" s="67"/>
      <c r="B93" s="2">
        <v>0.95</v>
      </c>
      <c r="C93" s="4">
        <v>6.2336695368174163E-4</v>
      </c>
      <c r="D93" s="4">
        <v>9.2012424759957585E-3</v>
      </c>
      <c r="E93" s="4">
        <v>9.8913898763720604E-3</v>
      </c>
      <c r="F93" s="4">
        <v>9.4824607372396199E-3</v>
      </c>
      <c r="G93" s="4">
        <v>8.9387314885901598E-3</v>
      </c>
      <c r="H93" s="4">
        <v>8.5229818039885379E-3</v>
      </c>
      <c r="I93" s="4">
        <v>8.1774283541263277E-3</v>
      </c>
      <c r="J93" s="4">
        <v>7.8521020988267954E-3</v>
      </c>
      <c r="K93" s="4">
        <v>7.6054080334139514E-3</v>
      </c>
      <c r="L93" s="4">
        <v>7.3762990819977291E-3</v>
      </c>
      <c r="M93" s="14">
        <v>7.1736998397503894E-3</v>
      </c>
    </row>
    <row r="94" spans="1:13" x14ac:dyDescent="0.35">
      <c r="A94" s="67"/>
      <c r="B94" s="2">
        <v>1</v>
      </c>
      <c r="C94" s="4">
        <v>5.1999217649534421E-4</v>
      </c>
      <c r="D94" s="4">
        <v>9.2404515574565551E-3</v>
      </c>
      <c r="E94" s="4">
        <v>9.8138824805050467E-3</v>
      </c>
      <c r="F94" s="4">
        <v>9.2722981113180693E-3</v>
      </c>
      <c r="G94" s="4">
        <v>8.784260654619706E-3</v>
      </c>
      <c r="H94" s="4">
        <v>8.3510667845461215E-3</v>
      </c>
      <c r="I94" s="4">
        <v>7.9918070478392812E-3</v>
      </c>
      <c r="J94" s="4">
        <v>7.6929272814358404E-3</v>
      </c>
      <c r="K94" s="4">
        <v>7.4608324892204286E-3</v>
      </c>
      <c r="L94" s="4">
        <v>7.194027791622779E-3</v>
      </c>
      <c r="M94" s="14">
        <v>6.9990248602749914E-3</v>
      </c>
    </row>
    <row r="95" spans="1:13" x14ac:dyDescent="0.35">
      <c r="A95" s="8"/>
      <c r="B95" s="9"/>
      <c r="C95" s="9"/>
      <c r="D95" s="9"/>
      <c r="E95" s="9"/>
      <c r="F95" s="9"/>
      <c r="G95" s="9"/>
      <c r="H95" s="9"/>
      <c r="I95" s="9"/>
      <c r="J95" s="9"/>
      <c r="K95" s="9"/>
      <c r="L95" s="9"/>
      <c r="M95" s="10"/>
    </row>
    <row r="96" spans="1:13" x14ac:dyDescent="0.35">
      <c r="A96" s="8"/>
      <c r="B96" s="9"/>
      <c r="C96" s="9"/>
      <c r="D96" s="9"/>
      <c r="E96" s="9"/>
      <c r="F96" s="9"/>
      <c r="G96" s="9"/>
      <c r="H96" s="9"/>
      <c r="I96" s="9"/>
      <c r="J96" s="9"/>
      <c r="K96" s="9"/>
      <c r="L96" s="9"/>
      <c r="M96" s="10"/>
    </row>
    <row r="97" spans="1:13" x14ac:dyDescent="0.35">
      <c r="A97" s="8"/>
      <c r="B97" s="9"/>
      <c r="C97" s="9"/>
      <c r="D97" s="9"/>
      <c r="E97" s="9"/>
      <c r="F97" s="9"/>
      <c r="G97" s="9"/>
      <c r="H97" s="9"/>
      <c r="I97" s="9"/>
      <c r="J97" s="9"/>
      <c r="K97" s="9"/>
      <c r="L97" s="9"/>
      <c r="M97" s="10"/>
    </row>
    <row r="98" spans="1:13" x14ac:dyDescent="0.35">
      <c r="A98" s="8"/>
      <c r="B98" s="9"/>
      <c r="C98" s="9"/>
      <c r="D98" s="9"/>
      <c r="E98" s="9"/>
      <c r="F98" s="9"/>
      <c r="G98" s="9"/>
      <c r="H98" s="9"/>
      <c r="I98" s="9"/>
      <c r="J98" s="9"/>
      <c r="K98" s="9"/>
      <c r="L98" s="9"/>
      <c r="M98" s="10"/>
    </row>
    <row r="99" spans="1:13" x14ac:dyDescent="0.35">
      <c r="A99" s="8"/>
      <c r="B99" s="9"/>
      <c r="C99" s="9"/>
      <c r="D99" s="9"/>
      <c r="E99" s="9"/>
      <c r="F99" s="9"/>
      <c r="G99" s="9"/>
      <c r="H99" s="9"/>
      <c r="I99" s="9"/>
      <c r="J99" s="9"/>
      <c r="K99" s="9"/>
      <c r="L99" s="9"/>
      <c r="M99" s="10"/>
    </row>
    <row r="100" spans="1:13" x14ac:dyDescent="0.35">
      <c r="A100" s="8"/>
      <c r="B100" s="9"/>
      <c r="C100" s="9"/>
      <c r="D100" s="9"/>
      <c r="E100" s="9"/>
      <c r="F100" s="9"/>
      <c r="G100" s="9"/>
      <c r="H100" s="9"/>
      <c r="I100" s="9"/>
      <c r="J100" s="9"/>
      <c r="K100" s="9"/>
      <c r="L100" s="9"/>
      <c r="M100" s="10"/>
    </row>
    <row r="101" spans="1:13" x14ac:dyDescent="0.35">
      <c r="A101" s="8"/>
      <c r="B101" s="9"/>
      <c r="C101" s="9"/>
      <c r="D101" s="9"/>
      <c r="E101" s="9"/>
      <c r="F101" s="9"/>
      <c r="G101" s="9"/>
      <c r="H101" s="9"/>
      <c r="I101" s="9"/>
      <c r="J101" s="9"/>
      <c r="K101" s="9"/>
      <c r="L101" s="9"/>
      <c r="M101" s="10"/>
    </row>
    <row r="102" spans="1:13" x14ac:dyDescent="0.35">
      <c r="A102" s="8"/>
      <c r="B102" s="9"/>
      <c r="C102" s="9"/>
      <c r="D102" s="9"/>
      <c r="E102" s="9"/>
      <c r="F102" s="9"/>
      <c r="G102" s="9"/>
      <c r="H102" s="9"/>
      <c r="I102" s="9"/>
      <c r="J102" s="9"/>
      <c r="K102" s="9"/>
      <c r="L102" s="9"/>
      <c r="M102" s="10"/>
    </row>
    <row r="103" spans="1:13" x14ac:dyDescent="0.35">
      <c r="A103" s="8"/>
      <c r="B103" s="9"/>
      <c r="C103" s="9"/>
      <c r="D103" s="9"/>
      <c r="E103" s="9"/>
      <c r="F103" s="9"/>
      <c r="G103" s="9"/>
      <c r="H103" s="9"/>
      <c r="I103" s="9"/>
      <c r="J103" s="9"/>
      <c r="K103" s="9"/>
      <c r="L103" s="9"/>
      <c r="M103" s="10"/>
    </row>
    <row r="104" spans="1:13" x14ac:dyDescent="0.35">
      <c r="A104" s="8"/>
      <c r="B104" s="9"/>
      <c r="C104" s="9"/>
      <c r="D104" s="9"/>
      <c r="E104" s="9"/>
      <c r="F104" s="9"/>
      <c r="G104" s="9"/>
      <c r="H104" s="9"/>
      <c r="I104" s="9"/>
      <c r="J104" s="9"/>
      <c r="K104" s="9"/>
      <c r="L104" s="9"/>
      <c r="M104" s="10"/>
    </row>
    <row r="105" spans="1:13" x14ac:dyDescent="0.35">
      <c r="A105" s="64" t="s">
        <v>1</v>
      </c>
      <c r="B105" s="65"/>
      <c r="C105" s="65"/>
      <c r="D105" s="65"/>
      <c r="E105" s="65"/>
      <c r="F105" s="65"/>
      <c r="G105" s="65"/>
      <c r="H105" s="65"/>
      <c r="I105" s="65"/>
      <c r="J105" s="65"/>
      <c r="K105" s="65"/>
      <c r="L105" s="65"/>
      <c r="M105" s="66"/>
    </row>
    <row r="106" spans="1:13" x14ac:dyDescent="0.35">
      <c r="A106" s="67" t="s">
        <v>0</v>
      </c>
      <c r="B106" s="1"/>
      <c r="C106" s="1">
        <v>0</v>
      </c>
      <c r="D106" s="1">
        <v>0.1</v>
      </c>
      <c r="E106" s="1">
        <v>0.2</v>
      </c>
      <c r="F106" s="1">
        <v>0.3</v>
      </c>
      <c r="G106" s="1">
        <v>0.4</v>
      </c>
      <c r="H106" s="1">
        <v>0.5</v>
      </c>
      <c r="I106" s="1">
        <v>0.6</v>
      </c>
      <c r="J106" s="1">
        <v>0.7</v>
      </c>
      <c r="K106" s="1">
        <v>0.8</v>
      </c>
      <c r="L106" s="1">
        <v>0.9</v>
      </c>
      <c r="M106" s="11">
        <v>1</v>
      </c>
    </row>
    <row r="107" spans="1:13" x14ac:dyDescent="0.35">
      <c r="A107" s="67"/>
      <c r="B107" s="2">
        <v>0</v>
      </c>
      <c r="C107" s="4">
        <v>0</v>
      </c>
      <c r="D107" s="4">
        <v>0</v>
      </c>
      <c r="E107" s="4">
        <v>0</v>
      </c>
      <c r="F107" s="4">
        <v>0</v>
      </c>
      <c r="G107" s="4">
        <v>0</v>
      </c>
      <c r="H107" s="4">
        <v>0</v>
      </c>
      <c r="I107" s="4">
        <v>0</v>
      </c>
      <c r="J107" s="4">
        <v>0</v>
      </c>
      <c r="K107" s="4">
        <v>0</v>
      </c>
      <c r="L107" s="4">
        <v>0</v>
      </c>
      <c r="M107" s="14">
        <v>0</v>
      </c>
    </row>
    <row r="108" spans="1:13" x14ac:dyDescent="0.35">
      <c r="A108" s="67"/>
      <c r="B108" s="2">
        <v>0.05</v>
      </c>
      <c r="C108" s="4">
        <v>1.5897705647523192E-3</v>
      </c>
      <c r="D108" s="4">
        <v>1.7158698195937378E-3</v>
      </c>
      <c r="E108" s="4">
        <v>1.8428480667171873E-3</v>
      </c>
      <c r="F108" s="4">
        <v>1.953951110658954E-3</v>
      </c>
      <c r="G108" s="4">
        <v>2.0552698295733668E-3</v>
      </c>
      <c r="H108" s="4">
        <v>2.1461873318925702E-3</v>
      </c>
      <c r="I108" s="4">
        <v>2.2389176426061246E-3</v>
      </c>
      <c r="J108" s="4">
        <v>2.3103190137951355E-3</v>
      </c>
      <c r="K108" s="4">
        <v>2.3644136706782331E-3</v>
      </c>
      <c r="L108" s="4">
        <v>2.4085256160009485E-3</v>
      </c>
      <c r="M108" s="14">
        <v>2.4516765802503888E-3</v>
      </c>
    </row>
    <row r="109" spans="1:13" x14ac:dyDescent="0.35">
      <c r="A109" s="67"/>
      <c r="B109" s="2">
        <v>0.1</v>
      </c>
      <c r="C109" s="4">
        <v>1.8446057220089943E-3</v>
      </c>
      <c r="D109" s="4">
        <v>2.0661437164891769E-3</v>
      </c>
      <c r="E109" s="4">
        <v>2.2031675661735198E-3</v>
      </c>
      <c r="F109" s="4">
        <v>2.2835071973332549E-3</v>
      </c>
      <c r="G109" s="4">
        <v>2.3536420227972879E-3</v>
      </c>
      <c r="H109" s="4">
        <v>2.4059069137649541E-3</v>
      </c>
      <c r="I109" s="4">
        <v>2.4583841853364459E-3</v>
      </c>
      <c r="J109" s="4">
        <v>2.4812957719497993E-3</v>
      </c>
      <c r="K109" s="4">
        <v>2.4998545440015137E-3</v>
      </c>
      <c r="L109" s="4">
        <v>2.5139039325348194E-3</v>
      </c>
      <c r="M109" s="14">
        <v>2.509586514740484E-3</v>
      </c>
    </row>
    <row r="110" spans="1:13" x14ac:dyDescent="0.35">
      <c r="A110" s="67"/>
      <c r="B110" s="2">
        <v>0.15</v>
      </c>
      <c r="C110" s="4">
        <v>1.7326185820652619E-3</v>
      </c>
      <c r="D110" s="4">
        <v>2.0918065374207549E-3</v>
      </c>
      <c r="E110" s="4">
        <v>2.2388246231943719E-3</v>
      </c>
      <c r="F110" s="4">
        <v>2.316018881147853E-3</v>
      </c>
      <c r="G110" s="4">
        <v>2.3541049795863999E-3</v>
      </c>
      <c r="H110" s="4">
        <v>2.3863713555717734E-3</v>
      </c>
      <c r="I110" s="4">
        <v>2.4174969678331958E-3</v>
      </c>
      <c r="J110" s="4">
        <v>2.4310817532161174E-3</v>
      </c>
      <c r="K110" s="4">
        <v>2.4291331200169981E-3</v>
      </c>
      <c r="L110" s="4">
        <v>2.419355380434723E-3</v>
      </c>
      <c r="M110" s="14">
        <v>2.4114920297371566E-3</v>
      </c>
    </row>
    <row r="111" spans="1:13" x14ac:dyDescent="0.35">
      <c r="A111" s="67"/>
      <c r="B111" s="2">
        <v>0.2</v>
      </c>
      <c r="C111" s="4">
        <v>1.5366818346051656E-3</v>
      </c>
      <c r="D111" s="4">
        <v>2.0553379889299409E-3</v>
      </c>
      <c r="E111" s="4">
        <v>2.1961706954123309E-3</v>
      </c>
      <c r="F111" s="4">
        <v>2.2673972230344728E-3</v>
      </c>
      <c r="G111" s="4">
        <v>2.3106453225988401E-3</v>
      </c>
      <c r="H111" s="4">
        <v>2.34074409933619E-3</v>
      </c>
      <c r="I111" s="4">
        <v>2.3731938799670398E-3</v>
      </c>
      <c r="J111" s="4">
        <v>2.3735980616588141E-3</v>
      </c>
      <c r="K111" s="4">
        <v>2.3592636879896825E-3</v>
      </c>
      <c r="L111" s="4">
        <v>2.3348418941833951E-3</v>
      </c>
      <c r="M111" s="14">
        <v>2.3159130201181942E-3</v>
      </c>
    </row>
    <row r="112" spans="1:13" x14ac:dyDescent="0.35">
      <c r="A112" s="67"/>
      <c r="B112" s="2">
        <v>0.25</v>
      </c>
      <c r="C112" s="4">
        <v>1.3771786504588946E-3</v>
      </c>
      <c r="D112" s="4">
        <v>2.0032332889138413E-3</v>
      </c>
      <c r="E112" s="4">
        <v>2.1432984617721766E-3</v>
      </c>
      <c r="F112" s="4">
        <v>2.231577505520149E-3</v>
      </c>
      <c r="G112" s="4">
        <v>2.2927357107958681E-3</v>
      </c>
      <c r="H112" s="4">
        <v>2.3100070283344782E-3</v>
      </c>
      <c r="I112" s="4">
        <v>2.3347427832349438E-3</v>
      </c>
      <c r="J112" s="4">
        <v>2.3115422602187148E-3</v>
      </c>
      <c r="K112" s="4">
        <v>2.2856245825625446E-3</v>
      </c>
      <c r="L112" s="4">
        <v>2.2691716712112311E-3</v>
      </c>
      <c r="M112" s="14">
        <v>2.2349754305452142E-3</v>
      </c>
    </row>
    <row r="113" spans="1:13" x14ac:dyDescent="0.35">
      <c r="A113" s="67"/>
      <c r="B113" s="2">
        <v>0.3</v>
      </c>
      <c r="C113" s="4">
        <v>1.2322153058682457E-3</v>
      </c>
      <c r="D113" s="4">
        <v>1.9564830496560221E-3</v>
      </c>
      <c r="E113" s="4">
        <v>2.1080258301078617E-3</v>
      </c>
      <c r="F113" s="4">
        <v>2.2076552177231696E-3</v>
      </c>
      <c r="G113" s="4">
        <v>2.2780602110716018E-3</v>
      </c>
      <c r="H113" s="4">
        <v>2.2792426277356832E-3</v>
      </c>
      <c r="I113" s="4">
        <v>2.2797106882447332E-3</v>
      </c>
      <c r="J113" s="4">
        <v>2.2411805661716822E-3</v>
      </c>
      <c r="K113" s="4">
        <v>2.2142161320200743E-3</v>
      </c>
      <c r="L113" s="4">
        <v>2.1808639807771621E-3</v>
      </c>
      <c r="M113" s="14">
        <v>2.1370108434460846E-3</v>
      </c>
    </row>
    <row r="114" spans="1:13" x14ac:dyDescent="0.35">
      <c r="A114" s="67"/>
      <c r="B114" s="2">
        <v>0.35</v>
      </c>
      <c r="C114" s="4">
        <v>1.1218364962491346E-3</v>
      </c>
      <c r="D114" s="4">
        <v>1.9083159518892745E-3</v>
      </c>
      <c r="E114" s="4">
        <v>2.0827392027264655E-3</v>
      </c>
      <c r="F114" s="4">
        <v>2.2057269994037957E-3</v>
      </c>
      <c r="G114" s="4">
        <v>2.2475719052577801E-3</v>
      </c>
      <c r="H114" s="4">
        <v>2.2460827714891039E-3</v>
      </c>
      <c r="I114" s="4">
        <v>2.2261036835697955E-3</v>
      </c>
      <c r="J114" s="4">
        <v>2.1892288131175582E-3</v>
      </c>
      <c r="K114" s="4">
        <v>2.1454370850618513E-3</v>
      </c>
      <c r="L114" s="4">
        <v>2.10009744814013E-3</v>
      </c>
      <c r="M114" s="14">
        <v>2.0627319620294448E-3</v>
      </c>
    </row>
    <row r="115" spans="1:13" x14ac:dyDescent="0.35">
      <c r="A115" s="67"/>
      <c r="B115" s="2">
        <v>0.4</v>
      </c>
      <c r="C115" s="4">
        <v>9.9070390341513925E-4</v>
      </c>
      <c r="D115" s="4">
        <v>1.8705762478619281E-3</v>
      </c>
      <c r="E115" s="4">
        <v>2.0733532971264432E-3</v>
      </c>
      <c r="F115" s="4">
        <v>2.1972900564397762E-3</v>
      </c>
      <c r="G115" s="4">
        <v>2.2154838301979411E-3</v>
      </c>
      <c r="H115" s="4">
        <v>2.2057419812913539E-3</v>
      </c>
      <c r="I115" s="4">
        <v>2.1689700084184865E-3</v>
      </c>
      <c r="J115" s="4">
        <v>2.1179066319056339E-3</v>
      </c>
      <c r="K115" s="4">
        <v>2.079821356647723E-3</v>
      </c>
      <c r="L115" s="4">
        <v>2.0357288383879954E-3</v>
      </c>
      <c r="M115" s="14">
        <v>1.9849920999510991E-3</v>
      </c>
    </row>
    <row r="116" spans="1:13" x14ac:dyDescent="0.35">
      <c r="A116" s="67"/>
      <c r="B116" s="2">
        <v>0.45</v>
      </c>
      <c r="C116" s="4">
        <v>9.0036246290429024E-4</v>
      </c>
      <c r="D116" s="4">
        <v>1.841121363017258E-3</v>
      </c>
      <c r="E116" s="4">
        <v>2.0664777631908483E-3</v>
      </c>
      <c r="F116" s="4">
        <v>2.1678654646424718E-3</v>
      </c>
      <c r="G116" s="4">
        <v>2.1840595680021474E-3</v>
      </c>
      <c r="H116" s="4">
        <v>2.15277755142008E-3</v>
      </c>
      <c r="I116" s="4">
        <v>2.1122008376523427E-3</v>
      </c>
      <c r="J116" s="4">
        <v>2.0607154987459997E-3</v>
      </c>
      <c r="K116" s="4">
        <v>2.0116473474562071E-3</v>
      </c>
      <c r="L116" s="4">
        <v>1.9526307289204478E-3</v>
      </c>
      <c r="M116" s="14">
        <v>1.9076174008024341E-3</v>
      </c>
    </row>
    <row r="117" spans="1:13" x14ac:dyDescent="0.35">
      <c r="A117" s="67"/>
      <c r="B117" s="2">
        <v>0.5</v>
      </c>
      <c r="C117" s="4">
        <v>8.3945878508090714E-4</v>
      </c>
      <c r="D117" s="4">
        <v>1.8084326953661384E-3</v>
      </c>
      <c r="E117" s="4">
        <v>2.0636361436389035E-3</v>
      </c>
      <c r="F117" s="4">
        <v>2.1481823924795057E-3</v>
      </c>
      <c r="G117" s="4">
        <v>2.1502857836380013E-3</v>
      </c>
      <c r="H117" s="4">
        <v>2.1063598771387912E-3</v>
      </c>
      <c r="I117" s="4">
        <v>2.0593676227742891E-3</v>
      </c>
      <c r="J117" s="4">
        <v>2.0037802101277183E-3</v>
      </c>
      <c r="K117" s="4">
        <v>1.9483302686471955E-3</v>
      </c>
      <c r="L117" s="4">
        <v>1.8933816441733702E-3</v>
      </c>
      <c r="M117" s="14">
        <v>1.8475459586010103E-3</v>
      </c>
    </row>
    <row r="118" spans="1:13" x14ac:dyDescent="0.35">
      <c r="A118" s="67"/>
      <c r="B118" s="2">
        <v>0.55000000000000004</v>
      </c>
      <c r="C118" s="4">
        <v>7.7059462124502655E-4</v>
      </c>
      <c r="D118" s="4">
        <v>1.7846241711329137E-3</v>
      </c>
      <c r="E118" s="4">
        <v>2.0682159914196703E-3</v>
      </c>
      <c r="F118" s="4">
        <v>2.1300954675677595E-3</v>
      </c>
      <c r="G118" s="4">
        <v>2.1109561885322573E-3</v>
      </c>
      <c r="H118" s="4">
        <v>2.0649948855949985E-3</v>
      </c>
      <c r="I118" s="4">
        <v>2.0037565025254321E-3</v>
      </c>
      <c r="J118" s="4">
        <v>1.944687694337414E-3</v>
      </c>
      <c r="K118" s="4">
        <v>1.8874654449497817E-3</v>
      </c>
      <c r="L118" s="4">
        <v>1.8330622599646927E-3</v>
      </c>
      <c r="M118" s="14">
        <v>1.7866352014241644E-3</v>
      </c>
    </row>
    <row r="119" spans="1:13" x14ac:dyDescent="0.35">
      <c r="A119" s="67"/>
      <c r="B119" s="2">
        <v>0.6</v>
      </c>
      <c r="C119" s="4">
        <v>6.9364204912597603E-4</v>
      </c>
      <c r="D119" s="4">
        <v>1.7837315140523441E-3</v>
      </c>
      <c r="E119" s="4">
        <v>2.0467517209987354E-3</v>
      </c>
      <c r="F119" s="4">
        <v>2.0998849029001767E-3</v>
      </c>
      <c r="G119" s="4">
        <v>2.0752670274666431E-3</v>
      </c>
      <c r="H119" s="4">
        <v>2.0105653588295934E-3</v>
      </c>
      <c r="I119" s="4">
        <v>1.9562270404785411E-3</v>
      </c>
      <c r="J119" s="4">
        <v>1.8966700861739801E-3</v>
      </c>
      <c r="K119" s="4">
        <v>1.8321575844468503E-3</v>
      </c>
      <c r="L119" s="4">
        <v>1.7818299667855418E-3</v>
      </c>
      <c r="M119" s="14">
        <v>1.7299129519542167E-3</v>
      </c>
    </row>
    <row r="120" spans="1:13" x14ac:dyDescent="0.35">
      <c r="A120" s="67"/>
      <c r="B120" s="2">
        <v>0.65</v>
      </c>
      <c r="C120" s="4">
        <v>6.60172676960644E-4</v>
      </c>
      <c r="D120" s="4">
        <v>1.7732102777205576E-3</v>
      </c>
      <c r="E120" s="4">
        <v>2.0375329210676114E-3</v>
      </c>
      <c r="F120" s="4">
        <v>2.0733942915220657E-3</v>
      </c>
      <c r="G120" s="4">
        <v>2.0261165581133499E-3</v>
      </c>
      <c r="H120" s="4">
        <v>1.9690950001645226E-3</v>
      </c>
      <c r="I120" s="4">
        <v>1.9012469705044618E-3</v>
      </c>
      <c r="J120" s="4">
        <v>1.834489490549618E-3</v>
      </c>
      <c r="K120" s="4">
        <v>1.7861389881374014E-3</v>
      </c>
      <c r="L120" s="4">
        <v>1.7241658340330509E-3</v>
      </c>
      <c r="M120" s="14">
        <v>1.6710316643148457E-3</v>
      </c>
    </row>
    <row r="121" spans="1:13" x14ac:dyDescent="0.35">
      <c r="A121" s="67"/>
      <c r="B121" s="2">
        <v>0.7</v>
      </c>
      <c r="C121" s="4">
        <v>6.1587547483602748E-4</v>
      </c>
      <c r="D121" s="4">
        <v>1.7690466300688342E-3</v>
      </c>
      <c r="E121" s="4">
        <v>2.0275656853031686E-3</v>
      </c>
      <c r="F121" s="4">
        <v>2.0456955802440578E-3</v>
      </c>
      <c r="G121" s="4">
        <v>1.9991424104302533E-3</v>
      </c>
      <c r="H121" s="4">
        <v>1.9281832518783532E-3</v>
      </c>
      <c r="I121" s="4">
        <v>1.8599521139507718E-3</v>
      </c>
      <c r="J121" s="4">
        <v>1.7952507745859748E-3</v>
      </c>
      <c r="K121" s="4">
        <v>1.7323164747722283E-3</v>
      </c>
      <c r="L121" s="4">
        <v>1.6787219824429404E-3</v>
      </c>
      <c r="M121" s="14">
        <v>1.6268635780728252E-3</v>
      </c>
    </row>
    <row r="122" spans="1:13" x14ac:dyDescent="0.35">
      <c r="A122" s="67"/>
      <c r="B122" s="2">
        <v>0.75</v>
      </c>
      <c r="C122" s="4">
        <v>5.7388202603646254E-4</v>
      </c>
      <c r="D122" s="4">
        <v>1.762277780343534E-3</v>
      </c>
      <c r="E122" s="4">
        <v>2.0114166922422889E-3</v>
      </c>
      <c r="F122" s="4">
        <v>2.0160726019137257E-3</v>
      </c>
      <c r="G122" s="4">
        <v>1.9544048478249538E-3</v>
      </c>
      <c r="H122" s="4">
        <v>1.8858335716589987E-3</v>
      </c>
      <c r="I122" s="4">
        <v>1.8122333203578341E-3</v>
      </c>
      <c r="J122" s="4">
        <v>1.7497552272519889E-3</v>
      </c>
      <c r="K122" s="4">
        <v>1.6922950786608479E-3</v>
      </c>
      <c r="L122" s="4">
        <v>1.6278166566120048E-3</v>
      </c>
      <c r="M122" s="14">
        <v>1.5774455750131697E-3</v>
      </c>
    </row>
    <row r="123" spans="1:13" x14ac:dyDescent="0.35">
      <c r="A123" s="67"/>
      <c r="B123" s="2">
        <v>0.8</v>
      </c>
      <c r="C123" s="4">
        <v>5.3995504775614317E-4</v>
      </c>
      <c r="D123" s="4">
        <v>1.7689335250495883E-3</v>
      </c>
      <c r="E123" s="4">
        <v>1.9959807382474277E-3</v>
      </c>
      <c r="F123" s="4">
        <v>1.986958513851938E-3</v>
      </c>
      <c r="G123" s="4">
        <v>1.9225586232356697E-3</v>
      </c>
      <c r="H123" s="4">
        <v>1.8432603155791852E-3</v>
      </c>
      <c r="I123" s="4">
        <v>1.7702326687277128E-3</v>
      </c>
      <c r="J123" s="4">
        <v>1.7062073253003617E-3</v>
      </c>
      <c r="K123" s="4">
        <v>1.6399692723261907E-3</v>
      </c>
      <c r="L123" s="4">
        <v>1.5883189680205992E-3</v>
      </c>
      <c r="M123" s="14">
        <v>1.5434562819587846E-3</v>
      </c>
    </row>
    <row r="124" spans="1:13" x14ac:dyDescent="0.35">
      <c r="A124" s="67"/>
      <c r="B124" s="2">
        <v>0.85</v>
      </c>
      <c r="C124" s="4">
        <v>5.0389623742639071E-4</v>
      </c>
      <c r="D124" s="4">
        <v>1.766727071675595E-3</v>
      </c>
      <c r="E124" s="4">
        <v>1.9860755703028569E-3</v>
      </c>
      <c r="F124" s="4">
        <v>1.9591177215963315E-3</v>
      </c>
      <c r="G124" s="4">
        <v>1.8894595177199531E-3</v>
      </c>
      <c r="H124" s="4">
        <v>1.8013694762457719E-3</v>
      </c>
      <c r="I124" s="4">
        <v>1.7274080132819766E-3</v>
      </c>
      <c r="J124" s="4">
        <v>1.6726574460689302E-3</v>
      </c>
      <c r="K124" s="4">
        <v>1.5941037876148459E-3</v>
      </c>
      <c r="L124" s="4">
        <v>1.5497689249761796E-3</v>
      </c>
      <c r="M124" s="14">
        <v>1.5058145364269975E-3</v>
      </c>
    </row>
    <row r="125" spans="1:13" x14ac:dyDescent="0.35">
      <c r="A125" s="67"/>
      <c r="B125" s="2">
        <v>0.9</v>
      </c>
      <c r="C125" s="4">
        <v>4.7789904052088499E-4</v>
      </c>
      <c r="D125" s="4">
        <v>1.7696090270786537E-3</v>
      </c>
      <c r="E125" s="4">
        <v>1.9647599663045992E-3</v>
      </c>
      <c r="F125" s="4">
        <v>1.9247626070677615E-3</v>
      </c>
      <c r="G125" s="4">
        <v>1.8457262354893281E-3</v>
      </c>
      <c r="H125" s="4">
        <v>1.7686737292411897E-3</v>
      </c>
      <c r="I125" s="4">
        <v>1.6980757823519205E-3</v>
      </c>
      <c r="J125" s="4">
        <v>1.6281645327483464E-3</v>
      </c>
      <c r="K125" s="4">
        <v>1.5716339197302197E-3</v>
      </c>
      <c r="L125" s="4">
        <v>1.5156275081404515E-3</v>
      </c>
      <c r="M125" s="14">
        <v>1.468554746709846E-3</v>
      </c>
    </row>
    <row r="126" spans="1:13" x14ac:dyDescent="0.35">
      <c r="A126" s="67"/>
      <c r="B126" s="2">
        <v>0.95</v>
      </c>
      <c r="C126" s="4">
        <v>4.6367612550972669E-4</v>
      </c>
      <c r="D126" s="4">
        <v>1.778028683249338E-3</v>
      </c>
      <c r="E126" s="4">
        <v>1.9449091299282234E-3</v>
      </c>
      <c r="F126" s="4">
        <v>1.9057018594648379E-3</v>
      </c>
      <c r="G126" s="4">
        <v>1.8158087231277982E-3</v>
      </c>
      <c r="H126" s="4">
        <v>1.7326627045472975E-3</v>
      </c>
      <c r="I126" s="4">
        <v>1.6551343998921447E-3</v>
      </c>
      <c r="J126" s="4">
        <v>1.5884299327701926E-3</v>
      </c>
      <c r="K126" s="4">
        <v>1.537908867659663E-3</v>
      </c>
      <c r="L126" s="4">
        <v>1.4851716356436445E-3</v>
      </c>
      <c r="M126" s="14">
        <v>1.4317898531904414E-3</v>
      </c>
    </row>
    <row r="127" spans="1:13" x14ac:dyDescent="0.35">
      <c r="A127" s="67"/>
      <c r="B127" s="2">
        <v>1</v>
      </c>
      <c r="C127" s="4">
        <v>4.2599293283297198E-4</v>
      </c>
      <c r="D127" s="4">
        <v>1.7712861753043576E-3</v>
      </c>
      <c r="E127" s="4">
        <v>1.9246740328314384E-3</v>
      </c>
      <c r="F127" s="4">
        <v>1.8757645907680712E-3</v>
      </c>
      <c r="G127" s="4">
        <v>1.777836223616881E-3</v>
      </c>
      <c r="H127" s="4">
        <v>1.6906286317833973E-3</v>
      </c>
      <c r="I127" s="4">
        <v>1.6228537005637208E-3</v>
      </c>
      <c r="J127" s="4">
        <v>1.5579566088439294E-3</v>
      </c>
      <c r="K127" s="4">
        <v>1.5018680438267853E-3</v>
      </c>
      <c r="L127" s="4">
        <v>1.4511080916959865E-3</v>
      </c>
      <c r="M127" s="14">
        <v>1.4061502459527659E-3</v>
      </c>
    </row>
    <row r="128" spans="1:13" x14ac:dyDescent="0.35">
      <c r="A128" s="8"/>
      <c r="B128" s="9"/>
      <c r="C128" s="9"/>
      <c r="D128" s="9"/>
      <c r="E128" s="9"/>
      <c r="F128" s="9"/>
      <c r="G128" s="9"/>
      <c r="H128" s="9"/>
      <c r="I128" s="9"/>
      <c r="J128" s="9"/>
      <c r="K128" s="9"/>
      <c r="L128" s="9"/>
      <c r="M128" s="10"/>
    </row>
    <row r="129" spans="1:13" x14ac:dyDescent="0.35">
      <c r="A129" s="8"/>
      <c r="B129" s="9"/>
      <c r="C129" s="9"/>
      <c r="D129" s="9"/>
      <c r="E129" s="9"/>
      <c r="F129" s="9"/>
      <c r="G129" s="9"/>
      <c r="H129" s="9"/>
      <c r="I129" s="9"/>
      <c r="J129" s="9"/>
      <c r="K129" s="9"/>
      <c r="L129" s="9"/>
      <c r="M129" s="10"/>
    </row>
    <row r="130" spans="1:13" x14ac:dyDescent="0.35">
      <c r="A130" s="8"/>
      <c r="B130" s="9"/>
      <c r="C130" s="9"/>
      <c r="D130" s="9"/>
      <c r="E130" s="9"/>
      <c r="F130" s="9"/>
      <c r="G130" s="9"/>
      <c r="H130" s="9"/>
      <c r="I130" s="9"/>
      <c r="J130" s="9"/>
      <c r="K130" s="9"/>
      <c r="L130" s="9"/>
      <c r="M130" s="10"/>
    </row>
    <row r="131" spans="1:13" x14ac:dyDescent="0.35">
      <c r="A131" s="8"/>
      <c r="B131" s="9"/>
      <c r="C131" s="9"/>
      <c r="D131" s="9"/>
      <c r="E131" s="9"/>
      <c r="F131" s="9"/>
      <c r="G131" s="9"/>
      <c r="H131" s="9"/>
      <c r="I131" s="9"/>
      <c r="J131" s="9"/>
      <c r="K131" s="9"/>
      <c r="L131" s="9"/>
      <c r="M131" s="10"/>
    </row>
    <row r="132" spans="1:13" x14ac:dyDescent="0.35">
      <c r="A132" s="8"/>
      <c r="B132" s="9"/>
      <c r="C132" s="9"/>
      <c r="D132" s="9"/>
      <c r="E132" s="9"/>
      <c r="F132" s="9"/>
      <c r="G132" s="9"/>
      <c r="H132" s="9"/>
      <c r="I132" s="9"/>
      <c r="J132" s="9"/>
      <c r="K132" s="9"/>
      <c r="L132" s="9"/>
      <c r="M132" s="10"/>
    </row>
    <row r="133" spans="1:13" x14ac:dyDescent="0.35">
      <c r="A133" s="8"/>
      <c r="B133" s="9"/>
      <c r="C133" s="9"/>
      <c r="D133" s="9"/>
      <c r="E133" s="9"/>
      <c r="F133" s="9"/>
      <c r="G133" s="9"/>
      <c r="H133" s="9"/>
      <c r="I133" s="9"/>
      <c r="J133" s="9"/>
      <c r="K133" s="9"/>
      <c r="L133" s="9"/>
      <c r="M133" s="10"/>
    </row>
    <row r="134" spans="1:13" x14ac:dyDescent="0.35">
      <c r="A134" s="8"/>
      <c r="B134" s="9"/>
      <c r="C134" s="9"/>
      <c r="D134" s="9"/>
      <c r="E134" s="9"/>
      <c r="F134" s="9"/>
      <c r="G134" s="9"/>
      <c r="H134" s="9"/>
      <c r="I134" s="9"/>
      <c r="J134" s="9"/>
      <c r="K134" s="9"/>
      <c r="L134" s="9"/>
      <c r="M134" s="10"/>
    </row>
    <row r="135" spans="1:13" x14ac:dyDescent="0.35">
      <c r="A135" s="8"/>
      <c r="B135" s="9"/>
      <c r="C135" s="9"/>
      <c r="D135" s="9"/>
      <c r="E135" s="9"/>
      <c r="F135" s="9"/>
      <c r="G135" s="9"/>
      <c r="H135" s="9"/>
      <c r="I135" s="9"/>
      <c r="J135" s="9"/>
      <c r="K135" s="9"/>
      <c r="L135" s="9"/>
      <c r="M135" s="10"/>
    </row>
    <row r="136" spans="1:13" x14ac:dyDescent="0.35">
      <c r="A136" s="8"/>
      <c r="B136" s="9"/>
      <c r="C136" s="9"/>
      <c r="D136" s="9"/>
      <c r="E136" s="9"/>
      <c r="F136" s="9"/>
      <c r="G136" s="9"/>
      <c r="H136" s="9"/>
      <c r="I136" s="9"/>
      <c r="J136" s="9"/>
      <c r="K136" s="9"/>
      <c r="L136" s="9"/>
      <c r="M136" s="10"/>
    </row>
    <row r="137" spans="1:13" x14ac:dyDescent="0.35">
      <c r="A137" s="8"/>
      <c r="B137" s="9"/>
      <c r="C137" s="9"/>
      <c r="D137" s="9"/>
      <c r="E137" s="9"/>
      <c r="F137" s="9"/>
      <c r="G137" s="9"/>
      <c r="H137" s="9"/>
      <c r="I137" s="9"/>
      <c r="J137" s="9"/>
      <c r="K137" s="9"/>
      <c r="L137" s="9"/>
      <c r="M137" s="10"/>
    </row>
    <row r="138" spans="1:13" x14ac:dyDescent="0.35">
      <c r="A138" s="64" t="s">
        <v>1</v>
      </c>
      <c r="B138" s="65"/>
      <c r="C138" s="65"/>
      <c r="D138" s="65"/>
      <c r="E138" s="65"/>
      <c r="F138" s="65"/>
      <c r="G138" s="65"/>
      <c r="H138" s="65"/>
      <c r="I138" s="65"/>
      <c r="J138" s="65"/>
      <c r="K138" s="65"/>
      <c r="L138" s="65"/>
      <c r="M138" s="66"/>
    </row>
    <row r="139" spans="1:13" x14ac:dyDescent="0.35">
      <c r="A139" s="67" t="s">
        <v>0</v>
      </c>
      <c r="B139" s="1"/>
      <c r="C139" s="1">
        <v>0</v>
      </c>
      <c r="D139" s="1">
        <v>0.1</v>
      </c>
      <c r="E139" s="1">
        <v>0.2</v>
      </c>
      <c r="F139" s="1">
        <v>0.3</v>
      </c>
      <c r="G139" s="1">
        <v>0.4</v>
      </c>
      <c r="H139" s="1">
        <v>0.5</v>
      </c>
      <c r="I139" s="1">
        <v>0.6</v>
      </c>
      <c r="J139" s="1">
        <v>0.7</v>
      </c>
      <c r="K139" s="1">
        <v>0.8</v>
      </c>
      <c r="L139" s="1">
        <v>0.9</v>
      </c>
      <c r="M139" s="11">
        <v>1</v>
      </c>
    </row>
    <row r="140" spans="1:13" x14ac:dyDescent="0.35">
      <c r="A140" s="67"/>
      <c r="B140" s="2">
        <v>0</v>
      </c>
      <c r="C140" s="3">
        <v>1</v>
      </c>
      <c r="D140" s="3">
        <v>1</v>
      </c>
      <c r="E140" s="3">
        <v>1</v>
      </c>
      <c r="F140" s="3">
        <v>1</v>
      </c>
      <c r="G140" s="3">
        <v>1</v>
      </c>
      <c r="H140" s="3">
        <v>1</v>
      </c>
      <c r="I140" s="3">
        <v>1</v>
      </c>
      <c r="J140" s="3">
        <v>1</v>
      </c>
      <c r="K140" s="3">
        <v>1</v>
      </c>
      <c r="L140" s="3">
        <v>1</v>
      </c>
      <c r="M140" s="12">
        <v>1</v>
      </c>
    </row>
    <row r="141" spans="1:13" x14ac:dyDescent="0.35">
      <c r="A141" s="67"/>
      <c r="B141" s="2">
        <v>0.05</v>
      </c>
      <c r="C141" s="3">
        <v>1.4331805706024201</v>
      </c>
      <c r="D141" s="3">
        <v>1.6301560401916499</v>
      </c>
      <c r="E141" s="3">
        <v>1.7872996330261199</v>
      </c>
      <c r="F141" s="3">
        <v>1.9175102710723899</v>
      </c>
      <c r="G141" s="3">
        <v>2.0252006053924601</v>
      </c>
      <c r="H141" s="3">
        <v>2.1148254871368399</v>
      </c>
      <c r="I141" s="3">
        <v>2.1927044391632098</v>
      </c>
      <c r="J141" s="3">
        <v>2.2461671829223602</v>
      </c>
      <c r="K141" s="3">
        <v>2.2993819713592498</v>
      </c>
      <c r="L141" s="3">
        <v>2.34475946426392</v>
      </c>
      <c r="M141" s="12">
        <v>2.3830823898315399</v>
      </c>
    </row>
    <row r="142" spans="1:13" x14ac:dyDescent="0.35">
      <c r="A142" s="67"/>
      <c r="B142" s="2">
        <v>0.1</v>
      </c>
      <c r="C142" s="3">
        <v>1.4480271339416499</v>
      </c>
      <c r="D142" s="3">
        <v>1.90438008308411</v>
      </c>
      <c r="E142" s="3">
        <v>2.24359107017517</v>
      </c>
      <c r="F142" s="3">
        <v>2.5043585300445601</v>
      </c>
      <c r="G142" s="3">
        <v>2.7089586257934601</v>
      </c>
      <c r="H142" s="3">
        <v>2.8707649707794198</v>
      </c>
      <c r="I142" s="3">
        <v>3.0073070526122998</v>
      </c>
      <c r="J142" s="3">
        <v>3.0974891185760498</v>
      </c>
      <c r="K142" s="3">
        <v>3.1828758716583301</v>
      </c>
      <c r="L142" s="3">
        <v>3.2650203704834002</v>
      </c>
      <c r="M142" s="12">
        <v>3.3082408905029301</v>
      </c>
    </row>
    <row r="143" spans="1:13" x14ac:dyDescent="0.35">
      <c r="A143" s="67"/>
      <c r="B143" s="2">
        <v>0.15</v>
      </c>
      <c r="C143" s="3">
        <v>1.3966541290283201</v>
      </c>
      <c r="D143" s="3">
        <v>2.1058728694915798</v>
      </c>
      <c r="E143" s="3">
        <v>2.6167125701904301</v>
      </c>
      <c r="F143" s="3">
        <v>2.9814307689666801</v>
      </c>
      <c r="G143" s="3">
        <v>3.2791314125061</v>
      </c>
      <c r="H143" s="3">
        <v>3.5115323066711399</v>
      </c>
      <c r="I143" s="3">
        <v>3.6782493591308598</v>
      </c>
      <c r="J143" s="3">
        <v>3.7897267341613801</v>
      </c>
      <c r="K143" s="3">
        <v>3.90057277679443</v>
      </c>
      <c r="L143" s="3">
        <v>3.9846768379211399</v>
      </c>
      <c r="M143" s="12">
        <v>4.05169677734375</v>
      </c>
    </row>
    <row r="144" spans="1:13" x14ac:dyDescent="0.35">
      <c r="A144" s="67"/>
      <c r="B144" s="2">
        <v>0.2</v>
      </c>
      <c r="C144" s="3">
        <v>1.3503520488739</v>
      </c>
      <c r="D144" s="3">
        <v>2.2882964611053498</v>
      </c>
      <c r="E144" s="3">
        <v>2.9286680221557599</v>
      </c>
      <c r="F144" s="3">
        <v>3.40136814117432</v>
      </c>
      <c r="G144" s="3">
        <v>3.7397689819335902</v>
      </c>
      <c r="H144" s="3">
        <v>4.0277915000915501</v>
      </c>
      <c r="I144" s="3">
        <v>4.2062802314758301</v>
      </c>
      <c r="J144" s="3">
        <v>4.3899111747741699</v>
      </c>
      <c r="K144" s="3">
        <v>4.5149250030517596</v>
      </c>
      <c r="L144" s="3">
        <v>4.6120243072509801</v>
      </c>
      <c r="M144" s="12">
        <v>4.6857967376709002</v>
      </c>
    </row>
    <row r="145" spans="1:13" x14ac:dyDescent="0.35">
      <c r="A145" s="67"/>
      <c r="B145" s="2">
        <v>0.25</v>
      </c>
      <c r="C145" s="3">
        <v>1.3039190769195601</v>
      </c>
      <c r="D145" s="3">
        <v>2.4557042121887198</v>
      </c>
      <c r="E145" s="3">
        <v>3.2243394851684601</v>
      </c>
      <c r="F145" s="3">
        <v>3.7867050170898402</v>
      </c>
      <c r="G145" s="3">
        <v>4.2004065513610804</v>
      </c>
      <c r="H145" s="3">
        <v>4.5063524246215803</v>
      </c>
      <c r="I145" s="3">
        <v>4.7343111038207999</v>
      </c>
      <c r="J145" s="3">
        <v>4.9137411117553702</v>
      </c>
      <c r="K145" s="3">
        <v>5.0563821792602504</v>
      </c>
      <c r="L145" s="3">
        <v>5.16326999664307</v>
      </c>
      <c r="M145" s="12">
        <v>5.2855606079101598</v>
      </c>
    </row>
    <row r="146" spans="1:13" x14ac:dyDescent="0.35">
      <c r="A146" s="67"/>
      <c r="B146" s="2">
        <v>0.3</v>
      </c>
      <c r="C146" s="3">
        <v>1.26661157608032</v>
      </c>
      <c r="D146" s="3">
        <v>2.6103813648223899</v>
      </c>
      <c r="E146" s="3">
        <v>3.5356979370117201</v>
      </c>
      <c r="F146" s="3">
        <v>4.1371750831604004</v>
      </c>
      <c r="G146" s="3">
        <v>4.5964951515197798</v>
      </c>
      <c r="H146" s="3">
        <v>4.9399352073669398</v>
      </c>
      <c r="I146" s="3">
        <v>5.1864695549011204</v>
      </c>
      <c r="J146" s="3">
        <v>5.3868522644043004</v>
      </c>
      <c r="K146" s="3">
        <v>5.4440565109252903</v>
      </c>
      <c r="L146" s="3">
        <v>5.6470174789428702</v>
      </c>
      <c r="M146" s="12">
        <v>5.7315373420715297</v>
      </c>
    </row>
    <row r="147" spans="1:13" x14ac:dyDescent="0.35">
      <c r="A147" s="67"/>
      <c r="B147" s="2">
        <v>0.35</v>
      </c>
      <c r="C147" s="3">
        <v>1.2444584369659399</v>
      </c>
      <c r="D147" s="3">
        <v>2.8021163940429701</v>
      </c>
      <c r="E147" s="3">
        <v>3.8644533157348602</v>
      </c>
      <c r="F147" s="3">
        <v>4.4615335464477504</v>
      </c>
      <c r="G147" s="3">
        <v>4.9606790542602504</v>
      </c>
      <c r="H147" s="3">
        <v>5.3214468955993697</v>
      </c>
      <c r="I147" s="3">
        <v>5.5883831977844203</v>
      </c>
      <c r="J147" s="3">
        <v>5.8201227188110396</v>
      </c>
      <c r="K147" s="3">
        <v>5.9799904823303196</v>
      </c>
      <c r="L147" s="3">
        <v>6.0938673019409197</v>
      </c>
      <c r="M147" s="12">
        <v>6.1951584815979004</v>
      </c>
    </row>
    <row r="148" spans="1:13" x14ac:dyDescent="0.35">
      <c r="A148" s="67"/>
      <c r="B148" s="2">
        <v>0.4</v>
      </c>
      <c r="C148" s="3">
        <v>1.21943783760071</v>
      </c>
      <c r="D148" s="3">
        <v>2.9269948005676301</v>
      </c>
      <c r="E148" s="3">
        <v>3.9679648876190199</v>
      </c>
      <c r="F148" s="3">
        <v>4.7963275909423801</v>
      </c>
      <c r="G148" s="3">
        <v>5.2965564727783203</v>
      </c>
      <c r="H148" s="3">
        <v>5.6923079490661603</v>
      </c>
      <c r="I148" s="3">
        <v>5.9857358932495099</v>
      </c>
      <c r="J148" s="3">
        <v>6.2139053344726598</v>
      </c>
      <c r="K148" s="3">
        <v>6.3769898414611799</v>
      </c>
      <c r="L148" s="3">
        <v>6.5173463821411097</v>
      </c>
      <c r="M148" s="12">
        <v>6.6237549781799299</v>
      </c>
    </row>
    <row r="149" spans="1:13" x14ac:dyDescent="0.35">
      <c r="A149" s="67"/>
      <c r="B149" s="2">
        <v>0.45</v>
      </c>
      <c r="C149" s="3">
        <v>1.19959139823914</v>
      </c>
      <c r="D149" s="3">
        <v>3.07867383956909</v>
      </c>
      <c r="E149" s="3">
        <v>4.1359004974365199</v>
      </c>
      <c r="F149" s="3">
        <v>5.0367474555969203</v>
      </c>
      <c r="G149" s="3">
        <v>5.6092820167541504</v>
      </c>
      <c r="H149" s="3">
        <v>6.0298151969909703</v>
      </c>
      <c r="I149" s="3">
        <v>6.33750200271606</v>
      </c>
      <c r="J149" s="3">
        <v>6.5889348983764702</v>
      </c>
      <c r="K149" s="3">
        <v>6.76849460601807</v>
      </c>
      <c r="L149" s="3">
        <v>6.9055609703064</v>
      </c>
      <c r="M149" s="12">
        <v>7.0098328590393102</v>
      </c>
    </row>
    <row r="150" spans="1:13" x14ac:dyDescent="0.35">
      <c r="A150" s="67"/>
      <c r="B150" s="2">
        <v>0.5</v>
      </c>
      <c r="C150" s="3">
        <v>1.17951607704163</v>
      </c>
      <c r="D150" s="3">
        <v>3.20114326477051</v>
      </c>
      <c r="E150" s="3">
        <v>4.4438972473144496</v>
      </c>
      <c r="F150" s="3">
        <v>5.2754926681518599</v>
      </c>
      <c r="G150" s="3">
        <v>5.8871173858642596</v>
      </c>
      <c r="H150" s="3">
        <v>6.3492536544799796</v>
      </c>
      <c r="I150" s="3">
        <v>6.6813888549804696</v>
      </c>
      <c r="J150" s="3">
        <v>6.93713283538818</v>
      </c>
      <c r="K150" s="3">
        <v>7.1251335144043004</v>
      </c>
      <c r="L150" s="3">
        <v>7.2779264450073198</v>
      </c>
      <c r="M150" s="12">
        <v>7.3929529190063503</v>
      </c>
    </row>
    <row r="151" spans="1:13" x14ac:dyDescent="0.35">
      <c r="A151" s="67"/>
      <c r="B151" s="2">
        <v>0.55000000000000004</v>
      </c>
      <c r="C151" s="3">
        <v>1.17318391799927</v>
      </c>
      <c r="D151" s="3">
        <v>3.3681592941284202</v>
      </c>
      <c r="E151" s="3">
        <v>4.6612644195556596</v>
      </c>
      <c r="F151" s="3">
        <v>5.47440528869629</v>
      </c>
      <c r="G151" s="3">
        <v>6.1802120208740199</v>
      </c>
      <c r="H151" s="3">
        <v>6.64912986755371</v>
      </c>
      <c r="I151" s="3">
        <v>7.0042190551757804</v>
      </c>
      <c r="J151" s="3">
        <v>7.2712173461914098</v>
      </c>
      <c r="K151" s="3">
        <v>7.4763765335082999</v>
      </c>
      <c r="L151" s="3">
        <v>7.6236276626586896</v>
      </c>
      <c r="M151" s="12">
        <v>7.7463445663452202</v>
      </c>
    </row>
    <row r="152" spans="1:13" x14ac:dyDescent="0.35">
      <c r="A152" s="67"/>
      <c r="B152" s="2">
        <v>0.6</v>
      </c>
      <c r="C152" s="3">
        <v>1.1594147682189899</v>
      </c>
      <c r="D152" s="3">
        <v>3.48769187927246</v>
      </c>
      <c r="E152" s="3">
        <v>4.8560433387756401</v>
      </c>
      <c r="F152" s="3">
        <v>5.7905244827270499</v>
      </c>
      <c r="G152" s="3">
        <v>6.4363541603088397</v>
      </c>
      <c r="H152" s="3">
        <v>6.9374628067016602</v>
      </c>
      <c r="I152" s="3">
        <v>7.3065166473388699</v>
      </c>
      <c r="J152" s="3">
        <v>7.5862779617309597</v>
      </c>
      <c r="K152" s="3">
        <v>7.8009490966796902</v>
      </c>
      <c r="L152" s="3">
        <v>7.9674129486084002</v>
      </c>
      <c r="M152" s="12">
        <v>8.0881481170654297</v>
      </c>
    </row>
    <row r="153" spans="1:13" x14ac:dyDescent="0.35">
      <c r="A153" s="67"/>
      <c r="B153" s="2">
        <v>0.65</v>
      </c>
      <c r="C153" s="3">
        <v>1.1475367546081501</v>
      </c>
      <c r="D153" s="3">
        <v>3.6072244644164999</v>
      </c>
      <c r="E153" s="3">
        <v>5.0498709678649902</v>
      </c>
      <c r="F153" s="3">
        <v>6.0094938278198198</v>
      </c>
      <c r="G153" s="3">
        <v>6.6986379623413104</v>
      </c>
      <c r="H153" s="3">
        <v>7.2109098434448198</v>
      </c>
      <c r="I153" s="3">
        <v>7.59320163726807</v>
      </c>
      <c r="J153" s="3">
        <v>7.8827943801879901</v>
      </c>
      <c r="K153" s="3">
        <v>8.1163978576660192</v>
      </c>
      <c r="L153" s="3">
        <v>8.2832822799682599</v>
      </c>
      <c r="M153" s="12">
        <v>8.4177265167236293</v>
      </c>
    </row>
    <row r="154" spans="1:13" x14ac:dyDescent="0.35">
      <c r="A154" s="67"/>
      <c r="B154" s="2">
        <v>0.7</v>
      </c>
      <c r="C154" s="3">
        <v>1.14405918121338</v>
      </c>
      <c r="D154" s="3">
        <v>3.6572291851043701</v>
      </c>
      <c r="E154" s="3">
        <v>5.2273850440979004</v>
      </c>
      <c r="F154" s="3">
        <v>6.2270975112915004</v>
      </c>
      <c r="G154" s="3">
        <v>6.9466114044189498</v>
      </c>
      <c r="H154" s="3">
        <v>7.47784328460693</v>
      </c>
      <c r="I154" s="3">
        <v>7.8776617050170898</v>
      </c>
      <c r="J154" s="3">
        <v>8.1793107986450195</v>
      </c>
      <c r="K154" s="3">
        <v>8.4246788024902308</v>
      </c>
      <c r="L154" s="3">
        <v>8.5970335006713903</v>
      </c>
      <c r="M154" s="12">
        <v>8.7251081466674805</v>
      </c>
    </row>
    <row r="155" spans="1:13" x14ac:dyDescent="0.35">
      <c r="A155" s="67"/>
      <c r="B155" s="2">
        <v>0.75</v>
      </c>
      <c r="C155" s="3">
        <v>1.13491988182068</v>
      </c>
      <c r="D155" s="3">
        <v>3.8509259223938002</v>
      </c>
      <c r="E155" s="3">
        <v>5.39331102371216</v>
      </c>
      <c r="F155" s="3">
        <v>6.4373531341552699</v>
      </c>
      <c r="G155" s="3">
        <v>7.1760673522949201</v>
      </c>
      <c r="H155" s="3">
        <v>7.7310371398925799</v>
      </c>
      <c r="I155" s="3">
        <v>8.1496315002441406</v>
      </c>
      <c r="J155" s="3">
        <v>8.4612350463867205</v>
      </c>
      <c r="K155" s="3">
        <v>8.7156600952148402</v>
      </c>
      <c r="L155" s="3">
        <v>8.8937959671020508</v>
      </c>
      <c r="M155" s="12">
        <v>9.0305318832397496</v>
      </c>
    </row>
    <row r="156" spans="1:13" x14ac:dyDescent="0.35">
      <c r="A156" s="67"/>
      <c r="B156" s="2">
        <v>0.8</v>
      </c>
      <c r="C156" s="3">
        <v>1.1259250640869101</v>
      </c>
      <c r="D156" s="3">
        <v>3.96876096725464</v>
      </c>
      <c r="E156" s="3">
        <v>5.5786314010620099</v>
      </c>
      <c r="F156" s="3">
        <v>6.6286897659301802</v>
      </c>
      <c r="G156" s="3">
        <v>7.4066476821899396</v>
      </c>
      <c r="H156" s="3">
        <v>7.9798641204834002</v>
      </c>
      <c r="I156" s="3">
        <v>8.4076271057128906</v>
      </c>
      <c r="J156" s="3">
        <v>8.7345046997070295</v>
      </c>
      <c r="K156" s="3">
        <v>8.9857282638549805</v>
      </c>
      <c r="L156" s="3">
        <v>9.17997550964356</v>
      </c>
      <c r="M156" s="12">
        <v>9.3316240310668999</v>
      </c>
    </row>
    <row r="157" spans="1:13" x14ac:dyDescent="0.35">
      <c r="A157" s="67"/>
      <c r="B157" s="2">
        <v>0.85</v>
      </c>
      <c r="C157" s="3">
        <v>1.1258070468902599</v>
      </c>
      <c r="D157" s="3">
        <v>4.0905418395996103</v>
      </c>
      <c r="E157" s="3">
        <v>5.7405900955200204</v>
      </c>
      <c r="F157" s="3">
        <v>6.8317165374755904</v>
      </c>
      <c r="G157" s="3">
        <v>7.6233692169189498</v>
      </c>
      <c r="H157" s="3">
        <v>8.2141466140747106</v>
      </c>
      <c r="I157" s="3">
        <v>8.6582746505737305</v>
      </c>
      <c r="J157" s="3">
        <v>9.0023841857910192</v>
      </c>
      <c r="K157" s="3">
        <v>9.2584047317504901</v>
      </c>
      <c r="L157" s="3">
        <v>9.4633846282959002</v>
      </c>
      <c r="M157" s="12">
        <v>9.6178350448608398</v>
      </c>
    </row>
    <row r="158" spans="1:13" x14ac:dyDescent="0.35">
      <c r="A158" s="67"/>
      <c r="B158" s="2">
        <v>0.9</v>
      </c>
      <c r="C158" s="3">
        <v>1.1186249256134</v>
      </c>
      <c r="D158" s="3">
        <v>4.2004923820495597</v>
      </c>
      <c r="E158" s="3">
        <v>5.89015913009644</v>
      </c>
      <c r="F158" s="3">
        <v>7.01473188400269</v>
      </c>
      <c r="G158" s="3">
        <v>7.8384218215942401</v>
      </c>
      <c r="H158" s="3">
        <v>8.4476356506347692</v>
      </c>
      <c r="I158" s="3">
        <v>8.9090480804443395</v>
      </c>
      <c r="J158" s="3">
        <v>9.2626819610595703</v>
      </c>
      <c r="K158" s="3">
        <v>9.5249147415161097</v>
      </c>
      <c r="L158" s="3">
        <v>9.7333745956420898</v>
      </c>
      <c r="M158" s="12">
        <v>9.8899488449096697</v>
      </c>
    </row>
    <row r="159" spans="1:13" x14ac:dyDescent="0.35">
      <c r="A159" s="67"/>
      <c r="B159" s="2">
        <v>0.95</v>
      </c>
      <c r="C159" s="3">
        <v>1.11097979545593</v>
      </c>
      <c r="D159" s="3">
        <v>4.2812190055847203</v>
      </c>
      <c r="E159" s="3">
        <v>6.0442566871643102</v>
      </c>
      <c r="F159" s="3">
        <v>7.19661521911621</v>
      </c>
      <c r="G159" s="3">
        <v>8.0385084152221697</v>
      </c>
      <c r="H159" s="3">
        <v>8.6697940826415998</v>
      </c>
      <c r="I159" s="3">
        <v>9.1515827178955096</v>
      </c>
      <c r="J159" s="3">
        <v>9.5100908279418999</v>
      </c>
      <c r="K159" s="3">
        <v>9.7847871780395508</v>
      </c>
      <c r="L159" s="3">
        <v>9.9986505508422905</v>
      </c>
      <c r="M159" s="12">
        <v>10.167077064514199</v>
      </c>
    </row>
    <row r="160" spans="1:13" x14ac:dyDescent="0.35">
      <c r="A160" s="67"/>
      <c r="B160" s="2">
        <v>1</v>
      </c>
      <c r="C160" s="3">
        <v>1.1054711341857899</v>
      </c>
      <c r="D160" s="3">
        <v>4.4104561805725098</v>
      </c>
      <c r="E160" s="3">
        <v>6.1909031867981001</v>
      </c>
      <c r="F160" s="3">
        <v>7.3787336349487296</v>
      </c>
      <c r="G160" s="3">
        <v>8.2355976104736293</v>
      </c>
      <c r="H160" s="3">
        <v>8.8923311233520508</v>
      </c>
      <c r="I160" s="3">
        <v>9.3839540481567401</v>
      </c>
      <c r="J160" s="3">
        <v>9.7508287429809606</v>
      </c>
      <c r="K160" s="3">
        <v>10.0399160385132</v>
      </c>
      <c r="L160" s="3">
        <v>10.256981849670399</v>
      </c>
      <c r="M160" s="12">
        <v>10.429080009460501</v>
      </c>
    </row>
    <row r="161" spans="1:13" x14ac:dyDescent="0.35">
      <c r="A161" s="8"/>
      <c r="B161" s="9"/>
      <c r="C161" s="9"/>
      <c r="D161" s="9"/>
      <c r="E161" s="9"/>
      <c r="F161" s="9"/>
      <c r="G161" s="9"/>
      <c r="H161" s="9"/>
      <c r="I161" s="9"/>
      <c r="J161" s="9"/>
      <c r="K161" s="9"/>
      <c r="L161" s="9"/>
      <c r="M161" s="10"/>
    </row>
    <row r="162" spans="1:13" x14ac:dyDescent="0.35">
      <c r="A162" s="8"/>
      <c r="B162" s="9"/>
      <c r="C162" s="9"/>
      <c r="D162" s="9"/>
      <c r="E162" s="9"/>
      <c r="F162" s="9"/>
      <c r="G162" s="9"/>
      <c r="H162" s="9"/>
      <c r="I162" s="9"/>
      <c r="J162" s="9"/>
      <c r="K162" s="9"/>
      <c r="L162" s="9"/>
      <c r="M162" s="10"/>
    </row>
    <row r="163" spans="1:13" x14ac:dyDescent="0.35">
      <c r="A163" s="8"/>
      <c r="B163" s="9"/>
      <c r="C163" s="9"/>
      <c r="D163" s="9"/>
      <c r="E163" s="9"/>
      <c r="F163" s="9"/>
      <c r="G163" s="9"/>
      <c r="H163" s="9"/>
      <c r="I163" s="9"/>
      <c r="J163" s="9"/>
      <c r="K163" s="9"/>
      <c r="L163" s="9"/>
      <c r="M163" s="10"/>
    </row>
    <row r="164" spans="1:13" x14ac:dyDescent="0.35">
      <c r="A164" s="8"/>
      <c r="B164" s="9"/>
      <c r="C164" s="9"/>
      <c r="D164" s="9"/>
      <c r="E164" s="9"/>
      <c r="F164" s="9"/>
      <c r="G164" s="9"/>
      <c r="H164" s="9"/>
      <c r="I164" s="9"/>
      <c r="J164" s="9"/>
      <c r="K164" s="9"/>
      <c r="L164" s="9"/>
      <c r="M164" s="10"/>
    </row>
    <row r="165" spans="1:13" x14ac:dyDescent="0.35">
      <c r="A165" s="8"/>
      <c r="B165" s="9"/>
      <c r="C165" s="9"/>
      <c r="D165" s="9"/>
      <c r="E165" s="9"/>
      <c r="F165" s="9"/>
      <c r="G165" s="9"/>
      <c r="H165" s="9"/>
      <c r="I165" s="9"/>
      <c r="J165" s="9"/>
      <c r="K165" s="9"/>
      <c r="L165" s="9"/>
      <c r="M165" s="10"/>
    </row>
    <row r="166" spans="1:13" x14ac:dyDescent="0.35">
      <c r="A166" s="8"/>
      <c r="B166" s="9"/>
      <c r="C166" s="9"/>
      <c r="D166" s="9"/>
      <c r="E166" s="9"/>
      <c r="F166" s="9"/>
      <c r="G166" s="9"/>
      <c r="H166" s="9"/>
      <c r="I166" s="9"/>
      <c r="J166" s="9"/>
      <c r="K166" s="9"/>
      <c r="L166" s="9"/>
      <c r="M166" s="10"/>
    </row>
    <row r="167" spans="1:13" x14ac:dyDescent="0.35">
      <c r="A167" s="8"/>
      <c r="B167" s="9"/>
      <c r="C167" s="9"/>
      <c r="D167" s="9"/>
      <c r="E167" s="9"/>
      <c r="F167" s="9"/>
      <c r="G167" s="9"/>
      <c r="H167" s="9"/>
      <c r="I167" s="9"/>
      <c r="J167" s="9"/>
      <c r="K167" s="9"/>
      <c r="L167" s="9"/>
      <c r="M167" s="10"/>
    </row>
    <row r="168" spans="1:13" x14ac:dyDescent="0.35">
      <c r="A168" s="8"/>
      <c r="B168" s="9"/>
      <c r="C168" s="9"/>
      <c r="D168" s="9"/>
      <c r="E168" s="9"/>
      <c r="F168" s="9"/>
      <c r="G168" s="9"/>
      <c r="H168" s="9"/>
      <c r="I168" s="9"/>
      <c r="J168" s="9"/>
      <c r="K168" s="9"/>
      <c r="L168" s="9"/>
      <c r="M168" s="10"/>
    </row>
    <row r="169" spans="1:13" x14ac:dyDescent="0.35">
      <c r="A169" s="8"/>
      <c r="B169" s="9"/>
      <c r="C169" s="9"/>
      <c r="D169" s="9"/>
      <c r="E169" s="9"/>
      <c r="F169" s="9"/>
      <c r="G169" s="9"/>
      <c r="H169" s="9"/>
      <c r="I169" s="9"/>
      <c r="J169" s="9"/>
      <c r="K169" s="9"/>
      <c r="L169" s="9"/>
      <c r="M169" s="10"/>
    </row>
    <row r="170" spans="1:13" x14ac:dyDescent="0.35">
      <c r="A170" s="8"/>
      <c r="B170" s="9"/>
      <c r="C170" s="9"/>
      <c r="D170" s="9"/>
      <c r="E170" s="9"/>
      <c r="F170" s="9"/>
      <c r="G170" s="9"/>
      <c r="H170" s="9"/>
      <c r="I170" s="9"/>
      <c r="J170" s="9"/>
      <c r="K170" s="9"/>
      <c r="L170" s="9"/>
      <c r="M170" s="10"/>
    </row>
    <row r="171" spans="1:13" x14ac:dyDescent="0.35">
      <c r="A171" s="64" t="s">
        <v>1</v>
      </c>
      <c r="B171" s="65"/>
      <c r="C171" s="65"/>
      <c r="D171" s="65"/>
      <c r="E171" s="65"/>
      <c r="F171" s="65"/>
      <c r="G171" s="65"/>
      <c r="H171" s="65"/>
      <c r="I171" s="65"/>
      <c r="J171" s="65"/>
      <c r="K171" s="65"/>
      <c r="L171" s="65"/>
      <c r="M171" s="66"/>
    </row>
    <row r="172" spans="1:13" x14ac:dyDescent="0.35">
      <c r="A172" s="67" t="s">
        <v>0</v>
      </c>
      <c r="B172" s="1"/>
      <c r="C172" s="1">
        <v>0</v>
      </c>
      <c r="D172" s="1">
        <v>0.1</v>
      </c>
      <c r="E172" s="1">
        <v>0.2</v>
      </c>
      <c r="F172" s="1">
        <v>0.3</v>
      </c>
      <c r="G172" s="1">
        <v>0.4</v>
      </c>
      <c r="H172" s="1">
        <v>0.5</v>
      </c>
      <c r="I172" s="1">
        <v>0.6</v>
      </c>
      <c r="J172" s="1">
        <v>0.7</v>
      </c>
      <c r="K172" s="1">
        <v>0.8</v>
      </c>
      <c r="L172" s="1">
        <v>0.9</v>
      </c>
      <c r="M172" s="11">
        <v>1</v>
      </c>
    </row>
    <row r="173" spans="1:13" x14ac:dyDescent="0.35">
      <c r="A173" s="67"/>
      <c r="B173" s="2">
        <v>0</v>
      </c>
      <c r="C173" s="4">
        <v>0</v>
      </c>
      <c r="D173" s="4">
        <v>0</v>
      </c>
      <c r="E173" s="4">
        <v>0</v>
      </c>
      <c r="F173" s="4">
        <v>0</v>
      </c>
      <c r="G173" s="4">
        <v>0</v>
      </c>
      <c r="H173" s="4">
        <v>0</v>
      </c>
      <c r="I173" s="4">
        <v>0</v>
      </c>
      <c r="J173" s="4">
        <v>0</v>
      </c>
      <c r="K173" s="4">
        <v>0</v>
      </c>
      <c r="L173" s="4">
        <v>0</v>
      </c>
      <c r="M173" s="14">
        <v>0</v>
      </c>
    </row>
    <row r="174" spans="1:13" x14ac:dyDescent="0.35">
      <c r="A174" s="67"/>
      <c r="B174" s="2">
        <v>0.05</v>
      </c>
      <c r="C174" s="4">
        <v>2.8631160967052E-3</v>
      </c>
      <c r="D174" s="4">
        <v>4.4894623570144203E-3</v>
      </c>
      <c r="E174" s="4">
        <v>7.1654184721410301E-3</v>
      </c>
      <c r="F174" s="4">
        <v>9.5546161755919509E-3</v>
      </c>
      <c r="G174" s="4">
        <v>1.14937284961343E-2</v>
      </c>
      <c r="H174" s="4">
        <v>1.4052577316760999E-2</v>
      </c>
      <c r="I174" s="4">
        <v>1.40424389392138E-2</v>
      </c>
      <c r="J174" s="4">
        <v>1.6006296500563601E-2</v>
      </c>
      <c r="K174" s="4">
        <v>1.82540509849787E-2</v>
      </c>
      <c r="L174" s="4">
        <v>1.9193857908248901E-2</v>
      </c>
      <c r="M174" s="14">
        <v>2.10490729659796E-2</v>
      </c>
    </row>
    <row r="175" spans="1:13" x14ac:dyDescent="0.35">
      <c r="A175" s="67"/>
      <c r="B175" s="2">
        <v>0.1</v>
      </c>
      <c r="C175" s="4">
        <v>7.8715747222304292E-3</v>
      </c>
      <c r="D175" s="4">
        <v>1.29149314016104E-2</v>
      </c>
      <c r="E175" s="4">
        <v>1.7927363514900201E-2</v>
      </c>
      <c r="F175" s="4">
        <v>2.2701982408761999E-2</v>
      </c>
      <c r="G175" s="4">
        <v>2.5512706488370899E-2</v>
      </c>
      <c r="H175" s="4">
        <v>2.9139410704374299E-2</v>
      </c>
      <c r="I175" s="4">
        <v>2.9060868546366699E-2</v>
      </c>
      <c r="J175" s="4">
        <v>3.4888055175542797E-2</v>
      </c>
      <c r="K175" s="4">
        <v>3.5521756857633598E-2</v>
      </c>
      <c r="L175" s="4">
        <v>4.28316295146942E-2</v>
      </c>
      <c r="M175" s="14">
        <v>4.4056549668312101E-2</v>
      </c>
    </row>
    <row r="176" spans="1:13" x14ac:dyDescent="0.35">
      <c r="A176" s="67"/>
      <c r="B176" s="2">
        <v>0.15</v>
      </c>
      <c r="C176" s="4">
        <v>4.3909107334911797E-3</v>
      </c>
      <c r="D176" s="4">
        <v>1.6493087634444199E-2</v>
      </c>
      <c r="E176" s="4">
        <v>2.5215284898877099E-2</v>
      </c>
      <c r="F176" s="4">
        <v>3.0256612226367E-2</v>
      </c>
      <c r="G176" s="4">
        <v>3.94943132996559E-2</v>
      </c>
      <c r="H176" s="4">
        <v>4.0369857102632502E-2</v>
      </c>
      <c r="I176" s="4">
        <v>4.4112928211689002E-2</v>
      </c>
      <c r="J176" s="4">
        <v>4.76619005203247E-2</v>
      </c>
      <c r="K176" s="4">
        <v>5.3760789334774003E-2</v>
      </c>
      <c r="L176" s="4">
        <v>5.60788884758949E-2</v>
      </c>
      <c r="M176" s="14">
        <v>5.8403443545103101E-2</v>
      </c>
    </row>
    <row r="177" spans="1:13" x14ac:dyDescent="0.35">
      <c r="A177" s="67"/>
      <c r="B177" s="2">
        <v>0.2</v>
      </c>
      <c r="C177" s="4">
        <v>2.6228870265185798E-3</v>
      </c>
      <c r="D177" s="4">
        <v>1.9579993560910201E-2</v>
      </c>
      <c r="E177" s="4">
        <v>3.1389048633476101E-2</v>
      </c>
      <c r="F177" s="4">
        <v>3.9194155484437901E-2</v>
      </c>
      <c r="G177" s="4">
        <v>5.0924487411975902E-2</v>
      </c>
      <c r="H177" s="4">
        <v>5.2438613027334199E-2</v>
      </c>
      <c r="I177" s="4">
        <v>5.5793844163417802E-2</v>
      </c>
      <c r="J177" s="4">
        <v>6.0435745865106603E-2</v>
      </c>
      <c r="K177" s="4">
        <v>6.5165387094020796E-2</v>
      </c>
      <c r="L177" s="4">
        <v>6.7949451506137903E-2</v>
      </c>
      <c r="M177" s="14">
        <v>6.8772174417972606E-2</v>
      </c>
    </row>
    <row r="178" spans="1:13" x14ac:dyDescent="0.35">
      <c r="A178" s="67"/>
      <c r="B178" s="2">
        <v>0.25</v>
      </c>
      <c r="C178" s="4">
        <v>-6.8726146128028599E-4</v>
      </c>
      <c r="D178" s="4">
        <v>2.2996617481112501E-2</v>
      </c>
      <c r="E178" s="4">
        <v>3.7562812368075099E-2</v>
      </c>
      <c r="F178" s="4">
        <v>5.2217323333024999E-2</v>
      </c>
      <c r="G178" s="4">
        <v>6.23546615242958E-2</v>
      </c>
      <c r="H178" s="4">
        <v>6.4024067483842401E-2</v>
      </c>
      <c r="I178" s="4">
        <v>6.7474760115146595E-2</v>
      </c>
      <c r="J178" s="4">
        <v>7.32095912098885E-2</v>
      </c>
      <c r="K178" s="4">
        <v>7.65699848532677E-2</v>
      </c>
      <c r="L178" s="4">
        <v>7.9820014536380796E-2</v>
      </c>
      <c r="M178" s="14">
        <v>8.7815485894679995E-2</v>
      </c>
    </row>
    <row r="179" spans="1:13" x14ac:dyDescent="0.35">
      <c r="A179" s="67"/>
      <c r="B179" s="2">
        <v>0.3</v>
      </c>
      <c r="C179" s="4">
        <v>-4.2261560447514101E-3</v>
      </c>
      <c r="D179" s="4">
        <v>2.51404382288456E-2</v>
      </c>
      <c r="E179" s="4">
        <v>4.3736576102674E-2</v>
      </c>
      <c r="F179" s="4">
        <v>6.0543081164360003E-2</v>
      </c>
      <c r="G179" s="4">
        <v>7.3784835636615795E-2</v>
      </c>
      <c r="H179" s="4">
        <v>7.5609521940350505E-2</v>
      </c>
      <c r="I179" s="4">
        <v>7.9155676066875499E-2</v>
      </c>
      <c r="J179" s="4">
        <v>8.5983436554670306E-2</v>
      </c>
      <c r="K179" s="4">
        <v>8.7974582612514493E-2</v>
      </c>
      <c r="L179" s="4">
        <v>9.4999715685844394E-2</v>
      </c>
      <c r="M179" s="14">
        <v>9.7506895661354107E-2</v>
      </c>
    </row>
    <row r="180" spans="1:13" x14ac:dyDescent="0.35">
      <c r="A180" s="67"/>
      <c r="B180" s="2">
        <v>0.35</v>
      </c>
      <c r="C180" s="4">
        <v>-6.5501155331730799E-3</v>
      </c>
      <c r="D180" s="4">
        <v>2.7767153456807098E-2</v>
      </c>
      <c r="E180" s="4">
        <v>4.9910339837272999E-2</v>
      </c>
      <c r="F180" s="4">
        <v>6.8868838995695097E-2</v>
      </c>
      <c r="G180" s="4">
        <v>8.5215009748935699E-2</v>
      </c>
      <c r="H180" s="4">
        <v>8.7194976396858706E-2</v>
      </c>
      <c r="I180" s="4">
        <v>9.0836592018604306E-2</v>
      </c>
      <c r="J180" s="4">
        <v>9.8757281899452196E-2</v>
      </c>
      <c r="K180" s="4">
        <v>9.93791803717613E-2</v>
      </c>
      <c r="L180" s="4">
        <v>0.103007979691029</v>
      </c>
      <c r="M180" s="14">
        <v>0.111957803368568</v>
      </c>
    </row>
    <row r="181" spans="1:13" x14ac:dyDescent="0.35">
      <c r="A181" s="67"/>
      <c r="B181" s="2">
        <v>0.4</v>
      </c>
      <c r="C181" s="4">
        <v>-9.0186111629009299E-3</v>
      </c>
      <c r="D181" s="4">
        <v>3.11299236491323E-2</v>
      </c>
      <c r="E181" s="4">
        <v>5.60841035718719E-2</v>
      </c>
      <c r="F181" s="4">
        <v>7.7194596827030199E-2</v>
      </c>
      <c r="G181" s="4">
        <v>9.4264641404151903E-2</v>
      </c>
      <c r="H181" s="4">
        <v>9.8780430853366893E-2</v>
      </c>
      <c r="I181" s="4">
        <v>0.102517507970333</v>
      </c>
      <c r="J181" s="4">
        <v>0.11018633097410201</v>
      </c>
      <c r="K181" s="4">
        <v>0.110783778131008</v>
      </c>
      <c r="L181" s="4">
        <v>0.115862384438515</v>
      </c>
      <c r="M181" s="14">
        <v>0.118077054619789</v>
      </c>
    </row>
    <row r="182" spans="1:13" x14ac:dyDescent="0.35">
      <c r="A182" s="67"/>
      <c r="B182" s="2">
        <v>0.45</v>
      </c>
      <c r="C182" s="4">
        <v>-1.12530682235956E-2</v>
      </c>
      <c r="D182" s="4">
        <v>3.4492693841457402E-2</v>
      </c>
      <c r="E182" s="4">
        <v>6.2257867306470899E-2</v>
      </c>
      <c r="F182" s="4">
        <v>8.5520354658365202E-2</v>
      </c>
      <c r="G182" s="4">
        <v>9.9950671195983901E-2</v>
      </c>
      <c r="H182" s="4">
        <v>0.108537919819355</v>
      </c>
      <c r="I182" s="4">
        <v>0.111844412982464</v>
      </c>
      <c r="J182" s="4">
        <v>0.117018848657608</v>
      </c>
      <c r="K182" s="4">
        <v>0.11891596019268</v>
      </c>
      <c r="L182" s="4">
        <v>0.123026512563229</v>
      </c>
      <c r="M182" s="14">
        <v>0.123884119093418</v>
      </c>
    </row>
    <row r="183" spans="1:13" x14ac:dyDescent="0.35">
      <c r="A183" s="67"/>
      <c r="B183" s="2">
        <v>0.5</v>
      </c>
      <c r="C183" s="4">
        <v>-1.12694250419736E-2</v>
      </c>
      <c r="D183" s="4">
        <v>3.7855464033782503E-2</v>
      </c>
      <c r="E183" s="4">
        <v>6.9043035618960899E-2</v>
      </c>
      <c r="F183" s="4">
        <v>9.3846112489700304E-2</v>
      </c>
      <c r="G183" s="4">
        <v>0.10725274682045</v>
      </c>
      <c r="H183" s="4">
        <v>0.11510518193244899</v>
      </c>
      <c r="I183" s="4">
        <v>0.12027137726545301</v>
      </c>
      <c r="J183" s="4">
        <v>0.124722257256508</v>
      </c>
      <c r="K183" s="4">
        <v>0.126669526100159</v>
      </c>
      <c r="L183" s="4">
        <v>0.13100063800811801</v>
      </c>
      <c r="M183" s="14">
        <v>0.13316331803798701</v>
      </c>
    </row>
    <row r="184" spans="1:13" x14ac:dyDescent="0.35">
      <c r="A184" s="67"/>
      <c r="B184" s="2">
        <v>0.55000000000000004</v>
      </c>
      <c r="C184" s="4">
        <v>-1.4043376781046399E-2</v>
      </c>
      <c r="D184" s="4">
        <v>4.1218234226107597E-2</v>
      </c>
      <c r="E184" s="4">
        <v>7.5828203931450802E-2</v>
      </c>
      <c r="F184" s="4">
        <v>0.100231751799583</v>
      </c>
      <c r="G184" s="4">
        <v>0.11308997124433499</v>
      </c>
      <c r="H184" s="4">
        <v>0.121103689074516</v>
      </c>
      <c r="I184" s="4">
        <v>0.12610687315464</v>
      </c>
      <c r="J184" s="4">
        <v>0.13133005797863001</v>
      </c>
      <c r="K184" s="4">
        <v>0.134524196386337</v>
      </c>
      <c r="L184" s="4">
        <v>0.137014180421829</v>
      </c>
      <c r="M184" s="14">
        <v>0.14402161538600899</v>
      </c>
    </row>
    <row r="185" spans="1:13" x14ac:dyDescent="0.35">
      <c r="A185" s="67"/>
      <c r="B185" s="2">
        <v>0.6</v>
      </c>
      <c r="C185" s="4">
        <v>-1.50645701214671E-2</v>
      </c>
      <c r="D185" s="4">
        <v>4.4581004418432699E-2</v>
      </c>
      <c r="E185" s="4">
        <v>8.2613372243940802E-2</v>
      </c>
      <c r="F185" s="4">
        <v>0.104959227144718</v>
      </c>
      <c r="G185" s="4">
        <v>0.118340238928795</v>
      </c>
      <c r="H185" s="4">
        <v>0.127102196216583</v>
      </c>
      <c r="I185" s="4">
        <v>0.13330650329589799</v>
      </c>
      <c r="J185" s="4">
        <v>0.136949822306633</v>
      </c>
      <c r="K185" s="4">
        <v>0.14323882758617401</v>
      </c>
      <c r="L185" s="4">
        <v>0.145519554615021</v>
      </c>
      <c r="M185" s="14">
        <v>0.14868116378784199</v>
      </c>
    </row>
    <row r="186" spans="1:13" x14ac:dyDescent="0.35">
      <c r="A186" s="67"/>
      <c r="B186" s="2">
        <v>0.65</v>
      </c>
      <c r="C186" s="4">
        <v>-1.4658401720225801E-2</v>
      </c>
      <c r="D186" s="4">
        <v>4.79437746107578E-2</v>
      </c>
      <c r="E186" s="4">
        <v>8.9398540556430803E-2</v>
      </c>
      <c r="F186" s="4">
        <v>0.109570600092411</v>
      </c>
      <c r="G186" s="4">
        <v>0.12359050661325501</v>
      </c>
      <c r="H186" s="4">
        <v>0.13403494656086001</v>
      </c>
      <c r="I186" s="4">
        <v>0.13916651904582999</v>
      </c>
      <c r="J186" s="4">
        <v>0.143128171563149</v>
      </c>
      <c r="K186" s="4">
        <v>0.150244250893593</v>
      </c>
      <c r="L186" s="4">
        <v>0.15313601493835499</v>
      </c>
      <c r="M186" s="14">
        <v>0.15654042363166801</v>
      </c>
    </row>
    <row r="187" spans="1:13" x14ac:dyDescent="0.35">
      <c r="A187" s="67"/>
      <c r="B187" s="2">
        <v>0.7</v>
      </c>
      <c r="C187" s="4">
        <v>-1.5352915972471201E-2</v>
      </c>
      <c r="D187" s="4">
        <v>4.7988850623369203E-2</v>
      </c>
      <c r="E187" s="4">
        <v>9.4637379050254794E-2</v>
      </c>
      <c r="F187" s="4">
        <v>0.116594783961773</v>
      </c>
      <c r="G187" s="4">
        <v>0.12884077429771401</v>
      </c>
      <c r="H187" s="4">
        <v>0.139142096042633</v>
      </c>
      <c r="I187" s="4">
        <v>0.14625716209411599</v>
      </c>
      <c r="J187" s="4">
        <v>0.150515556335449</v>
      </c>
      <c r="K187" s="4">
        <v>0.156265333294868</v>
      </c>
      <c r="L187" s="4">
        <v>0.160652801394463</v>
      </c>
      <c r="M187" s="14">
        <v>0.16350312530994399</v>
      </c>
    </row>
    <row r="188" spans="1:13" x14ac:dyDescent="0.35">
      <c r="A188" s="67"/>
      <c r="B188" s="2">
        <v>0.75</v>
      </c>
      <c r="C188" s="4">
        <v>-1.8330760300159499E-2</v>
      </c>
      <c r="D188" s="4">
        <v>5.4976601153612102E-2</v>
      </c>
      <c r="E188" s="4">
        <v>0.10009156167507199</v>
      </c>
      <c r="F188" s="4">
        <v>0.119193583726883</v>
      </c>
      <c r="G188" s="4">
        <v>0.134091041982174</v>
      </c>
      <c r="H188" s="4">
        <v>0.143737018108368</v>
      </c>
      <c r="I188" s="4">
        <v>0.15154309570789301</v>
      </c>
      <c r="J188" s="4">
        <v>0.15628363192081501</v>
      </c>
      <c r="K188" s="4">
        <v>0.16122055053710899</v>
      </c>
      <c r="L188" s="4">
        <v>0.16642901301384</v>
      </c>
      <c r="M188" s="14">
        <v>0.16972516477107999</v>
      </c>
    </row>
    <row r="189" spans="1:13" x14ac:dyDescent="0.35">
      <c r="A189" s="67"/>
      <c r="B189" s="2">
        <v>0.8</v>
      </c>
      <c r="C189" s="4">
        <v>-1.7701525241136599E-2</v>
      </c>
      <c r="D189" s="4">
        <v>6.0017842799425097E-2</v>
      </c>
      <c r="E189" s="4">
        <v>0.100662164390087</v>
      </c>
      <c r="F189" s="4">
        <v>0.122696988284588</v>
      </c>
      <c r="G189" s="4">
        <v>0.13934130966663399</v>
      </c>
      <c r="H189" s="4">
        <v>0.149121999740601</v>
      </c>
      <c r="I189" s="4">
        <v>0.156289502978325</v>
      </c>
      <c r="J189" s="4">
        <v>0.161313876509666</v>
      </c>
      <c r="K189" s="4">
        <v>0.16704803705215501</v>
      </c>
      <c r="L189" s="4">
        <v>0.17089372873306299</v>
      </c>
      <c r="M189" s="14">
        <v>0.175890818238258</v>
      </c>
    </row>
    <row r="190" spans="1:13" x14ac:dyDescent="0.35">
      <c r="A190" s="67"/>
      <c r="B190" s="2">
        <v>0.85</v>
      </c>
      <c r="C190" s="4">
        <v>-1.7681142315268499E-2</v>
      </c>
      <c r="D190" s="4">
        <v>6.2248099595308297E-2</v>
      </c>
      <c r="E190" s="4">
        <v>0.10331467539072001</v>
      </c>
      <c r="F190" s="4">
        <v>0.12784521281719199</v>
      </c>
      <c r="G190" s="4">
        <v>0.14285546541214</v>
      </c>
      <c r="H190" s="4">
        <v>0.15456406772136699</v>
      </c>
      <c r="I190" s="4">
        <v>0.16223198175430301</v>
      </c>
      <c r="J190" s="4">
        <v>0.16951434314250899</v>
      </c>
      <c r="K190" s="4">
        <v>0.17330206930637401</v>
      </c>
      <c r="L190" s="4">
        <v>0.17812946438789401</v>
      </c>
      <c r="M190" s="14">
        <v>0.18280802667141</v>
      </c>
    </row>
    <row r="191" spans="1:13" x14ac:dyDescent="0.35">
      <c r="A191" s="67"/>
      <c r="B191" s="2">
        <v>0.9</v>
      </c>
      <c r="C191" s="4">
        <v>-1.84607487171888E-2</v>
      </c>
      <c r="D191" s="4">
        <v>6.3756950199604007E-2</v>
      </c>
      <c r="E191" s="4">
        <v>0.108561329543591</v>
      </c>
      <c r="F191" s="4">
        <v>0.131374135613441</v>
      </c>
      <c r="G191" s="4">
        <v>0.14613573253154799</v>
      </c>
      <c r="H191" s="4">
        <v>0.15908928215503701</v>
      </c>
      <c r="I191" s="4">
        <v>0.16858343780040699</v>
      </c>
      <c r="J191" s="4">
        <v>0.17347069084644301</v>
      </c>
      <c r="K191" s="4">
        <v>0.178634002804756</v>
      </c>
      <c r="L191" s="4">
        <v>0.18333451449871099</v>
      </c>
      <c r="M191" s="14">
        <v>0.187291160225868</v>
      </c>
    </row>
    <row r="192" spans="1:13" x14ac:dyDescent="0.35">
      <c r="A192" s="67"/>
      <c r="B192" s="2">
        <v>0.95</v>
      </c>
      <c r="C192" s="4">
        <v>-1.8624829128384601E-2</v>
      </c>
      <c r="D192" s="4">
        <v>6.8737469613552094E-2</v>
      </c>
      <c r="E192" s="4">
        <v>0.107428714632988</v>
      </c>
      <c r="F192" s="4">
        <v>0.13489644229412101</v>
      </c>
      <c r="G192" s="4">
        <v>0.15065318346023601</v>
      </c>
      <c r="H192" s="4">
        <v>0.161904871463776</v>
      </c>
      <c r="I192" s="4">
        <v>0.17230744659900701</v>
      </c>
      <c r="J192" s="4">
        <v>0.17960096895694699</v>
      </c>
      <c r="K192" s="4">
        <v>0.18684270977973899</v>
      </c>
      <c r="L192" s="4">
        <v>0.19158366322517401</v>
      </c>
      <c r="M192" s="14">
        <v>0.192740753293037</v>
      </c>
    </row>
    <row r="193" spans="1:13" x14ac:dyDescent="0.35">
      <c r="A193" s="67"/>
      <c r="B193" s="2">
        <v>1</v>
      </c>
      <c r="C193" s="4">
        <v>-1.97524055838585E-2</v>
      </c>
      <c r="D193" s="4">
        <v>7.3717989027500194E-2</v>
      </c>
      <c r="E193" s="4">
        <v>0.11634495854377699</v>
      </c>
      <c r="F193" s="4">
        <v>0.13712497055530501</v>
      </c>
      <c r="G193" s="4">
        <v>0.15426479279995001</v>
      </c>
      <c r="H193" s="4">
        <v>0.16787123680114699</v>
      </c>
      <c r="I193" s="4">
        <v>0.17637440562248199</v>
      </c>
      <c r="J193" s="4">
        <v>0.18504916131496399</v>
      </c>
      <c r="K193" s="4">
        <v>0.190531522035599</v>
      </c>
      <c r="L193" s="4">
        <v>0.194646716117859</v>
      </c>
      <c r="M193" s="14">
        <v>0.19962078332901001</v>
      </c>
    </row>
    <row r="194" spans="1:13" x14ac:dyDescent="0.35">
      <c r="A194" s="8"/>
      <c r="B194" s="9"/>
      <c r="C194" s="9"/>
      <c r="D194" s="9"/>
      <c r="E194" s="9"/>
      <c r="F194" s="9"/>
      <c r="G194" s="9"/>
      <c r="H194" s="9"/>
      <c r="I194" s="9"/>
      <c r="J194" s="9"/>
      <c r="K194" s="9"/>
      <c r="L194" s="9"/>
      <c r="M194" s="10"/>
    </row>
    <row r="195" spans="1:13" x14ac:dyDescent="0.35">
      <c r="A195" s="8"/>
      <c r="B195" s="9"/>
      <c r="C195" s="9"/>
      <c r="D195" s="9"/>
      <c r="E195" s="9"/>
      <c r="F195" s="9"/>
      <c r="G195" s="9"/>
      <c r="H195" s="9"/>
      <c r="I195" s="9"/>
      <c r="J195" s="9"/>
      <c r="K195" s="9"/>
      <c r="L195" s="9"/>
      <c r="M195" s="10"/>
    </row>
    <row r="196" spans="1:13" x14ac:dyDescent="0.35">
      <c r="A196" s="8"/>
      <c r="B196" s="9"/>
      <c r="C196" s="9"/>
      <c r="D196" s="9"/>
      <c r="E196" s="9"/>
      <c r="F196" s="9"/>
      <c r="G196" s="9"/>
      <c r="H196" s="9"/>
      <c r="I196" s="9"/>
      <c r="J196" s="9"/>
      <c r="K196" s="9"/>
      <c r="L196" s="9"/>
      <c r="M196" s="10"/>
    </row>
    <row r="197" spans="1:13" x14ac:dyDescent="0.35">
      <c r="A197" s="8"/>
      <c r="B197" s="9"/>
      <c r="C197" s="9"/>
      <c r="D197" s="9"/>
      <c r="E197" s="9"/>
      <c r="F197" s="9"/>
      <c r="G197" s="9"/>
      <c r="H197" s="9"/>
      <c r="I197" s="9"/>
      <c r="J197" s="9"/>
      <c r="K197" s="9"/>
      <c r="L197" s="9"/>
      <c r="M197" s="10"/>
    </row>
    <row r="198" spans="1:13" x14ac:dyDescent="0.35">
      <c r="A198" s="8"/>
      <c r="B198" s="9"/>
      <c r="C198" s="9"/>
      <c r="D198" s="9"/>
      <c r="E198" s="9"/>
      <c r="F198" s="9"/>
      <c r="G198" s="9"/>
      <c r="H198" s="9"/>
      <c r="I198" s="9"/>
      <c r="J198" s="9"/>
      <c r="K198" s="9"/>
      <c r="L198" s="9"/>
      <c r="M198" s="10"/>
    </row>
    <row r="199" spans="1:13" x14ac:dyDescent="0.35">
      <c r="A199" s="8"/>
      <c r="B199" s="9"/>
      <c r="C199" s="9"/>
      <c r="D199" s="9"/>
      <c r="E199" s="9"/>
      <c r="F199" s="9"/>
      <c r="G199" s="9"/>
      <c r="H199" s="9"/>
      <c r="I199" s="9"/>
      <c r="J199" s="9"/>
      <c r="K199" s="9"/>
      <c r="L199" s="9"/>
      <c r="M199" s="10"/>
    </row>
    <row r="200" spans="1:13" x14ac:dyDescent="0.35">
      <c r="A200" s="8"/>
      <c r="B200" s="9"/>
      <c r="C200" s="9"/>
      <c r="D200" s="9"/>
      <c r="E200" s="9"/>
      <c r="F200" s="9"/>
      <c r="G200" s="9"/>
      <c r="H200" s="9"/>
      <c r="I200" s="9"/>
      <c r="J200" s="9"/>
      <c r="K200" s="9"/>
      <c r="L200" s="9"/>
      <c r="M200" s="10"/>
    </row>
    <row r="201" spans="1:13" x14ac:dyDescent="0.35">
      <c r="A201" s="8"/>
      <c r="B201" s="9"/>
      <c r="C201" s="9"/>
      <c r="D201" s="9"/>
      <c r="E201" s="9"/>
      <c r="F201" s="9"/>
      <c r="G201" s="9"/>
      <c r="H201" s="9"/>
      <c r="I201" s="9"/>
      <c r="J201" s="9"/>
      <c r="K201" s="9"/>
      <c r="L201" s="9"/>
      <c r="M201" s="10"/>
    </row>
    <row r="202" spans="1:13" x14ac:dyDescent="0.35">
      <c r="A202" s="8"/>
      <c r="B202" s="9"/>
      <c r="C202" s="9"/>
      <c r="D202" s="9"/>
      <c r="E202" s="9"/>
      <c r="F202" s="9"/>
      <c r="G202" s="9"/>
      <c r="H202" s="9"/>
      <c r="I202" s="9"/>
      <c r="J202" s="9"/>
      <c r="K202" s="9"/>
      <c r="L202" s="9"/>
      <c r="M202" s="10"/>
    </row>
    <row r="203" spans="1:13" x14ac:dyDescent="0.35">
      <c r="A203" s="8"/>
      <c r="B203" s="9"/>
      <c r="C203" s="9"/>
      <c r="D203" s="9"/>
      <c r="E203" s="9"/>
      <c r="F203" s="9"/>
      <c r="G203" s="9"/>
      <c r="H203" s="9"/>
      <c r="I203" s="9"/>
      <c r="J203" s="9"/>
      <c r="K203" s="9"/>
      <c r="L203" s="9"/>
      <c r="M203" s="10"/>
    </row>
    <row r="204" spans="1:13" x14ac:dyDescent="0.35">
      <c r="A204" s="64" t="s">
        <v>1</v>
      </c>
      <c r="B204" s="65"/>
      <c r="C204" s="65"/>
      <c r="D204" s="65"/>
      <c r="E204" s="65"/>
      <c r="F204" s="65"/>
      <c r="G204" s="65"/>
      <c r="H204" s="65"/>
      <c r="I204" s="65"/>
      <c r="J204" s="65"/>
      <c r="K204" s="65"/>
      <c r="L204" s="65"/>
      <c r="M204" s="66"/>
    </row>
    <row r="205" spans="1:13" x14ac:dyDescent="0.35">
      <c r="A205" s="67" t="s">
        <v>0</v>
      </c>
      <c r="B205" s="1"/>
      <c r="C205" s="1">
        <v>0</v>
      </c>
      <c r="D205" s="1">
        <v>0.1</v>
      </c>
      <c r="E205" s="1">
        <v>0.2</v>
      </c>
      <c r="F205" s="1">
        <v>0.3</v>
      </c>
      <c r="G205" s="1">
        <v>0.4</v>
      </c>
      <c r="H205" s="1">
        <v>0.5</v>
      </c>
      <c r="I205" s="1">
        <v>0.6</v>
      </c>
      <c r="J205" s="1">
        <v>0.7</v>
      </c>
      <c r="K205" s="1">
        <v>0.8</v>
      </c>
      <c r="L205" s="1">
        <v>0.9</v>
      </c>
      <c r="M205" s="11">
        <v>1</v>
      </c>
    </row>
    <row r="206" spans="1:13" x14ac:dyDescent="0.35">
      <c r="A206" s="67"/>
      <c r="B206" s="2">
        <v>0</v>
      </c>
      <c r="C206" s="4">
        <v>0</v>
      </c>
      <c r="D206" s="4">
        <v>0</v>
      </c>
      <c r="E206" s="4">
        <v>0</v>
      </c>
      <c r="F206" s="4">
        <v>0</v>
      </c>
      <c r="G206" s="4">
        <v>0</v>
      </c>
      <c r="H206" s="4">
        <v>0</v>
      </c>
      <c r="I206" s="4">
        <v>0</v>
      </c>
      <c r="J206" s="4">
        <v>0</v>
      </c>
      <c r="K206" s="4">
        <v>0</v>
      </c>
      <c r="L206" s="4">
        <v>0</v>
      </c>
      <c r="M206" s="14">
        <v>0</v>
      </c>
    </row>
    <row r="207" spans="1:13" x14ac:dyDescent="0.35">
      <c r="A207" s="67"/>
      <c r="B207" s="2">
        <v>0.05</v>
      </c>
      <c r="C207" s="4">
        <v>-1.4350356068462101E-3</v>
      </c>
      <c r="D207" s="4">
        <v>-3.5248810891062E-3</v>
      </c>
      <c r="E207" s="4">
        <v>-5.0362534821033504E-3</v>
      </c>
      <c r="F207" s="4">
        <v>-6.1890352517366401E-3</v>
      </c>
      <c r="G207" s="4">
        <v>-7.0237396284937902E-3</v>
      </c>
      <c r="H207" s="4">
        <v>-7.6682800427079201E-3</v>
      </c>
      <c r="I207" s="4">
        <v>-8.3587057888507808E-3</v>
      </c>
      <c r="J207" s="4">
        <v>-8.7522612884640694E-3</v>
      </c>
      <c r="K207" s="4">
        <v>-9.0916715562343597E-3</v>
      </c>
      <c r="L207" s="4">
        <v>-9.2114927247166599E-3</v>
      </c>
      <c r="M207" s="14">
        <v>-9.4222575426101702E-3</v>
      </c>
    </row>
    <row r="208" spans="1:13" x14ac:dyDescent="0.35">
      <c r="A208" s="67"/>
      <c r="B208" s="2">
        <v>0.1</v>
      </c>
      <c r="C208" s="4">
        <v>-8.46152470330708E-5</v>
      </c>
      <c r="D208" s="4">
        <v>-4.4702999293804203E-3</v>
      </c>
      <c r="E208" s="4">
        <v>-7.3308288119733299E-3</v>
      </c>
      <c r="F208" s="4">
        <v>-9.3827163800597208E-3</v>
      </c>
      <c r="G208" s="4">
        <v>-1.0847090743482101E-2</v>
      </c>
      <c r="H208" s="4">
        <v>-1.1685675010085101E-2</v>
      </c>
      <c r="I208" s="4">
        <v>-1.3041723519563699E-2</v>
      </c>
      <c r="J208" s="4">
        <v>-1.30001315847039E-2</v>
      </c>
      <c r="K208" s="4">
        <v>-1.4074660837650301E-2</v>
      </c>
      <c r="L208" s="4">
        <v>-1.44535647705197E-2</v>
      </c>
      <c r="M208" s="14">
        <v>-1.44581440836191E-2</v>
      </c>
    </row>
    <row r="209" spans="1:13" x14ac:dyDescent="0.35">
      <c r="A209" s="67"/>
      <c r="B209" s="2">
        <v>0.15</v>
      </c>
      <c r="C209" s="4">
        <v>5.3957750787958503E-4</v>
      </c>
      <c r="D209" s="4">
        <v>-5.4237418808043003E-3</v>
      </c>
      <c r="E209" s="4">
        <v>-9.5807882025837898E-3</v>
      </c>
      <c r="F209" s="4">
        <v>-1.23155601322651E-2</v>
      </c>
      <c r="G209" s="4">
        <v>-1.3574642129242399E-2</v>
      </c>
      <c r="H209" s="4">
        <v>-1.41458188494047E-2</v>
      </c>
      <c r="I209" s="4">
        <v>-1.5859814360737801E-2</v>
      </c>
      <c r="J209" s="4">
        <v>-1.76063701510429E-2</v>
      </c>
      <c r="K209" s="4">
        <v>-1.6188388690352402E-2</v>
      </c>
      <c r="L209" s="4">
        <v>-1.7778528854250901E-2</v>
      </c>
      <c r="M209" s="14">
        <v>-1.8160508945584301E-2</v>
      </c>
    </row>
    <row r="210" spans="1:13" x14ac:dyDescent="0.35">
      <c r="A210" s="67"/>
      <c r="B210" s="2">
        <v>0.2</v>
      </c>
      <c r="C210" s="4">
        <v>9.4463833374902595E-4</v>
      </c>
      <c r="D210" s="4">
        <v>-6.5170046873390701E-3</v>
      </c>
      <c r="E210" s="4">
        <v>-1.20086874812841E-2</v>
      </c>
      <c r="F210" s="4">
        <v>-1.38206924311817E-2</v>
      </c>
      <c r="G210" s="4">
        <v>-1.6540886834263802E-2</v>
      </c>
      <c r="H210" s="4">
        <v>-1.6605962688724201E-2</v>
      </c>
      <c r="I210" s="4">
        <v>-1.8677905201911899E-2</v>
      </c>
      <c r="J210" s="4">
        <v>-1.9964643754064999E-2</v>
      </c>
      <c r="K210" s="4">
        <v>-1.9118145108223E-2</v>
      </c>
      <c r="L210" s="4">
        <v>-1.9839021377265498E-2</v>
      </c>
      <c r="M210" s="14">
        <v>-2.1735997870564499E-2</v>
      </c>
    </row>
    <row r="211" spans="1:13" x14ac:dyDescent="0.35">
      <c r="A211" s="67"/>
      <c r="B211" s="2">
        <v>0.25</v>
      </c>
      <c r="C211" s="4">
        <v>6.5823242766782598E-4</v>
      </c>
      <c r="D211" s="4">
        <v>-7.5647938065230898E-3</v>
      </c>
      <c r="E211" s="4">
        <v>-1.2859173119068101E-2</v>
      </c>
      <c r="F211" s="4">
        <v>-1.5325824730098201E-2</v>
      </c>
      <c r="G211" s="4">
        <v>-1.8235141411423701E-2</v>
      </c>
      <c r="H211" s="4">
        <v>-1.9066106528043698E-2</v>
      </c>
      <c r="I211" s="4">
        <v>-2.0679010078311001E-2</v>
      </c>
      <c r="J211" s="4">
        <v>-2.2322917357087101E-2</v>
      </c>
      <c r="K211" s="4">
        <v>-2.28629447519779E-2</v>
      </c>
      <c r="L211" s="4">
        <v>-2.1899513900279999E-2</v>
      </c>
      <c r="M211" s="14">
        <v>-2.3431967323025101E-2</v>
      </c>
    </row>
    <row r="212" spans="1:13" x14ac:dyDescent="0.35">
      <c r="A212" s="67"/>
      <c r="B212" s="2">
        <v>0.3</v>
      </c>
      <c r="C212" s="4">
        <v>6.9723703199997501E-4</v>
      </c>
      <c r="D212" s="4">
        <v>-9.0191420167684607E-3</v>
      </c>
      <c r="E212" s="4">
        <v>-1.37096587568522E-2</v>
      </c>
      <c r="F212" s="4">
        <v>-1.7676724120974499E-2</v>
      </c>
      <c r="G212" s="4">
        <v>-1.8750749528408099E-2</v>
      </c>
      <c r="H212" s="4">
        <v>-2.1237319335341499E-2</v>
      </c>
      <c r="I212" s="4">
        <v>-2.2126134485006301E-2</v>
      </c>
      <c r="J212" s="4">
        <v>-2.3128177970647801E-2</v>
      </c>
      <c r="K212" s="4">
        <v>-2.3864662274718298E-2</v>
      </c>
      <c r="L212" s="4">
        <v>-2.41796597838402E-2</v>
      </c>
      <c r="M212" s="14">
        <v>-2.51279367754857E-2</v>
      </c>
    </row>
    <row r="213" spans="1:13" x14ac:dyDescent="0.35">
      <c r="A213" s="67"/>
      <c r="B213" s="2">
        <v>0.35</v>
      </c>
      <c r="C213" s="4">
        <v>3.4796586260199498E-4</v>
      </c>
      <c r="D213" s="4">
        <v>-9.0663107112050108E-3</v>
      </c>
      <c r="E213" s="4">
        <v>-1.4560144394636199E-2</v>
      </c>
      <c r="F213" s="4">
        <v>-1.8510790541768098E-2</v>
      </c>
      <c r="G213" s="4">
        <v>-2.1240854635834701E-2</v>
      </c>
      <c r="H213" s="4">
        <v>-2.24871039390564E-2</v>
      </c>
      <c r="I213" s="4">
        <v>-2.3791301995515799E-2</v>
      </c>
      <c r="J213" s="4">
        <v>-2.4674687534570701E-2</v>
      </c>
      <c r="K213" s="4">
        <v>-2.55284458398819E-2</v>
      </c>
      <c r="L213" s="4">
        <v>-2.64166165143251E-2</v>
      </c>
      <c r="M213" s="14">
        <v>-2.6823906227946299E-2</v>
      </c>
    </row>
    <row r="214" spans="1:13" x14ac:dyDescent="0.35">
      <c r="A214" s="67"/>
      <c r="B214" s="2">
        <v>0.4</v>
      </c>
      <c r="C214" s="4">
        <v>4.66275232611224E-4</v>
      </c>
      <c r="D214" s="4">
        <v>-1.0581366717815399E-2</v>
      </c>
      <c r="E214" s="4">
        <v>-1.54106300324202E-2</v>
      </c>
      <c r="F214" s="4">
        <v>-1.96868237107992E-2</v>
      </c>
      <c r="G214" s="4">
        <v>-2.2025203332305E-2</v>
      </c>
      <c r="H214" s="4">
        <v>-2.37896554172039E-2</v>
      </c>
      <c r="I214" s="4">
        <v>-2.54564695060253E-2</v>
      </c>
      <c r="J214" s="4">
        <v>-2.6356937363743799E-2</v>
      </c>
      <c r="K214" s="4">
        <v>-2.7001418173313099E-2</v>
      </c>
      <c r="L214" s="4">
        <v>-2.8027331456542001E-2</v>
      </c>
      <c r="M214" s="14">
        <v>-2.8522318229079201E-2</v>
      </c>
    </row>
    <row r="215" spans="1:13" x14ac:dyDescent="0.35">
      <c r="A215" s="67"/>
      <c r="B215" s="2">
        <v>0.45</v>
      </c>
      <c r="C215" s="4">
        <v>3.8892679731361601E-4</v>
      </c>
      <c r="D215" s="4">
        <v>-1.12410886213183E-2</v>
      </c>
      <c r="E215" s="4">
        <v>-1.6261115670204201E-2</v>
      </c>
      <c r="F215" s="4">
        <v>-2.1334635093808198E-2</v>
      </c>
      <c r="G215" s="4">
        <v>-2.3541014641523399E-2</v>
      </c>
      <c r="H215" s="4">
        <v>-2.5123961269855499E-2</v>
      </c>
      <c r="I215" s="4">
        <v>-2.68975868821144E-2</v>
      </c>
      <c r="J215" s="4">
        <v>-2.7825681492686299E-2</v>
      </c>
      <c r="K215" s="4">
        <v>-2.89645716547966E-2</v>
      </c>
      <c r="L215" s="4">
        <v>-2.9638046398758899E-2</v>
      </c>
      <c r="M215" s="14">
        <v>-2.98365000635386E-2</v>
      </c>
    </row>
    <row r="216" spans="1:13" x14ac:dyDescent="0.35">
      <c r="A216" s="67"/>
      <c r="B216" s="2">
        <v>0.5</v>
      </c>
      <c r="C216" s="4">
        <v>7.1138092607725398E-5</v>
      </c>
      <c r="D216" s="4">
        <v>-1.18200732395053E-2</v>
      </c>
      <c r="E216" s="4">
        <v>-1.7111601307988202E-2</v>
      </c>
      <c r="F216" s="4">
        <v>-2.20961719751358E-2</v>
      </c>
      <c r="G216" s="4">
        <v>-2.4530505761504201E-2</v>
      </c>
      <c r="H216" s="4">
        <v>-2.6351362466812099E-2</v>
      </c>
      <c r="I216" s="4">
        <v>-2.8214000165462501E-2</v>
      </c>
      <c r="J216" s="4">
        <v>-2.91002988815308E-2</v>
      </c>
      <c r="K216" s="4">
        <v>-3.0501764267683001E-2</v>
      </c>
      <c r="L216" s="4">
        <v>-3.1093480065465001E-2</v>
      </c>
      <c r="M216" s="14">
        <v>-3.1608354300260502E-2</v>
      </c>
    </row>
    <row r="217" spans="1:13" x14ac:dyDescent="0.35">
      <c r="A217" s="67"/>
      <c r="B217" s="2">
        <v>0.55000000000000004</v>
      </c>
      <c r="C217" s="4">
        <v>3.4690790471358902E-6</v>
      </c>
      <c r="D217" s="4">
        <v>-1.25563200563192E-2</v>
      </c>
      <c r="E217" s="4">
        <v>-1.7962086945772199E-2</v>
      </c>
      <c r="F217" s="4">
        <v>-2.3059152066707601E-2</v>
      </c>
      <c r="G217" s="4">
        <v>-2.5774667039513598E-2</v>
      </c>
      <c r="H217" s="4">
        <v>-2.7506617829203599E-2</v>
      </c>
      <c r="I217" s="4">
        <v>-2.97123398631811E-2</v>
      </c>
      <c r="J217" s="4">
        <v>-3.0682144686579701E-2</v>
      </c>
      <c r="K217" s="4">
        <v>-3.18741574883461E-2</v>
      </c>
      <c r="L217" s="4">
        <v>-3.2585024833679199E-2</v>
      </c>
      <c r="M217" s="14">
        <v>-3.32933999598026E-2</v>
      </c>
    </row>
    <row r="218" spans="1:13" x14ac:dyDescent="0.35">
      <c r="A218" s="67"/>
      <c r="B218" s="2">
        <v>0.6</v>
      </c>
      <c r="C218" s="4">
        <v>2.2567535052076001E-4</v>
      </c>
      <c r="D218" s="4">
        <v>-1.3439013622701199E-2</v>
      </c>
      <c r="E218" s="4">
        <v>-1.88125725835562E-2</v>
      </c>
      <c r="F218" s="4">
        <v>-2.4218313395976999E-2</v>
      </c>
      <c r="G218" s="4">
        <v>-2.67118867486715E-2</v>
      </c>
      <c r="H218" s="4">
        <v>-2.87985131144524E-2</v>
      </c>
      <c r="I218" s="4">
        <v>-3.06693930178881E-2</v>
      </c>
      <c r="J218" s="4">
        <v>-3.1875055283308001E-2</v>
      </c>
      <c r="K218" s="4">
        <v>-3.3338323235511801E-2</v>
      </c>
      <c r="L218" s="4">
        <v>-3.3621583133935901E-2</v>
      </c>
      <c r="M218" s="14">
        <v>-3.4773968160152401E-2</v>
      </c>
    </row>
    <row r="219" spans="1:13" x14ac:dyDescent="0.35">
      <c r="A219" s="67"/>
      <c r="B219" s="2">
        <v>0.65</v>
      </c>
      <c r="C219" s="4">
        <v>-8.7082320533227203E-5</v>
      </c>
      <c r="D219" s="4">
        <v>-1.4321707189083099E-2</v>
      </c>
      <c r="E219" s="4">
        <v>-1.96630582213402E-2</v>
      </c>
      <c r="F219" s="4">
        <v>-2.4789424613118199E-2</v>
      </c>
      <c r="G219" s="4">
        <v>-2.7855651453137401E-2</v>
      </c>
      <c r="H219" s="4">
        <v>-2.9908085241913799E-2</v>
      </c>
      <c r="I219" s="4">
        <v>-3.2164715230464901E-2</v>
      </c>
      <c r="J219" s="4">
        <v>-3.3353839069604901E-2</v>
      </c>
      <c r="K219" s="4">
        <v>-3.4528754651546499E-2</v>
      </c>
      <c r="L219" s="4">
        <v>-3.55372354388237E-2</v>
      </c>
      <c r="M219" s="14">
        <v>-3.6098506301641499E-2</v>
      </c>
    </row>
    <row r="220" spans="1:13" x14ac:dyDescent="0.35">
      <c r="A220" s="67"/>
      <c r="B220" s="2">
        <v>0.7</v>
      </c>
      <c r="C220" s="4">
        <v>-1.3007507368456599E-4</v>
      </c>
      <c r="D220" s="4">
        <v>-1.41023667529225E-2</v>
      </c>
      <c r="E220" s="4">
        <v>-2.0513543859124201E-2</v>
      </c>
      <c r="F220" s="4">
        <v>-2.57343892008066E-2</v>
      </c>
      <c r="G220" s="4">
        <v>-2.8583860024809799E-2</v>
      </c>
      <c r="H220" s="4">
        <v>-3.0904645100235901E-2</v>
      </c>
      <c r="I220" s="4">
        <v>-3.3314615488052403E-2</v>
      </c>
      <c r="J220" s="4">
        <v>-3.45110893249512E-2</v>
      </c>
      <c r="K220" s="4">
        <v>-3.6010857671499301E-2</v>
      </c>
      <c r="L220" s="4">
        <v>-3.6806806921958903E-2</v>
      </c>
      <c r="M220" s="14">
        <v>-3.7376999855041497E-2</v>
      </c>
    </row>
    <row r="221" spans="1:13" x14ac:dyDescent="0.35">
      <c r="A221" s="67"/>
      <c r="B221" s="2">
        <v>0.75</v>
      </c>
      <c r="C221" s="4">
        <v>-1.43626049975865E-4</v>
      </c>
      <c r="D221" s="4">
        <v>-1.5161327086389099E-2</v>
      </c>
      <c r="E221" s="4">
        <v>-2.1364029496908198E-2</v>
      </c>
      <c r="F221" s="4">
        <v>-2.6203924790024799E-2</v>
      </c>
      <c r="G221" s="4">
        <v>-2.95191463083029E-2</v>
      </c>
      <c r="H221" s="4">
        <v>-3.2377075403928798E-2</v>
      </c>
      <c r="I221" s="4">
        <v>-3.4446276724338497E-2</v>
      </c>
      <c r="J221" s="4">
        <v>-3.614841401577E-2</v>
      </c>
      <c r="K221" s="4">
        <v>-3.7008509039878797E-2</v>
      </c>
      <c r="L221" s="4">
        <v>-3.8417540490627303E-2</v>
      </c>
      <c r="M221" s="14">
        <v>-3.9032142609357799E-2</v>
      </c>
    </row>
    <row r="222" spans="1:13" x14ac:dyDescent="0.35">
      <c r="A222" s="67"/>
      <c r="B222" s="2">
        <v>0.8</v>
      </c>
      <c r="C222" s="4">
        <v>-2.20510366489179E-4</v>
      </c>
      <c r="D222" s="4">
        <v>-1.6059063374996199E-2</v>
      </c>
      <c r="E222" s="4">
        <v>-2.2214515134692199E-2</v>
      </c>
      <c r="F222" s="4">
        <v>-2.7280446141958199E-2</v>
      </c>
      <c r="G222" s="4">
        <v>-3.0563907697796801E-2</v>
      </c>
      <c r="H222" s="4">
        <v>-3.3394210040569298E-2</v>
      </c>
      <c r="I222" s="4">
        <v>-3.5601448267698302E-2</v>
      </c>
      <c r="J222" s="4">
        <v>-3.7125840783119202E-2</v>
      </c>
      <c r="K222" s="4">
        <v>-3.8274820894002901E-2</v>
      </c>
      <c r="L222" s="4">
        <v>-3.9291996508836698E-2</v>
      </c>
      <c r="M222" s="14">
        <v>-3.99051569402218E-2</v>
      </c>
    </row>
    <row r="223" spans="1:13" x14ac:dyDescent="0.35">
      <c r="A223" s="67"/>
      <c r="B223" s="2">
        <v>0.85</v>
      </c>
      <c r="C223" s="4">
        <v>-2.0385687821544699E-4</v>
      </c>
      <c r="D223" s="4">
        <v>-1.61770936101675E-2</v>
      </c>
      <c r="E223" s="4">
        <v>-2.30650007724762E-2</v>
      </c>
      <c r="F223" s="4">
        <v>-2.7855113148689301E-2</v>
      </c>
      <c r="G223" s="4">
        <v>-3.14824134111404E-2</v>
      </c>
      <c r="H223" s="4">
        <v>-3.4448672086000401E-2</v>
      </c>
      <c r="I223" s="4">
        <v>-3.64775843918324E-2</v>
      </c>
      <c r="J223" s="4">
        <v>-3.8130607455968898E-2</v>
      </c>
      <c r="K223" s="4">
        <v>-3.9747655391693101E-2</v>
      </c>
      <c r="L223" s="4">
        <v>-4.0490146726369899E-2</v>
      </c>
      <c r="M223" s="14">
        <v>-4.1197456419467898E-2</v>
      </c>
    </row>
    <row r="224" spans="1:13" x14ac:dyDescent="0.35">
      <c r="A224" s="67"/>
      <c r="B224" s="2">
        <v>0.9</v>
      </c>
      <c r="C224" s="4">
        <v>-2.6190269272774501E-4</v>
      </c>
      <c r="D224" s="4">
        <v>-1.77880972623825E-2</v>
      </c>
      <c r="E224" s="4">
        <v>-2.39377040416002E-2</v>
      </c>
      <c r="F224" s="4">
        <v>-2.85333506762981E-2</v>
      </c>
      <c r="G224" s="4">
        <v>-3.2809108495712301E-2</v>
      </c>
      <c r="H224" s="4">
        <v>-3.54653857648373E-2</v>
      </c>
      <c r="I224" s="4">
        <v>-3.7327628582716002E-2</v>
      </c>
      <c r="J224" s="4">
        <v>-3.9411317557096502E-2</v>
      </c>
      <c r="K224" s="4">
        <v>-4.0782377123832703E-2</v>
      </c>
      <c r="L224" s="4">
        <v>-4.17074970901012E-2</v>
      </c>
      <c r="M224" s="14">
        <v>-4.2516384273767499E-2</v>
      </c>
    </row>
    <row r="225" spans="1:13" x14ac:dyDescent="0.35">
      <c r="A225" s="67"/>
      <c r="B225" s="2">
        <v>0.95</v>
      </c>
      <c r="C225" s="4">
        <v>-4.4485033140517798E-4</v>
      </c>
      <c r="D225" s="4">
        <v>-1.7951689660549199E-2</v>
      </c>
      <c r="E225" s="4">
        <v>-2.4016451090574299E-2</v>
      </c>
      <c r="F225" s="4">
        <v>-2.9070217162370699E-2</v>
      </c>
      <c r="G225" s="4">
        <v>-3.3299259841442101E-2</v>
      </c>
      <c r="H225" s="4">
        <v>-3.6296952515840503E-2</v>
      </c>
      <c r="I225" s="4">
        <v>-3.87057512998581E-2</v>
      </c>
      <c r="J225" s="4">
        <v>-4.0656901895999902E-2</v>
      </c>
      <c r="K225" s="4">
        <v>-4.1916016489267398E-2</v>
      </c>
      <c r="L225" s="4">
        <v>-4.3039951473474503E-2</v>
      </c>
      <c r="M225" s="14">
        <v>-4.3672267347574199E-2</v>
      </c>
    </row>
    <row r="226" spans="1:13" ht="15" thickBot="1" x14ac:dyDescent="0.4">
      <c r="A226" s="68"/>
      <c r="B226" s="15">
        <v>1</v>
      </c>
      <c r="C226" s="16">
        <v>-2.30020261369646E-4</v>
      </c>
      <c r="D226" s="16">
        <v>-1.8188796937465699E-2</v>
      </c>
      <c r="E226" s="16">
        <v>-2.4787621572613699E-2</v>
      </c>
      <c r="F226" s="16">
        <v>-2.99257524311543E-2</v>
      </c>
      <c r="G226" s="16">
        <v>-3.43558862805367E-2</v>
      </c>
      <c r="H226" s="16">
        <v>-3.7491574883460999E-2</v>
      </c>
      <c r="I226" s="16">
        <v>-3.9635401219129597E-2</v>
      </c>
      <c r="J226" s="16">
        <v>-4.1579879820346798E-2</v>
      </c>
      <c r="K226" s="16">
        <v>-4.3138008564710603E-2</v>
      </c>
      <c r="L226" s="16">
        <v>-4.39883731305599E-2</v>
      </c>
      <c r="M226" s="17">
        <v>-4.4826954603195197E-2</v>
      </c>
    </row>
  </sheetData>
  <mergeCells count="14">
    <mergeCell ref="A205:A226"/>
    <mergeCell ref="A171:M171"/>
    <mergeCell ref="A172:A193"/>
    <mergeCell ref="A204:M204"/>
    <mergeCell ref="A106:A127"/>
    <mergeCell ref="A138:M138"/>
    <mergeCell ref="A139:A160"/>
    <mergeCell ref="A72:M72"/>
    <mergeCell ref="A73:A94"/>
    <mergeCell ref="A105:M105"/>
    <mergeCell ref="A6:M6"/>
    <mergeCell ref="A7:A28"/>
    <mergeCell ref="A39:M39"/>
    <mergeCell ref="A40:A61"/>
  </mergeCells>
  <pageMargins left="0.7" right="0.7" top="0.75" bottom="0.75" header="0.3" footer="0.3"/>
  <pageSetup paperSize="9" orientation="landscape" r:id="rId1"/>
  <headerFooter>
    <oddHeader>&amp;C&amp;"-,Italic"TRV parameters for load current switching 
CLASS 5: Transformer rating: 401 - 600 MVA ,  Generator rating: 401 - 800 MVA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226"/>
  <sheetViews>
    <sheetView topLeftCell="A189" zoomScale="70" zoomScaleNormal="70" zoomScalePageLayoutView="55" workbookViewId="0">
      <selection activeCell="U29" sqref="U29"/>
    </sheetView>
  </sheetViews>
  <sheetFormatPr defaultColWidth="8.90625" defaultRowHeight="14.5" x14ac:dyDescent="0.35"/>
  <cols>
    <col min="1" max="1" width="11.1796875" style="6" bestFit="1" customWidth="1"/>
    <col min="2" max="16" width="8.90625" style="6"/>
    <col min="17" max="17" width="9" style="6" bestFit="1" customWidth="1"/>
    <col min="18" max="16384" width="8.90625" style="6"/>
  </cols>
  <sheetData>
    <row r="1" spans="1:27" x14ac:dyDescent="0.35">
      <c r="A1" s="18" t="s">
        <v>2</v>
      </c>
      <c r="B1" s="19"/>
      <c r="C1" s="19"/>
      <c r="D1" s="19"/>
      <c r="E1" s="19"/>
      <c r="F1" s="19"/>
      <c r="G1" s="19"/>
      <c r="H1" s="19"/>
      <c r="I1" s="19"/>
      <c r="J1" s="19"/>
      <c r="K1" s="19"/>
      <c r="L1" s="19"/>
      <c r="M1" s="20"/>
      <c r="N1" s="21"/>
      <c r="O1" s="18" t="s">
        <v>3</v>
      </c>
      <c r="P1" s="19"/>
      <c r="Q1" s="19"/>
      <c r="R1" s="19"/>
      <c r="S1" s="19"/>
      <c r="T1" s="19"/>
      <c r="U1" s="19"/>
      <c r="V1" s="19"/>
      <c r="W1" s="19"/>
      <c r="X1" s="19"/>
      <c r="Y1" s="19"/>
      <c r="Z1" s="19"/>
      <c r="AA1" s="20"/>
    </row>
    <row r="2" spans="1:27" x14ac:dyDescent="0.35">
      <c r="A2" s="8"/>
      <c r="B2" s="9"/>
      <c r="C2" s="9"/>
      <c r="D2" s="9"/>
      <c r="E2" s="9"/>
      <c r="F2" s="9"/>
      <c r="G2" s="9"/>
      <c r="H2" s="9"/>
      <c r="I2" s="9"/>
      <c r="J2" s="9"/>
      <c r="K2" s="9"/>
      <c r="L2" s="9"/>
      <c r="M2" s="10"/>
      <c r="O2" s="8"/>
      <c r="P2" s="9"/>
      <c r="Q2" s="9"/>
      <c r="R2" s="9"/>
      <c r="S2" s="9"/>
      <c r="T2" s="9"/>
      <c r="U2" s="9"/>
      <c r="V2" s="9"/>
      <c r="W2" s="9"/>
      <c r="X2" s="9"/>
      <c r="Y2" s="9"/>
      <c r="Z2" s="9"/>
      <c r="AA2" s="10"/>
    </row>
    <row r="3" spans="1:27" x14ac:dyDescent="0.35">
      <c r="A3" s="8"/>
      <c r="B3" s="9"/>
      <c r="C3" s="9"/>
      <c r="D3" s="9"/>
      <c r="E3" s="9"/>
      <c r="F3" s="9"/>
      <c r="G3" s="9"/>
      <c r="H3" s="9"/>
      <c r="I3" s="9"/>
      <c r="J3" s="9"/>
      <c r="K3" s="9"/>
      <c r="L3" s="9"/>
      <c r="M3" s="10"/>
      <c r="O3" s="8"/>
      <c r="P3" s="9"/>
      <c r="Q3" s="9"/>
      <c r="R3" s="9"/>
      <c r="S3" s="9"/>
      <c r="T3" s="9"/>
      <c r="U3" s="9"/>
      <c r="V3" s="9"/>
      <c r="W3" s="9"/>
      <c r="X3" s="9"/>
      <c r="Y3" s="9"/>
      <c r="Z3" s="9"/>
      <c r="AA3" s="10"/>
    </row>
    <row r="4" spans="1:27" x14ac:dyDescent="0.35">
      <c r="A4" s="8"/>
      <c r="B4" s="9"/>
      <c r="C4" s="9"/>
      <c r="D4" s="9"/>
      <c r="E4" s="9"/>
      <c r="F4" s="9"/>
      <c r="G4" s="9"/>
      <c r="H4" s="9"/>
      <c r="I4" s="9"/>
      <c r="J4" s="9"/>
      <c r="K4" s="9"/>
      <c r="L4" s="9"/>
      <c r="M4" s="10"/>
      <c r="O4" s="8"/>
      <c r="P4" s="9"/>
      <c r="Q4" s="9"/>
      <c r="R4" s="9"/>
      <c r="S4" s="9"/>
      <c r="T4" s="9"/>
      <c r="U4" s="9"/>
      <c r="V4" s="9"/>
      <c r="W4" s="9"/>
      <c r="X4" s="9"/>
      <c r="Y4" s="9"/>
      <c r="Z4" s="9"/>
      <c r="AA4" s="10"/>
    </row>
    <row r="5" spans="1:27" x14ac:dyDescent="0.35">
      <c r="A5" s="8"/>
      <c r="B5" s="9"/>
      <c r="C5" s="9"/>
      <c r="D5" s="9"/>
      <c r="E5" s="9"/>
      <c r="F5" s="9"/>
      <c r="G5" s="9"/>
      <c r="H5" s="9"/>
      <c r="I5" s="9"/>
      <c r="J5" s="9"/>
      <c r="K5" s="9"/>
      <c r="L5" s="9"/>
      <c r="M5" s="10"/>
      <c r="O5" s="8"/>
      <c r="P5" s="9"/>
      <c r="Q5" s="9"/>
      <c r="R5" s="9"/>
      <c r="S5" s="9"/>
      <c r="T5" s="9"/>
      <c r="U5" s="9"/>
      <c r="V5" s="9"/>
      <c r="W5" s="9"/>
      <c r="X5" s="9"/>
      <c r="Y5" s="9"/>
      <c r="Z5" s="9"/>
      <c r="AA5" s="10"/>
    </row>
    <row r="6" spans="1:27" x14ac:dyDescent="0.35">
      <c r="A6" s="8"/>
      <c r="B6" s="9"/>
      <c r="C6" s="9"/>
      <c r="D6" s="9"/>
      <c r="E6" s="9"/>
      <c r="F6" s="9"/>
      <c r="G6" s="9"/>
      <c r="H6" s="9"/>
      <c r="I6" s="9"/>
      <c r="J6" s="9"/>
      <c r="K6" s="9"/>
      <c r="L6" s="9"/>
      <c r="M6" s="10"/>
      <c r="O6" s="64" t="s">
        <v>1</v>
      </c>
      <c r="P6" s="65"/>
      <c r="Q6" s="65"/>
      <c r="R6" s="65"/>
      <c r="S6" s="65"/>
      <c r="T6" s="65"/>
      <c r="U6" s="65"/>
      <c r="V6" s="65"/>
      <c r="W6" s="65"/>
      <c r="X6" s="65"/>
      <c r="Y6" s="65"/>
      <c r="Z6" s="65"/>
      <c r="AA6" s="66"/>
    </row>
    <row r="7" spans="1:27" x14ac:dyDescent="0.35">
      <c r="A7" s="67" t="s">
        <v>0</v>
      </c>
      <c r="B7" s="1"/>
      <c r="C7" s="1">
        <v>0</v>
      </c>
      <c r="D7" s="1">
        <v>0.1</v>
      </c>
      <c r="E7" s="1">
        <v>0.2</v>
      </c>
      <c r="F7" s="1">
        <v>0.3</v>
      </c>
      <c r="G7" s="1">
        <v>0.4</v>
      </c>
      <c r="H7" s="1">
        <v>0.5</v>
      </c>
      <c r="I7" s="1">
        <v>0.6</v>
      </c>
      <c r="J7" s="1">
        <v>0.7</v>
      </c>
      <c r="K7" s="1">
        <v>0.8</v>
      </c>
      <c r="L7" s="1">
        <v>0.9</v>
      </c>
      <c r="M7" s="11">
        <v>1</v>
      </c>
      <c r="O7" s="67" t="s">
        <v>0</v>
      </c>
      <c r="P7" s="1"/>
      <c r="Q7" s="1">
        <v>0</v>
      </c>
      <c r="R7" s="1">
        <v>0.1</v>
      </c>
      <c r="S7" s="1">
        <v>0.2</v>
      </c>
      <c r="T7" s="1">
        <v>0.3</v>
      </c>
      <c r="U7" s="1">
        <v>0.4</v>
      </c>
      <c r="V7" s="1">
        <v>0.5</v>
      </c>
      <c r="W7" s="1">
        <v>0.6</v>
      </c>
      <c r="X7" s="1">
        <v>0.7</v>
      </c>
      <c r="Y7" s="1">
        <v>0.8</v>
      </c>
      <c r="Z7" s="1">
        <v>0.9</v>
      </c>
      <c r="AA7" s="11">
        <v>1</v>
      </c>
    </row>
    <row r="8" spans="1:27" x14ac:dyDescent="0.35">
      <c r="A8" s="67"/>
      <c r="B8" s="2">
        <v>0</v>
      </c>
      <c r="C8" s="3">
        <v>0.92</v>
      </c>
      <c r="D8" s="3">
        <v>0.92</v>
      </c>
      <c r="E8" s="3">
        <v>0.92</v>
      </c>
      <c r="F8" s="3">
        <v>0.92</v>
      </c>
      <c r="G8" s="3">
        <v>0.92</v>
      </c>
      <c r="H8" s="3">
        <v>0.92</v>
      </c>
      <c r="I8" s="3">
        <v>0.92</v>
      </c>
      <c r="J8" s="3">
        <v>0.92</v>
      </c>
      <c r="K8" s="3">
        <v>0.92</v>
      </c>
      <c r="L8" s="3">
        <v>0.92</v>
      </c>
      <c r="M8" s="12">
        <v>0.92</v>
      </c>
      <c r="O8" s="67"/>
      <c r="P8" s="2">
        <v>0</v>
      </c>
      <c r="Q8" s="3">
        <v>0.92</v>
      </c>
      <c r="R8" s="3">
        <v>0.92</v>
      </c>
      <c r="S8" s="3">
        <v>0.92</v>
      </c>
      <c r="T8" s="3">
        <v>0.92</v>
      </c>
      <c r="U8" s="3">
        <v>0.92</v>
      </c>
      <c r="V8" s="3">
        <v>0.92</v>
      </c>
      <c r="W8" s="3">
        <v>0.92</v>
      </c>
      <c r="X8" s="3">
        <v>0.92</v>
      </c>
      <c r="Y8" s="3">
        <v>0.92</v>
      </c>
      <c r="Z8" s="3">
        <v>0.92</v>
      </c>
      <c r="AA8" s="12">
        <v>0.92</v>
      </c>
    </row>
    <row r="9" spans="1:27" x14ac:dyDescent="0.35">
      <c r="A9" s="67"/>
      <c r="B9" s="2">
        <v>0.05</v>
      </c>
      <c r="C9" s="3">
        <v>1.0113517137674188</v>
      </c>
      <c r="D9" s="3">
        <v>1.0180837521186259</v>
      </c>
      <c r="E9" s="3">
        <v>1.0228341762836182</v>
      </c>
      <c r="F9" s="3">
        <v>1.0258034339317896</v>
      </c>
      <c r="G9" s="3">
        <v>1.0272238621344945</v>
      </c>
      <c r="H9" s="3">
        <v>1.0273251826946559</v>
      </c>
      <c r="I9" s="3">
        <v>1.026318641809318</v>
      </c>
      <c r="J9" s="3">
        <v>1.0243895860818715</v>
      </c>
      <c r="K9" s="3">
        <v>1.0217013432429389</v>
      </c>
      <c r="L9" s="3">
        <v>1.0183934505169219</v>
      </c>
      <c r="M9" s="12">
        <v>1.0145867164318387</v>
      </c>
      <c r="O9" s="67"/>
      <c r="P9" s="2">
        <v>0.05</v>
      </c>
      <c r="Q9" s="3">
        <v>1.0113517137674188</v>
      </c>
      <c r="R9" s="3">
        <v>1.0180837521186259</v>
      </c>
      <c r="S9" s="3">
        <v>1.0228341762836182</v>
      </c>
      <c r="T9" s="3">
        <v>1.0258034339317896</v>
      </c>
      <c r="U9" s="3">
        <v>1.0272238621344945</v>
      </c>
      <c r="V9" s="3">
        <v>1.0273251826946559</v>
      </c>
      <c r="W9" s="3">
        <v>1.026318641809318</v>
      </c>
      <c r="X9" s="3">
        <v>1.0243895860818715</v>
      </c>
      <c r="Y9" s="3">
        <v>1.0217013432429389</v>
      </c>
      <c r="Z9" s="3">
        <v>1.0183934505169219</v>
      </c>
      <c r="AA9" s="12">
        <v>1.0145867164318387</v>
      </c>
    </row>
    <row r="10" spans="1:27" x14ac:dyDescent="0.35">
      <c r="A10" s="67"/>
      <c r="B10" s="2">
        <v>0.1</v>
      </c>
      <c r="C10" s="3">
        <v>1.0330506801605213</v>
      </c>
      <c r="D10" s="3">
        <v>1.0533454161423894</v>
      </c>
      <c r="E10" s="3">
        <v>1.0693641882676348</v>
      </c>
      <c r="F10" s="3">
        <v>1.0796591501969552</v>
      </c>
      <c r="G10" s="3">
        <v>1.085253546788141</v>
      </c>
      <c r="H10" s="3">
        <v>1.0871588963728673</v>
      </c>
      <c r="I10" s="3">
        <v>1.0862238113696756</v>
      </c>
      <c r="J10" s="3">
        <v>1.0831195721259483</v>
      </c>
      <c r="K10" s="3">
        <v>1.0783685574164772</v>
      </c>
      <c r="L10" s="3">
        <v>1.0723735185769885</v>
      </c>
      <c r="M10" s="12">
        <v>1.0654455881852369</v>
      </c>
      <c r="O10" s="67"/>
      <c r="P10" s="2">
        <v>0.1</v>
      </c>
      <c r="Q10" s="3">
        <v>1.0330506801605213</v>
      </c>
      <c r="R10" s="3">
        <v>1.0533454161423894</v>
      </c>
      <c r="S10" s="3">
        <v>1.0693641882676348</v>
      </c>
      <c r="T10" s="3">
        <v>1.0796591501969552</v>
      </c>
      <c r="U10" s="3">
        <v>1.085253546788141</v>
      </c>
      <c r="V10" s="3">
        <v>1.0871588963728673</v>
      </c>
      <c r="W10" s="3">
        <v>1.0862238113696756</v>
      </c>
      <c r="X10" s="3">
        <v>1.0831195721259483</v>
      </c>
      <c r="Y10" s="3">
        <v>1.0783685574164772</v>
      </c>
      <c r="Z10" s="3">
        <v>1.0723735185769885</v>
      </c>
      <c r="AA10" s="12">
        <v>1.0654455881852369</v>
      </c>
    </row>
    <row r="11" spans="1:27" x14ac:dyDescent="0.35">
      <c r="A11" s="67"/>
      <c r="B11" s="2">
        <v>0.15</v>
      </c>
      <c r="C11" s="3">
        <v>1.0440616350907541</v>
      </c>
      <c r="D11" s="3">
        <v>1.0700069537529564</v>
      </c>
      <c r="E11" s="3">
        <v>1.0940093810741724</v>
      </c>
      <c r="F11" s="3">
        <v>1.10916697061979</v>
      </c>
      <c r="G11" s="3">
        <v>1.1168600779313318</v>
      </c>
      <c r="H11" s="3">
        <v>1.1188955160287708</v>
      </c>
      <c r="I11" s="3">
        <v>1.1167958773099458</v>
      </c>
      <c r="J11" s="3">
        <v>1.1121280450087323</v>
      </c>
      <c r="K11" s="3">
        <v>1.1059873947730445</v>
      </c>
      <c r="L11" s="3">
        <v>1.0983208619631246</v>
      </c>
      <c r="M11" s="12">
        <v>1.0895629185896651</v>
      </c>
      <c r="O11" s="67"/>
      <c r="P11" s="2">
        <v>0.15</v>
      </c>
      <c r="Q11" s="3">
        <v>1.0440616350907541</v>
      </c>
      <c r="R11" s="3">
        <v>1.0700069537529564</v>
      </c>
      <c r="S11" s="3">
        <v>1.0940093810741724</v>
      </c>
      <c r="T11" s="3">
        <v>1.10916697061979</v>
      </c>
      <c r="U11" s="3">
        <v>1.1168600779313318</v>
      </c>
      <c r="V11" s="3">
        <v>1.1188955160287708</v>
      </c>
      <c r="W11" s="3">
        <v>1.1167958773099458</v>
      </c>
      <c r="X11" s="3">
        <v>1.1121280450087323</v>
      </c>
      <c r="Y11" s="3">
        <v>1.1059873947730445</v>
      </c>
      <c r="Z11" s="3">
        <v>1.0983208619631246</v>
      </c>
      <c r="AA11" s="12">
        <v>1.0895629185896651</v>
      </c>
    </row>
    <row r="12" spans="1:27" x14ac:dyDescent="0.35">
      <c r="A12" s="67"/>
      <c r="B12" s="2">
        <v>0.2</v>
      </c>
      <c r="C12" s="3">
        <v>1.0451500085683969</v>
      </c>
      <c r="D12" s="3">
        <v>1.0764990623180699</v>
      </c>
      <c r="E12" s="3">
        <v>1.1093100511110738</v>
      </c>
      <c r="F12" s="3">
        <v>1.128831680004412</v>
      </c>
      <c r="G12" s="3">
        <v>1.1380798596602204</v>
      </c>
      <c r="H12" s="3">
        <v>1.1401205282944893</v>
      </c>
      <c r="I12" s="3">
        <v>1.1372153025407052</v>
      </c>
      <c r="J12" s="3">
        <v>1.1309264256404012</v>
      </c>
      <c r="K12" s="3">
        <v>1.1223253140082712</v>
      </c>
      <c r="L12" s="3">
        <v>1.113079918347871</v>
      </c>
      <c r="M12" s="12">
        <v>1.1032613570873562</v>
      </c>
      <c r="O12" s="67"/>
      <c r="P12" s="2">
        <v>0.2</v>
      </c>
      <c r="Q12" s="3">
        <v>1.0451500085683969</v>
      </c>
      <c r="R12" s="3">
        <v>1.0764990623180699</v>
      </c>
      <c r="S12" s="3">
        <v>1.1093100511110738</v>
      </c>
      <c r="T12" s="3">
        <v>1.128831680004412</v>
      </c>
      <c r="U12" s="3">
        <v>1.1380798596602204</v>
      </c>
      <c r="V12" s="3">
        <v>1.1401205282944893</v>
      </c>
      <c r="W12" s="3">
        <v>1.1372153025407052</v>
      </c>
      <c r="X12" s="3">
        <v>1.1309264256404012</v>
      </c>
      <c r="Y12" s="3">
        <v>1.1223253140082712</v>
      </c>
      <c r="Z12" s="3">
        <v>1.113079918347871</v>
      </c>
      <c r="AA12" s="12">
        <v>1.1032613570873562</v>
      </c>
    </row>
    <row r="13" spans="1:27" x14ac:dyDescent="0.35">
      <c r="A13" s="67"/>
      <c r="B13" s="2">
        <v>0.25</v>
      </c>
      <c r="C13" s="3">
        <v>1.0392900356879613</v>
      </c>
      <c r="D13" s="3">
        <v>1.0802912015181318</v>
      </c>
      <c r="E13" s="3">
        <v>1.1174286879025968</v>
      </c>
      <c r="F13" s="3">
        <v>1.1404045801896325</v>
      </c>
      <c r="G13" s="3">
        <v>1.1507944510533261</v>
      </c>
      <c r="H13" s="3">
        <v>1.1528756141662613</v>
      </c>
      <c r="I13" s="3">
        <v>1.1494884197528552</v>
      </c>
      <c r="J13" s="3">
        <v>1.1424726669604952</v>
      </c>
      <c r="K13" s="3">
        <v>1.1341863155364993</v>
      </c>
      <c r="L13" s="3">
        <v>1.1254019663884092</v>
      </c>
      <c r="M13" s="12">
        <v>1.1153838010934687</v>
      </c>
      <c r="O13" s="67"/>
      <c r="P13" s="2">
        <v>0.25</v>
      </c>
      <c r="Q13" s="3">
        <v>1.0392900356879613</v>
      </c>
      <c r="R13" s="3">
        <v>1.0802912015181318</v>
      </c>
      <c r="S13" s="3">
        <v>1.1174286879025968</v>
      </c>
      <c r="T13" s="3">
        <v>1.1404045801896325</v>
      </c>
      <c r="U13" s="3">
        <v>1.1507944510533261</v>
      </c>
      <c r="V13" s="3">
        <v>1.1528756141662613</v>
      </c>
      <c r="W13" s="3">
        <v>1.1494884197528552</v>
      </c>
      <c r="X13" s="3">
        <v>1.1424726669604952</v>
      </c>
      <c r="Y13" s="3">
        <v>1.1341863155364993</v>
      </c>
      <c r="Z13" s="3">
        <v>1.1254019663884092</v>
      </c>
      <c r="AA13" s="12">
        <v>1.1153838010934687</v>
      </c>
    </row>
    <row r="14" spans="1:27" x14ac:dyDescent="0.35">
      <c r="A14" s="67"/>
      <c r="B14" s="2">
        <v>0.3</v>
      </c>
      <c r="C14" s="3">
        <v>1.0292212522946886</v>
      </c>
      <c r="D14" s="3">
        <v>1.0806247747861428</v>
      </c>
      <c r="E14" s="3">
        <v>1.1215052164517922</v>
      </c>
      <c r="F14" s="3">
        <v>1.1473530952747055</v>
      </c>
      <c r="G14" s="3">
        <v>1.1587595462799056</v>
      </c>
      <c r="H14" s="3">
        <v>1.161024621816781</v>
      </c>
      <c r="I14" s="3">
        <v>1.1574243252093961</v>
      </c>
      <c r="J14" s="3">
        <v>1.1516995870150053</v>
      </c>
      <c r="K14" s="3">
        <v>1.1438776566432072</v>
      </c>
      <c r="L14" s="3">
        <v>1.1342490819784308</v>
      </c>
      <c r="M14" s="12">
        <v>1.1233859318953299</v>
      </c>
      <c r="O14" s="67"/>
      <c r="P14" s="2">
        <v>0.3</v>
      </c>
      <c r="Q14" s="3">
        <v>1.0292212522946886</v>
      </c>
      <c r="R14" s="3">
        <v>1.0806247747861428</v>
      </c>
      <c r="S14" s="3">
        <v>1.1215052164517922</v>
      </c>
      <c r="T14" s="3">
        <v>1.1473530952747055</v>
      </c>
      <c r="U14" s="3">
        <v>1.1587595462799056</v>
      </c>
      <c r="V14" s="3">
        <v>1.161024621816781</v>
      </c>
      <c r="W14" s="3">
        <v>1.1574243252093961</v>
      </c>
      <c r="X14" s="3">
        <v>1.1516995870150053</v>
      </c>
      <c r="Y14" s="3">
        <v>1.1438776566432072</v>
      </c>
      <c r="Z14" s="3">
        <v>1.1342490819784308</v>
      </c>
      <c r="AA14" s="12">
        <v>1.1233859318953299</v>
      </c>
    </row>
    <row r="15" spans="1:27" x14ac:dyDescent="0.35">
      <c r="A15" s="67"/>
      <c r="B15" s="2">
        <v>0.35</v>
      </c>
      <c r="C15" s="3">
        <v>1.0167447346907414</v>
      </c>
      <c r="D15" s="3">
        <v>1.0786895605234008</v>
      </c>
      <c r="E15" s="3">
        <v>1.1232820804302526</v>
      </c>
      <c r="F15" s="3">
        <v>1.1515992788168108</v>
      </c>
      <c r="G15" s="3">
        <v>1.163965448966392</v>
      </c>
      <c r="H15" s="3">
        <v>1.1665140702174255</v>
      </c>
      <c r="I15" s="3">
        <v>1.164728685525749</v>
      </c>
      <c r="J15" s="3">
        <v>1.1590434294480541</v>
      </c>
      <c r="K15" s="3">
        <v>1.1506539858304554</v>
      </c>
      <c r="L15" s="3">
        <v>1.1404324201437139</v>
      </c>
      <c r="M15" s="12">
        <v>1.1289793161245487</v>
      </c>
      <c r="O15" s="67"/>
      <c r="P15" s="2">
        <v>0.35</v>
      </c>
      <c r="Q15" s="3">
        <v>1.0167447346907414</v>
      </c>
      <c r="R15" s="3">
        <v>1.0786895605234008</v>
      </c>
      <c r="S15" s="3">
        <v>1.1232820804302526</v>
      </c>
      <c r="T15" s="3">
        <v>1.1515992788168108</v>
      </c>
      <c r="U15" s="3">
        <v>1.163965448966392</v>
      </c>
      <c r="V15" s="3">
        <v>1.1665140702174255</v>
      </c>
      <c r="W15" s="3">
        <v>1.164728685525749</v>
      </c>
      <c r="X15" s="3">
        <v>1.1590434294480541</v>
      </c>
      <c r="Y15" s="3">
        <v>1.1506539858304554</v>
      </c>
      <c r="Z15" s="3">
        <v>1.1404324201437139</v>
      </c>
      <c r="AA15" s="12">
        <v>1.1289793161245487</v>
      </c>
    </row>
    <row r="16" spans="1:27" x14ac:dyDescent="0.35">
      <c r="A16" s="67"/>
      <c r="B16" s="2">
        <v>0.4</v>
      </c>
      <c r="C16" s="3">
        <v>1.0030404751117412</v>
      </c>
      <c r="D16" s="3">
        <v>1.0754872908959019</v>
      </c>
      <c r="E16" s="3">
        <v>1.1253267141488881</v>
      </c>
      <c r="F16" s="3">
        <v>1.1542061952444238</v>
      </c>
      <c r="G16" s="3">
        <v>1.1678889421316294</v>
      </c>
      <c r="H16" s="3">
        <v>1.1722694323613096</v>
      </c>
      <c r="I16" s="3">
        <v>1.1703985874469454</v>
      </c>
      <c r="J16" s="3">
        <v>1.1643876039064855</v>
      </c>
      <c r="K16" s="3">
        <v>1.1556100882016715</v>
      </c>
      <c r="L16" s="3">
        <v>1.1449789377359236</v>
      </c>
      <c r="M16" s="12">
        <v>1.1331165863917418</v>
      </c>
      <c r="O16" s="67"/>
      <c r="P16" s="2">
        <v>0.4</v>
      </c>
      <c r="Q16" s="3">
        <v>1.0030404751117412</v>
      </c>
      <c r="R16" s="3">
        <v>1.0754872908959019</v>
      </c>
      <c r="S16" s="3">
        <v>1.1253267141488881</v>
      </c>
      <c r="T16" s="3">
        <v>1.1542061952444238</v>
      </c>
      <c r="U16" s="3">
        <v>1.1678889421316294</v>
      </c>
      <c r="V16" s="3">
        <v>1.1722694323613096</v>
      </c>
      <c r="W16" s="3">
        <v>1.1703985874469454</v>
      </c>
      <c r="X16" s="3">
        <v>1.1643876039064855</v>
      </c>
      <c r="Y16" s="3">
        <v>1.1556100882016715</v>
      </c>
      <c r="Z16" s="3">
        <v>1.1449789377359236</v>
      </c>
      <c r="AA16" s="12">
        <v>1.1331165863917418</v>
      </c>
    </row>
    <row r="17" spans="1:27" x14ac:dyDescent="0.35">
      <c r="A17" s="67"/>
      <c r="B17" s="2">
        <v>0.45</v>
      </c>
      <c r="C17" s="3">
        <v>0.98886985412010708</v>
      </c>
      <c r="D17" s="3">
        <v>1.0716308667109564</v>
      </c>
      <c r="E17" s="3">
        <v>1.1266436283405026</v>
      </c>
      <c r="F17" s="3">
        <v>1.157332537724421</v>
      </c>
      <c r="G17" s="3">
        <v>1.1720268029433019</v>
      </c>
      <c r="H17" s="3">
        <v>1.1765896870539738</v>
      </c>
      <c r="I17" s="3">
        <v>1.1746418182666469</v>
      </c>
      <c r="J17" s="3">
        <v>1.1684337615966807</v>
      </c>
      <c r="K17" s="3">
        <v>1.1594040833986721</v>
      </c>
      <c r="L17" s="3">
        <v>1.1484986672034636</v>
      </c>
      <c r="M17" s="12">
        <v>1.1363558072310247</v>
      </c>
      <c r="O17" s="67"/>
      <c r="P17" s="2">
        <v>0.45</v>
      </c>
      <c r="Q17" s="3">
        <v>0.98886985412010708</v>
      </c>
      <c r="R17" s="3">
        <v>1.0716308667109564</v>
      </c>
      <c r="S17" s="3">
        <v>1.1266436283405026</v>
      </c>
      <c r="T17" s="3">
        <v>1.157332537724421</v>
      </c>
      <c r="U17" s="3">
        <v>1.1720268029433019</v>
      </c>
      <c r="V17" s="3">
        <v>1.1765896870539738</v>
      </c>
      <c r="W17" s="3">
        <v>1.1746418182666469</v>
      </c>
      <c r="X17" s="3">
        <v>1.1684337615966807</v>
      </c>
      <c r="Y17" s="3">
        <v>1.1594040833986721</v>
      </c>
      <c r="Z17" s="3">
        <v>1.1484986672034636</v>
      </c>
      <c r="AA17" s="12">
        <v>1.1363558072310247</v>
      </c>
    </row>
    <row r="18" spans="1:27" x14ac:dyDescent="0.35">
      <c r="A18" s="67"/>
      <c r="B18" s="2">
        <v>0.5</v>
      </c>
      <c r="C18" s="3">
        <v>0.97471829927884623</v>
      </c>
      <c r="D18" s="3">
        <v>1.0674948618962226</v>
      </c>
      <c r="E18" s="3">
        <v>1.1271753714634811</v>
      </c>
      <c r="F18" s="3">
        <v>1.1596829891204834</v>
      </c>
      <c r="G18" s="3">
        <v>1.1750769651853121</v>
      </c>
      <c r="H18" s="3">
        <v>1.1798673776479853</v>
      </c>
      <c r="I18" s="3">
        <v>1.1779303073883045</v>
      </c>
      <c r="J18" s="3">
        <v>1.1716273417839647</v>
      </c>
      <c r="K18" s="3">
        <v>1.1624487620133634</v>
      </c>
      <c r="L18" s="3">
        <v>1.1513664355644819</v>
      </c>
      <c r="M18" s="12">
        <v>1.1390315642723672</v>
      </c>
      <c r="O18" s="67"/>
      <c r="P18" s="2">
        <v>0.5</v>
      </c>
      <c r="Q18" s="3">
        <v>0.97471829927884623</v>
      </c>
      <c r="R18" s="3">
        <v>1.0674948618962226</v>
      </c>
      <c r="S18" s="3">
        <v>1.1271753714634811</v>
      </c>
      <c r="T18" s="3">
        <v>1.1596829891204834</v>
      </c>
      <c r="U18" s="3">
        <v>1.1750769651853121</v>
      </c>
      <c r="V18" s="3">
        <v>1.1798673776479853</v>
      </c>
      <c r="W18" s="3">
        <v>1.1779303073883045</v>
      </c>
      <c r="X18" s="3">
        <v>1.1716273417839647</v>
      </c>
      <c r="Y18" s="3">
        <v>1.1624487620133634</v>
      </c>
      <c r="Z18" s="3">
        <v>1.1513664355644819</v>
      </c>
      <c r="AA18" s="12">
        <v>1.1390315642723672</v>
      </c>
    </row>
    <row r="19" spans="1:27" x14ac:dyDescent="0.35">
      <c r="A19" s="67"/>
      <c r="B19" s="2">
        <v>0.55000000000000004</v>
      </c>
      <c r="C19" s="3">
        <v>0.96088800063500135</v>
      </c>
      <c r="D19" s="3">
        <v>1.0633040208082942</v>
      </c>
      <c r="E19" s="3">
        <v>1.1271745278285092</v>
      </c>
      <c r="F19" s="3">
        <v>1.1613009966336767</v>
      </c>
      <c r="G19" s="3">
        <v>1.177365831228405</v>
      </c>
      <c r="H19" s="3">
        <v>1.1824298345125657</v>
      </c>
      <c r="I19" s="3">
        <v>1.180577549567589</v>
      </c>
      <c r="J19" s="3">
        <v>1.1742586392622747</v>
      </c>
      <c r="K19" s="3">
        <v>1.1650058196141155</v>
      </c>
      <c r="L19" s="3">
        <v>1.153812555166392</v>
      </c>
      <c r="M19" s="12">
        <v>1.1413426179152277</v>
      </c>
      <c r="O19" s="67"/>
      <c r="P19" s="2">
        <v>0.55000000000000004</v>
      </c>
      <c r="Q19" s="3">
        <v>0.96088800063500135</v>
      </c>
      <c r="R19" s="3">
        <v>1.0633040208082942</v>
      </c>
      <c r="S19" s="3">
        <v>1.1271745278285092</v>
      </c>
      <c r="T19" s="3">
        <v>1.1613009966336767</v>
      </c>
      <c r="U19" s="3">
        <v>1.177365831228405</v>
      </c>
      <c r="V19" s="3">
        <v>1.1824298345125657</v>
      </c>
      <c r="W19" s="3">
        <v>1.180577549567589</v>
      </c>
      <c r="X19" s="3">
        <v>1.1742586392622747</v>
      </c>
      <c r="Y19" s="3">
        <v>1.1650058196141155</v>
      </c>
      <c r="Z19" s="3">
        <v>1.153812555166392</v>
      </c>
      <c r="AA19" s="12">
        <v>1.1413426179152277</v>
      </c>
    </row>
    <row r="20" spans="1:27" x14ac:dyDescent="0.35">
      <c r="A20" s="67"/>
      <c r="B20" s="2">
        <v>0.6</v>
      </c>
      <c r="C20" s="3">
        <v>0.94756228006803034</v>
      </c>
      <c r="D20" s="3">
        <v>1.0591909628648026</v>
      </c>
      <c r="E20" s="3">
        <v>1.1268108367919938</v>
      </c>
      <c r="F20" s="3">
        <v>1.1623976377340464</v>
      </c>
      <c r="G20" s="3">
        <v>1.1791210137880757</v>
      </c>
      <c r="H20" s="3">
        <v>1.1845029830932627</v>
      </c>
      <c r="I20" s="3">
        <v>1.1827949597285354</v>
      </c>
      <c r="J20" s="3">
        <v>1.1765176406273483</v>
      </c>
      <c r="K20" s="3">
        <v>1.1672393432030319</v>
      </c>
      <c r="L20" s="3">
        <v>1.1559747916001537</v>
      </c>
      <c r="M20" s="12">
        <v>1.1434015934283914</v>
      </c>
      <c r="O20" s="67"/>
      <c r="P20" s="2">
        <v>0.6</v>
      </c>
      <c r="Q20" s="3">
        <v>0.94756228006803034</v>
      </c>
      <c r="R20" s="3">
        <v>1.0591909628648026</v>
      </c>
      <c r="S20" s="3">
        <v>1.1268108367919938</v>
      </c>
      <c r="T20" s="3">
        <v>1.1623976377340464</v>
      </c>
      <c r="U20" s="3">
        <v>1.1791210137880757</v>
      </c>
      <c r="V20" s="3">
        <v>1.1845029830932627</v>
      </c>
      <c r="W20" s="3">
        <v>1.1827949597285354</v>
      </c>
      <c r="X20" s="3">
        <v>1.1765176406273483</v>
      </c>
      <c r="Y20" s="3">
        <v>1.1672393432030319</v>
      </c>
      <c r="Z20" s="3">
        <v>1.1559747916001537</v>
      </c>
      <c r="AA20" s="12">
        <v>1.1434015934283914</v>
      </c>
    </row>
    <row r="21" spans="1:27" x14ac:dyDescent="0.35">
      <c r="A21" s="67"/>
      <c r="B21" s="2">
        <v>0.65</v>
      </c>
      <c r="C21" s="3">
        <v>0.93484355486356308</v>
      </c>
      <c r="D21" s="3">
        <v>1.055230265397292</v>
      </c>
      <c r="E21" s="3">
        <v>1.1262003825261055</v>
      </c>
      <c r="F21" s="3">
        <v>1.1631237543546247</v>
      </c>
      <c r="G21" s="3">
        <v>1.180505418777466</v>
      </c>
      <c r="H21" s="3">
        <v>1.1862448362203757</v>
      </c>
      <c r="I21" s="3">
        <v>1.1847247747274563</v>
      </c>
      <c r="J21" s="3">
        <v>1.1785251544072082</v>
      </c>
      <c r="K21" s="3">
        <v>1.1692480380718537</v>
      </c>
      <c r="L21" s="3">
        <v>1.1579310967372025</v>
      </c>
      <c r="M21" s="12">
        <v>1.1452683045313907</v>
      </c>
      <c r="O21" s="67"/>
      <c r="P21" s="2">
        <v>0.65</v>
      </c>
      <c r="Q21" s="3">
        <v>0.93484355486356308</v>
      </c>
      <c r="R21" s="3">
        <v>1.055230265397292</v>
      </c>
      <c r="S21" s="3">
        <v>1.1262003825261055</v>
      </c>
      <c r="T21" s="3">
        <v>1.1631237543546247</v>
      </c>
      <c r="U21" s="3">
        <v>1.180505418777466</v>
      </c>
      <c r="V21" s="3">
        <v>1.1862448362203757</v>
      </c>
      <c r="W21" s="3">
        <v>1.1847247747274563</v>
      </c>
      <c r="X21" s="3">
        <v>1.1785251544072082</v>
      </c>
      <c r="Y21" s="3">
        <v>1.1692480380718537</v>
      </c>
      <c r="Z21" s="3">
        <v>1.1579310967372025</v>
      </c>
      <c r="AA21" s="12">
        <v>1.1452683045313907</v>
      </c>
    </row>
    <row r="22" spans="1:27" x14ac:dyDescent="0.35">
      <c r="A22" s="67"/>
      <c r="B22" s="2">
        <v>0.7</v>
      </c>
      <c r="C22" s="3">
        <v>0.92278134639446618</v>
      </c>
      <c r="D22" s="3">
        <v>1.0514613261589647</v>
      </c>
      <c r="E22" s="3">
        <v>1.1254241539881769</v>
      </c>
      <c r="F22" s="3">
        <v>1.1635895252227795</v>
      </c>
      <c r="G22" s="3">
        <v>1.181637070729183</v>
      </c>
      <c r="H22" s="3">
        <v>1.1877654882577739</v>
      </c>
      <c r="I22" s="3">
        <v>1.1864602162287774</v>
      </c>
      <c r="J22" s="3">
        <v>1.1803553361159114</v>
      </c>
      <c r="K22" s="3">
        <v>1.1710879215827346</v>
      </c>
      <c r="L22" s="3">
        <v>1.1597220494196951</v>
      </c>
      <c r="M22" s="12">
        <v>1.1469717722672683</v>
      </c>
      <c r="O22" s="67"/>
      <c r="P22" s="2">
        <v>0.7</v>
      </c>
      <c r="Q22" s="3">
        <v>0.92278134639446618</v>
      </c>
      <c r="R22" s="3">
        <v>1.0514613261589647</v>
      </c>
      <c r="S22" s="3">
        <v>1.1254241539881769</v>
      </c>
      <c r="T22" s="3">
        <v>1.1635895252227795</v>
      </c>
      <c r="U22" s="3">
        <v>1.181637070729183</v>
      </c>
      <c r="V22" s="3">
        <v>1.1877654882577739</v>
      </c>
      <c r="W22" s="3">
        <v>1.1864602162287774</v>
      </c>
      <c r="X22" s="3">
        <v>1.1803553361159114</v>
      </c>
      <c r="Y22" s="3">
        <v>1.1710879215827346</v>
      </c>
      <c r="Z22" s="3">
        <v>1.1597220494196951</v>
      </c>
      <c r="AA22" s="12">
        <v>1.1469717722672683</v>
      </c>
    </row>
    <row r="23" spans="1:27" x14ac:dyDescent="0.35">
      <c r="A23" s="67"/>
      <c r="B23" s="2">
        <v>0.75</v>
      </c>
      <c r="C23" s="3">
        <v>0.91139168372520929</v>
      </c>
      <c r="D23" s="3">
        <v>1.0479002585777866</v>
      </c>
      <c r="E23" s="3">
        <v>1.1245399401738096</v>
      </c>
      <c r="F23" s="3">
        <v>1.1638774578387918</v>
      </c>
      <c r="G23" s="3">
        <v>1.1826014298659113</v>
      </c>
      <c r="H23" s="3">
        <v>1.1891391790830159</v>
      </c>
      <c r="I23" s="3">
        <v>1.1880598324995781</v>
      </c>
      <c r="J23" s="3">
        <v>1.1820499456845794</v>
      </c>
      <c r="K23" s="3">
        <v>1.172787677324735</v>
      </c>
      <c r="L23" s="3">
        <v>1.1613679812504709</v>
      </c>
      <c r="M23" s="12">
        <v>1.1485267602480376</v>
      </c>
      <c r="O23" s="67"/>
      <c r="P23" s="2">
        <v>0.75</v>
      </c>
      <c r="Q23" s="3">
        <v>0.91139168372520929</v>
      </c>
      <c r="R23" s="3">
        <v>1.0479002585777866</v>
      </c>
      <c r="S23" s="3">
        <v>1.1245399401738096</v>
      </c>
      <c r="T23" s="3">
        <v>1.1638774578387918</v>
      </c>
      <c r="U23" s="3">
        <v>1.1826014298659113</v>
      </c>
      <c r="V23" s="3">
        <v>1.1891391790830159</v>
      </c>
      <c r="W23" s="3">
        <v>1.1880598324995781</v>
      </c>
      <c r="X23" s="3">
        <v>1.1820499456845794</v>
      </c>
      <c r="Y23" s="3">
        <v>1.172787677324735</v>
      </c>
      <c r="Z23" s="3">
        <v>1.1613679812504709</v>
      </c>
      <c r="AA23" s="12">
        <v>1.1485267602480376</v>
      </c>
    </row>
    <row r="24" spans="1:27" x14ac:dyDescent="0.35">
      <c r="A24" s="67"/>
      <c r="B24" s="2">
        <v>0.8</v>
      </c>
      <c r="C24" s="3">
        <v>0.90066680541405353</v>
      </c>
      <c r="D24" s="3">
        <v>1.0445499310126669</v>
      </c>
      <c r="E24" s="3">
        <v>1.1235899228316097</v>
      </c>
      <c r="F24" s="3">
        <v>1.1640488001016485</v>
      </c>
      <c r="G24" s="3">
        <v>1.1834594066326432</v>
      </c>
      <c r="H24" s="3">
        <v>1.1904150082514848</v>
      </c>
      <c r="I24" s="3">
        <v>1.1895567783942602</v>
      </c>
      <c r="J24" s="3">
        <v>1.1836307488954998</v>
      </c>
      <c r="K24" s="3">
        <v>1.1743616470923799</v>
      </c>
      <c r="L24" s="3">
        <v>1.162878847122194</v>
      </c>
      <c r="M24" s="12">
        <v>1.149941957913913</v>
      </c>
      <c r="O24" s="67"/>
      <c r="P24" s="2">
        <v>0.8</v>
      </c>
      <c r="Q24" s="3">
        <v>0.90066680541405353</v>
      </c>
      <c r="R24" s="3">
        <v>1.0445499310126669</v>
      </c>
      <c r="S24" s="3">
        <v>1.1235899228316097</v>
      </c>
      <c r="T24" s="3">
        <v>1.1640488001016485</v>
      </c>
      <c r="U24" s="3">
        <v>1.1834594066326432</v>
      </c>
      <c r="V24" s="3">
        <v>1.1904150082514848</v>
      </c>
      <c r="W24" s="3">
        <v>1.1895567783942602</v>
      </c>
      <c r="X24" s="3">
        <v>1.1836307488954998</v>
      </c>
      <c r="Y24" s="3">
        <v>1.1743616470923799</v>
      </c>
      <c r="Z24" s="3">
        <v>1.162878847122194</v>
      </c>
      <c r="AA24" s="12">
        <v>1.149941957913913</v>
      </c>
    </row>
    <row r="25" spans="1:27" x14ac:dyDescent="0.35">
      <c r="A25" s="67"/>
      <c r="B25" s="2">
        <v>0.85</v>
      </c>
      <c r="C25" s="3">
        <v>0.89058553622319137</v>
      </c>
      <c r="D25" s="3">
        <v>1.0414051972902734</v>
      </c>
      <c r="E25" s="3">
        <v>1.1226054008190443</v>
      </c>
      <c r="F25" s="3">
        <v>1.1641504581157966</v>
      </c>
      <c r="G25" s="3">
        <v>1.1842539420494671</v>
      </c>
      <c r="H25" s="3">
        <v>1.1916221655332124</v>
      </c>
      <c r="I25" s="3">
        <v>1.1909691077012297</v>
      </c>
      <c r="J25" s="3">
        <v>1.1851073631873497</v>
      </c>
      <c r="K25" s="3">
        <v>1.1758162425114569</v>
      </c>
      <c r="L25" s="3">
        <v>1.1642611430241496</v>
      </c>
      <c r="M25" s="12">
        <v>1.1512243674351614</v>
      </c>
      <c r="O25" s="67"/>
      <c r="P25" s="2">
        <v>0.85</v>
      </c>
      <c r="Q25" s="3">
        <v>0.89058553622319137</v>
      </c>
      <c r="R25" s="3">
        <v>1.0414051972902734</v>
      </c>
      <c r="S25" s="3">
        <v>1.1226054008190443</v>
      </c>
      <c r="T25" s="3">
        <v>1.1641504581157966</v>
      </c>
      <c r="U25" s="3">
        <v>1.1842539420494671</v>
      </c>
      <c r="V25" s="3">
        <v>1.1916221655332124</v>
      </c>
      <c r="W25" s="3">
        <v>1.1909691077012297</v>
      </c>
      <c r="X25" s="3">
        <v>1.1851073631873497</v>
      </c>
      <c r="Y25" s="3">
        <v>1.1758162425114569</v>
      </c>
      <c r="Z25" s="3">
        <v>1.1642611430241496</v>
      </c>
      <c r="AA25" s="12">
        <v>1.1512243674351614</v>
      </c>
    </row>
    <row r="26" spans="1:27" x14ac:dyDescent="0.35">
      <c r="A26" s="67"/>
      <c r="B26" s="2">
        <v>0.9</v>
      </c>
      <c r="C26" s="3">
        <v>0.88111818020160237</v>
      </c>
      <c r="D26" s="3">
        <v>1.0384556807004479</v>
      </c>
      <c r="E26" s="3">
        <v>1.1216102490058313</v>
      </c>
      <c r="F26" s="3">
        <v>1.1642172740055958</v>
      </c>
      <c r="G26" s="3">
        <v>1.1850124542529763</v>
      </c>
      <c r="H26" s="3">
        <v>1.192776848719669</v>
      </c>
      <c r="I26" s="3">
        <v>1.1923037382272565</v>
      </c>
      <c r="J26" s="3">
        <v>1.1864841754619897</v>
      </c>
      <c r="K26" s="3">
        <v>1.1771555130298306</v>
      </c>
      <c r="L26" s="3">
        <v>1.1655200994931745</v>
      </c>
      <c r="M26" s="12">
        <v>1.1523821720710166</v>
      </c>
      <c r="O26" s="67"/>
      <c r="P26" s="2">
        <v>0.9</v>
      </c>
      <c r="Q26" s="3">
        <v>0.88111818020160237</v>
      </c>
      <c r="R26" s="3">
        <v>1.0384556807004479</v>
      </c>
      <c r="S26" s="3">
        <v>1.1216102490058313</v>
      </c>
      <c r="T26" s="3">
        <v>1.1642172740055958</v>
      </c>
      <c r="U26" s="3">
        <v>1.1850124542529763</v>
      </c>
      <c r="V26" s="3">
        <v>1.192776848719669</v>
      </c>
      <c r="W26" s="3">
        <v>1.1923037382272565</v>
      </c>
      <c r="X26" s="3">
        <v>1.1864841754619897</v>
      </c>
      <c r="Y26" s="3">
        <v>1.1771555130298306</v>
      </c>
      <c r="Z26" s="3">
        <v>1.1655200994931745</v>
      </c>
      <c r="AA26" s="12">
        <v>1.1523821720710166</v>
      </c>
    </row>
    <row r="27" spans="1:27" x14ac:dyDescent="0.35">
      <c r="A27" s="67"/>
      <c r="B27" s="2">
        <v>0.95</v>
      </c>
      <c r="C27" s="3">
        <v>0.872231245040895</v>
      </c>
      <c r="D27" s="3">
        <v>1.0356902452615582</v>
      </c>
      <c r="E27" s="3">
        <v>1.1206225211803738</v>
      </c>
      <c r="F27" s="3">
        <v>1.1642751473646913</v>
      </c>
      <c r="G27" s="3">
        <v>1.1857525752140927</v>
      </c>
      <c r="H27" s="3">
        <v>1.1938863974351159</v>
      </c>
      <c r="I27" s="3">
        <v>1.1935628634232729</v>
      </c>
      <c r="J27" s="3">
        <v>1.1877629573528585</v>
      </c>
      <c r="K27" s="3">
        <v>1.1783839299128596</v>
      </c>
      <c r="L27" s="3">
        <v>1.1666632248805109</v>
      </c>
      <c r="M27" s="12">
        <v>1.1534244830791767</v>
      </c>
      <c r="O27" s="67"/>
      <c r="P27" s="2">
        <v>0.95</v>
      </c>
      <c r="Q27" s="3">
        <v>0.872231245040895</v>
      </c>
      <c r="R27" s="3">
        <v>1.0356902452615582</v>
      </c>
      <c r="S27" s="3">
        <v>1.1206225211803738</v>
      </c>
      <c r="T27" s="3">
        <v>1.1642751473646913</v>
      </c>
      <c r="U27" s="3">
        <v>1.1857525752140927</v>
      </c>
      <c r="V27" s="3">
        <v>1.1938863974351159</v>
      </c>
      <c r="W27" s="3">
        <v>1.1935628634232729</v>
      </c>
      <c r="X27" s="3">
        <v>1.1877629573528585</v>
      </c>
      <c r="Y27" s="3">
        <v>1.1783839299128596</v>
      </c>
      <c r="Z27" s="3">
        <v>1.1666632248805109</v>
      </c>
      <c r="AA27" s="12">
        <v>1.1534244830791767</v>
      </c>
    </row>
    <row r="28" spans="1:27" x14ac:dyDescent="0.35">
      <c r="A28" s="67"/>
      <c r="B28" s="2">
        <v>1</v>
      </c>
      <c r="C28" s="3">
        <v>0.86388811698326817</v>
      </c>
      <c r="D28" s="3">
        <v>1.0330954771775478</v>
      </c>
      <c r="E28" s="3">
        <v>1.1196560529562141</v>
      </c>
      <c r="F28" s="3">
        <v>1.1643417945274956</v>
      </c>
      <c r="G28" s="3">
        <v>1.1864828256460327</v>
      </c>
      <c r="H28" s="3">
        <v>1.1949513178605313</v>
      </c>
      <c r="I28" s="3">
        <v>1.1947463989257816</v>
      </c>
      <c r="J28" s="3">
        <v>1.1889457335838893</v>
      </c>
      <c r="K28" s="3">
        <v>1.1795061331528878</v>
      </c>
      <c r="L28" s="3">
        <v>1.1676978588104268</v>
      </c>
      <c r="M28" s="12">
        <v>1.1543615084428049</v>
      </c>
      <c r="O28" s="67"/>
      <c r="P28" s="2">
        <v>1</v>
      </c>
      <c r="Q28" s="3">
        <v>0.86388811698326817</v>
      </c>
      <c r="R28" s="3">
        <v>1.0330954771775478</v>
      </c>
      <c r="S28" s="3">
        <v>1.1196560529562141</v>
      </c>
      <c r="T28" s="3">
        <v>1.1643417945274956</v>
      </c>
      <c r="U28" s="3">
        <v>1.1864828256460327</v>
      </c>
      <c r="V28" s="3">
        <v>1.1949513178605313</v>
      </c>
      <c r="W28" s="3">
        <v>1.1947463989257816</v>
      </c>
      <c r="X28" s="3">
        <v>1.1889457335838893</v>
      </c>
      <c r="Y28" s="3">
        <v>1.1795061331528878</v>
      </c>
      <c r="Z28" s="3">
        <v>1.1676978588104268</v>
      </c>
      <c r="AA28" s="12">
        <v>1.1543615084428049</v>
      </c>
    </row>
    <row r="29" spans="1:27" x14ac:dyDescent="0.35">
      <c r="A29" s="8"/>
      <c r="B29" s="9"/>
      <c r="C29" s="9"/>
      <c r="D29" s="9"/>
      <c r="E29" s="9"/>
      <c r="F29" s="9"/>
      <c r="G29" s="9"/>
      <c r="H29" s="9"/>
      <c r="I29" s="9"/>
      <c r="J29" s="9"/>
      <c r="K29" s="9"/>
      <c r="L29" s="9"/>
      <c r="M29" s="10"/>
      <c r="O29" s="8"/>
      <c r="P29" s="9"/>
      <c r="Q29" s="9"/>
      <c r="R29" s="9"/>
      <c r="S29" s="9"/>
      <c r="T29" s="9"/>
      <c r="U29" s="9"/>
      <c r="V29" s="9"/>
      <c r="W29" s="9"/>
      <c r="X29" s="9"/>
      <c r="Y29" s="9"/>
      <c r="Z29" s="9"/>
      <c r="AA29" s="10"/>
    </row>
    <row r="30" spans="1:27" x14ac:dyDescent="0.35">
      <c r="A30" s="8"/>
      <c r="B30" s="9"/>
      <c r="C30" s="9"/>
      <c r="D30" s="9"/>
      <c r="E30" s="9"/>
      <c r="F30" s="9"/>
      <c r="G30" s="9"/>
      <c r="H30" s="9"/>
      <c r="I30" s="9"/>
      <c r="J30" s="9"/>
      <c r="K30" s="9"/>
      <c r="L30" s="9"/>
      <c r="M30" s="10"/>
      <c r="O30" s="8"/>
      <c r="P30" s="9"/>
      <c r="Q30" s="7"/>
      <c r="R30" s="9"/>
      <c r="S30" s="9"/>
      <c r="T30" s="9"/>
      <c r="U30" s="9"/>
      <c r="V30" s="9"/>
      <c r="W30" s="9"/>
      <c r="X30" s="9"/>
      <c r="Y30" s="9"/>
      <c r="Z30" s="9"/>
      <c r="AA30" s="10"/>
    </row>
    <row r="31" spans="1:27" x14ac:dyDescent="0.35">
      <c r="A31" s="8"/>
      <c r="B31" s="9"/>
      <c r="C31" s="9"/>
      <c r="D31" s="9"/>
      <c r="E31" s="9"/>
      <c r="F31" s="9"/>
      <c r="G31" s="9"/>
      <c r="H31" s="9"/>
      <c r="I31" s="9"/>
      <c r="J31" s="9"/>
      <c r="K31" s="9"/>
      <c r="L31" s="9"/>
      <c r="M31" s="10"/>
      <c r="O31" s="8"/>
      <c r="P31" s="9"/>
      <c r="Q31" s="9"/>
      <c r="R31" s="9"/>
      <c r="S31" s="9"/>
      <c r="T31" s="9"/>
      <c r="U31" s="9"/>
      <c r="V31" s="9"/>
      <c r="W31" s="9"/>
      <c r="X31" s="9"/>
      <c r="Y31" s="9"/>
      <c r="Z31" s="9"/>
      <c r="AA31" s="10"/>
    </row>
    <row r="32" spans="1:27" x14ac:dyDescent="0.35">
      <c r="A32" s="8"/>
      <c r="B32" s="9"/>
      <c r="C32" s="9"/>
      <c r="D32" s="9"/>
      <c r="E32" s="9"/>
      <c r="F32" s="9"/>
      <c r="G32" s="9"/>
      <c r="H32" s="9"/>
      <c r="I32" s="9"/>
      <c r="J32" s="9"/>
      <c r="K32" s="9"/>
      <c r="L32" s="9"/>
      <c r="M32" s="10"/>
      <c r="O32" s="8"/>
      <c r="P32" s="9"/>
      <c r="Q32" s="9"/>
      <c r="R32" s="9"/>
      <c r="S32" s="9"/>
      <c r="T32" s="9"/>
      <c r="U32" s="9"/>
      <c r="V32" s="9"/>
      <c r="W32" s="9"/>
      <c r="X32" s="9"/>
      <c r="Y32" s="9"/>
      <c r="Z32" s="9"/>
      <c r="AA32" s="10"/>
    </row>
    <row r="33" spans="1:27" x14ac:dyDescent="0.35">
      <c r="A33" s="8"/>
      <c r="B33" s="9"/>
      <c r="C33" s="9"/>
      <c r="D33" s="9"/>
      <c r="E33" s="9"/>
      <c r="F33" s="9"/>
      <c r="G33" s="9"/>
      <c r="H33" s="9"/>
      <c r="I33" s="9"/>
      <c r="J33" s="9"/>
      <c r="K33" s="9"/>
      <c r="L33" s="9"/>
      <c r="M33" s="10"/>
      <c r="O33" s="8"/>
      <c r="P33" s="9"/>
      <c r="Q33" s="9"/>
      <c r="R33" s="9"/>
      <c r="S33" s="9"/>
      <c r="T33" s="9"/>
      <c r="U33" s="9"/>
      <c r="V33" s="9"/>
      <c r="W33" s="9"/>
      <c r="X33" s="9"/>
      <c r="Y33" s="9"/>
      <c r="Z33" s="9"/>
      <c r="AA33" s="10"/>
    </row>
    <row r="34" spans="1:27" x14ac:dyDescent="0.35">
      <c r="A34" s="8"/>
      <c r="B34" s="9"/>
      <c r="C34" s="9"/>
      <c r="D34" s="9"/>
      <c r="E34" s="9"/>
      <c r="F34" s="9"/>
      <c r="G34" s="9"/>
      <c r="H34" s="9"/>
      <c r="I34" s="9"/>
      <c r="J34" s="9"/>
      <c r="K34" s="9"/>
      <c r="L34" s="9"/>
      <c r="M34" s="10"/>
      <c r="O34" s="8"/>
      <c r="P34" s="9"/>
      <c r="Q34" s="9"/>
      <c r="R34" s="9"/>
      <c r="S34" s="9"/>
      <c r="T34" s="9"/>
      <c r="U34" s="9"/>
      <c r="V34" s="9"/>
      <c r="W34" s="9"/>
      <c r="X34" s="9"/>
      <c r="Y34" s="9"/>
      <c r="Z34" s="9"/>
      <c r="AA34" s="10"/>
    </row>
    <row r="35" spans="1:27" x14ac:dyDescent="0.35">
      <c r="A35" s="8"/>
      <c r="B35" s="9"/>
      <c r="C35" s="9"/>
      <c r="D35" s="9"/>
      <c r="E35" s="9"/>
      <c r="F35" s="9"/>
      <c r="G35" s="9"/>
      <c r="H35" s="9"/>
      <c r="I35" s="9"/>
      <c r="J35" s="9"/>
      <c r="K35" s="9"/>
      <c r="L35" s="9"/>
      <c r="M35" s="10"/>
      <c r="O35" s="8"/>
      <c r="P35" s="9"/>
      <c r="Q35" s="9"/>
      <c r="R35" s="9"/>
      <c r="S35" s="9"/>
      <c r="T35" s="9"/>
      <c r="U35" s="9"/>
      <c r="V35" s="9"/>
      <c r="W35" s="9"/>
      <c r="X35" s="9"/>
      <c r="Y35" s="9"/>
      <c r="Z35" s="9"/>
      <c r="AA35" s="10"/>
    </row>
    <row r="36" spans="1:27" x14ac:dyDescent="0.35">
      <c r="A36" s="8"/>
      <c r="B36" s="9"/>
      <c r="C36" s="9"/>
      <c r="D36" s="9"/>
      <c r="E36" s="9"/>
      <c r="F36" s="9"/>
      <c r="G36" s="9"/>
      <c r="H36" s="9"/>
      <c r="I36" s="9"/>
      <c r="J36" s="9"/>
      <c r="K36" s="9"/>
      <c r="L36" s="9"/>
      <c r="M36" s="10"/>
      <c r="O36" s="8"/>
      <c r="P36" s="9"/>
      <c r="Q36" s="9"/>
      <c r="R36" s="9"/>
      <c r="S36" s="9"/>
      <c r="T36" s="9"/>
      <c r="U36" s="9"/>
      <c r="V36" s="9"/>
      <c r="W36" s="9"/>
      <c r="X36" s="9"/>
      <c r="Y36" s="9"/>
      <c r="Z36" s="9"/>
      <c r="AA36" s="10"/>
    </row>
    <row r="37" spans="1:27" x14ac:dyDescent="0.35">
      <c r="A37" s="8"/>
      <c r="B37" s="9"/>
      <c r="C37" s="9"/>
      <c r="D37" s="9"/>
      <c r="E37" s="9"/>
      <c r="F37" s="9"/>
      <c r="G37" s="9"/>
      <c r="H37" s="9"/>
      <c r="I37" s="9"/>
      <c r="J37" s="9"/>
      <c r="K37" s="9"/>
      <c r="L37" s="9"/>
      <c r="M37" s="10"/>
      <c r="O37" s="8"/>
      <c r="P37" s="9"/>
      <c r="Q37" s="9"/>
      <c r="R37" s="9"/>
      <c r="S37" s="9"/>
      <c r="T37" s="9"/>
      <c r="U37" s="9"/>
      <c r="V37" s="9"/>
      <c r="W37" s="9"/>
      <c r="X37" s="9"/>
      <c r="Y37" s="9"/>
      <c r="Z37" s="9"/>
      <c r="AA37" s="10"/>
    </row>
    <row r="38" spans="1:27" x14ac:dyDescent="0.35">
      <c r="A38" s="8"/>
      <c r="B38" s="9"/>
      <c r="C38" s="9"/>
      <c r="D38" s="9"/>
      <c r="E38" s="9"/>
      <c r="F38" s="9"/>
      <c r="G38" s="9"/>
      <c r="H38" s="9"/>
      <c r="I38" s="9"/>
      <c r="J38" s="9"/>
      <c r="K38" s="9"/>
      <c r="L38" s="9"/>
      <c r="M38" s="10"/>
      <c r="O38" s="8"/>
      <c r="P38" s="9"/>
      <c r="Q38" s="9"/>
      <c r="R38" s="9"/>
      <c r="S38" s="9"/>
      <c r="T38" s="9"/>
      <c r="U38" s="9"/>
      <c r="V38" s="9"/>
      <c r="W38" s="9"/>
      <c r="X38" s="9"/>
      <c r="Y38" s="9"/>
      <c r="Z38" s="9"/>
      <c r="AA38" s="10"/>
    </row>
    <row r="39" spans="1:27" x14ac:dyDescent="0.35">
      <c r="A39" s="64" t="s">
        <v>1</v>
      </c>
      <c r="B39" s="65"/>
      <c r="C39" s="65"/>
      <c r="D39" s="65"/>
      <c r="E39" s="65"/>
      <c r="F39" s="65"/>
      <c r="G39" s="65"/>
      <c r="H39" s="65"/>
      <c r="I39" s="65"/>
      <c r="J39" s="65"/>
      <c r="K39" s="65"/>
      <c r="L39" s="65"/>
      <c r="M39" s="66"/>
      <c r="O39" s="64" t="s">
        <v>1</v>
      </c>
      <c r="P39" s="65"/>
      <c r="Q39" s="65"/>
      <c r="R39" s="65"/>
      <c r="S39" s="65"/>
      <c r="T39" s="65"/>
      <c r="U39" s="65"/>
      <c r="V39" s="65"/>
      <c r="W39" s="65"/>
      <c r="X39" s="65"/>
      <c r="Y39" s="65"/>
      <c r="Z39" s="65"/>
      <c r="AA39" s="66"/>
    </row>
    <row r="40" spans="1:27" x14ac:dyDescent="0.35">
      <c r="A40" s="67" t="s">
        <v>0</v>
      </c>
      <c r="B40" s="1"/>
      <c r="C40" s="1">
        <v>0</v>
      </c>
      <c r="D40" s="1">
        <v>0.1</v>
      </c>
      <c r="E40" s="1">
        <v>0.2</v>
      </c>
      <c r="F40" s="1">
        <v>0.3</v>
      </c>
      <c r="G40" s="1">
        <v>0.4</v>
      </c>
      <c r="H40" s="1">
        <v>0.5</v>
      </c>
      <c r="I40" s="1">
        <v>0.6</v>
      </c>
      <c r="J40" s="1">
        <v>0.7</v>
      </c>
      <c r="K40" s="1">
        <v>0.8</v>
      </c>
      <c r="L40" s="1">
        <v>0.9</v>
      </c>
      <c r="M40" s="11">
        <v>1</v>
      </c>
      <c r="O40" s="67" t="s">
        <v>0</v>
      </c>
      <c r="P40" s="1"/>
      <c r="Q40" s="1">
        <v>0</v>
      </c>
      <c r="R40" s="1">
        <v>0.1</v>
      </c>
      <c r="S40" s="1">
        <v>0.2</v>
      </c>
      <c r="T40" s="1">
        <v>0.3</v>
      </c>
      <c r="U40" s="1">
        <v>0.4</v>
      </c>
      <c r="V40" s="1">
        <v>0.5</v>
      </c>
      <c r="W40" s="1">
        <v>0.6</v>
      </c>
      <c r="X40" s="1">
        <v>0.7</v>
      </c>
      <c r="Y40" s="1">
        <v>0.8</v>
      </c>
      <c r="Z40" s="1">
        <v>0.9</v>
      </c>
      <c r="AA40" s="11">
        <v>1</v>
      </c>
    </row>
    <row r="41" spans="1:27" x14ac:dyDescent="0.35">
      <c r="A41" s="67"/>
      <c r="B41" s="2">
        <v>0</v>
      </c>
      <c r="C41" s="5">
        <v>1.4</v>
      </c>
      <c r="D41" s="5">
        <v>1.4</v>
      </c>
      <c r="E41" s="5">
        <v>1.4</v>
      </c>
      <c r="F41" s="5">
        <v>1.4</v>
      </c>
      <c r="G41" s="5">
        <v>1.4</v>
      </c>
      <c r="H41" s="5">
        <v>1.4</v>
      </c>
      <c r="I41" s="5">
        <v>1.4</v>
      </c>
      <c r="J41" s="5">
        <v>1.4</v>
      </c>
      <c r="K41" s="5">
        <v>1.4</v>
      </c>
      <c r="L41" s="5">
        <v>1.4</v>
      </c>
      <c r="M41" s="13">
        <v>1.4</v>
      </c>
      <c r="O41" s="67"/>
      <c r="P41" s="2">
        <v>0</v>
      </c>
      <c r="Q41" s="5">
        <v>1.4</v>
      </c>
      <c r="R41" s="5">
        <v>1.4</v>
      </c>
      <c r="S41" s="5">
        <v>1.4</v>
      </c>
      <c r="T41" s="5">
        <v>1.4</v>
      </c>
      <c r="U41" s="5">
        <v>1.4</v>
      </c>
      <c r="V41" s="5">
        <v>1.4</v>
      </c>
      <c r="W41" s="5">
        <v>1.4</v>
      </c>
      <c r="X41" s="5">
        <v>1.4</v>
      </c>
      <c r="Y41" s="5">
        <v>1.4</v>
      </c>
      <c r="Z41" s="5">
        <v>1.4</v>
      </c>
      <c r="AA41" s="13">
        <v>1.4</v>
      </c>
    </row>
    <row r="42" spans="1:27" x14ac:dyDescent="0.35">
      <c r="A42" s="67"/>
      <c r="B42" s="2">
        <v>0.05</v>
      </c>
      <c r="C42" s="5">
        <v>1.3162655508392322</v>
      </c>
      <c r="D42" s="5">
        <v>1.2976533339494285</v>
      </c>
      <c r="E42" s="5">
        <v>1.2787529169095067</v>
      </c>
      <c r="F42" s="5">
        <v>1.2601084155337421</v>
      </c>
      <c r="G42" s="5">
        <v>1.2418144073501927</v>
      </c>
      <c r="H42" s="5">
        <v>1.2236685874860109</v>
      </c>
      <c r="I42" s="5">
        <v>1.2067076841208606</v>
      </c>
      <c r="J42" s="5">
        <v>1.1894364956569776</v>
      </c>
      <c r="K42" s="5">
        <v>1.1727212241249518</v>
      </c>
      <c r="L42" s="5">
        <v>1.156499155014199</v>
      </c>
      <c r="M42" s="13">
        <v>1.1408179985572335</v>
      </c>
      <c r="O42" s="67"/>
      <c r="P42" s="2">
        <v>0.05</v>
      </c>
      <c r="Q42" s="5">
        <v>1.3162655508392322</v>
      </c>
      <c r="R42" s="5">
        <v>1.2976533339494285</v>
      </c>
      <c r="S42" s="5">
        <v>1.2787529169095067</v>
      </c>
      <c r="T42" s="5">
        <v>1.2601084155337421</v>
      </c>
      <c r="U42" s="5">
        <v>1.2418144073501927</v>
      </c>
      <c r="V42" s="5">
        <v>1.2236685874860109</v>
      </c>
      <c r="W42" s="5">
        <v>1.2067076841208606</v>
      </c>
      <c r="X42" s="5">
        <v>1.1894364956569776</v>
      </c>
      <c r="Y42" s="5">
        <v>1.1727212241249518</v>
      </c>
      <c r="Z42" s="5">
        <v>1.156499155014199</v>
      </c>
      <c r="AA42" s="13">
        <v>1.1408179985572335</v>
      </c>
    </row>
    <row r="43" spans="1:27" x14ac:dyDescent="0.35">
      <c r="A43" s="67"/>
      <c r="B43" s="2">
        <v>0.1</v>
      </c>
      <c r="C43" s="5">
        <v>1.1811518582325848</v>
      </c>
      <c r="D43" s="5">
        <v>1.1552323893353551</v>
      </c>
      <c r="E43" s="5">
        <v>1.1291729929010685</v>
      </c>
      <c r="F43" s="5">
        <v>1.1033271124013404</v>
      </c>
      <c r="G43" s="5">
        <v>1.0781111586994538</v>
      </c>
      <c r="H43" s="5">
        <v>1.0538365127122107</v>
      </c>
      <c r="I43" s="5">
        <v>1.0312188279273249</v>
      </c>
      <c r="J43" s="5">
        <v>1.0091073267930533</v>
      </c>
      <c r="K43" s="5">
        <v>0.98820409151189481</v>
      </c>
      <c r="L43" s="5">
        <v>0.96840973981505429</v>
      </c>
      <c r="M43" s="13">
        <v>0.94952879461914341</v>
      </c>
      <c r="O43" s="67"/>
      <c r="P43" s="2">
        <v>0.1</v>
      </c>
      <c r="Q43" s="5">
        <v>1.1811518582325848</v>
      </c>
      <c r="R43" s="5">
        <v>1.1552323893353551</v>
      </c>
      <c r="S43" s="5">
        <v>1.1291729929010685</v>
      </c>
      <c r="T43" s="5">
        <v>1.1033271124013404</v>
      </c>
      <c r="U43" s="5">
        <v>1.0781111586994538</v>
      </c>
      <c r="V43" s="5">
        <v>1.0538365127122107</v>
      </c>
      <c r="W43" s="5">
        <v>1.0312188279273249</v>
      </c>
      <c r="X43" s="5">
        <v>1.0091073267930533</v>
      </c>
      <c r="Y43" s="5">
        <v>0.98820409151189481</v>
      </c>
      <c r="Z43" s="5">
        <v>0.96840973981505429</v>
      </c>
      <c r="AA43" s="13">
        <v>0.94952879461914341</v>
      </c>
    </row>
    <row r="44" spans="1:27" x14ac:dyDescent="0.35">
      <c r="A44" s="67"/>
      <c r="B44" s="2">
        <v>0.15</v>
      </c>
      <c r="C44" s="5">
        <v>1.0930654506069979</v>
      </c>
      <c r="D44" s="5">
        <v>1.0615763599727528</v>
      </c>
      <c r="E44" s="5">
        <v>1.0306239673074422</v>
      </c>
      <c r="F44" s="5">
        <v>1.0006703706581443</v>
      </c>
      <c r="G44" s="5">
        <v>0.97221163843182878</v>
      </c>
      <c r="H44" s="5">
        <v>0.94527044563299789</v>
      </c>
      <c r="I44" s="5">
        <v>0.92047848922713404</v>
      </c>
      <c r="J44" s="5">
        <v>0.89666147372102123</v>
      </c>
      <c r="K44" s="5">
        <v>0.87462010494267084</v>
      </c>
      <c r="L44" s="5">
        <v>0.85403474119298095</v>
      </c>
      <c r="M44" s="13">
        <v>0.83442305393758887</v>
      </c>
      <c r="O44" s="67"/>
      <c r="P44" s="2">
        <v>0.15</v>
      </c>
      <c r="Q44" s="5">
        <v>1.0930654506069979</v>
      </c>
      <c r="R44" s="5">
        <v>1.0615763599727528</v>
      </c>
      <c r="S44" s="5">
        <v>1.0306239673074422</v>
      </c>
      <c r="T44" s="5">
        <v>1.0006703706581443</v>
      </c>
      <c r="U44" s="5">
        <v>0.97221163843182878</v>
      </c>
      <c r="V44" s="5">
        <v>0.94527044563299789</v>
      </c>
      <c r="W44" s="5">
        <v>0.92047848922713404</v>
      </c>
      <c r="X44" s="5">
        <v>0.89666147372102123</v>
      </c>
      <c r="Y44" s="5">
        <v>0.87462010494267084</v>
      </c>
      <c r="Z44" s="5">
        <v>0.85403474119298095</v>
      </c>
      <c r="AA44" s="13">
        <v>0.83442305393758887</v>
      </c>
    </row>
    <row r="45" spans="1:27" x14ac:dyDescent="0.35">
      <c r="A45" s="67"/>
      <c r="B45" s="2">
        <v>0.2</v>
      </c>
      <c r="C45" s="5">
        <v>1.0302967391756044</v>
      </c>
      <c r="D45" s="5">
        <v>0.9935685423903603</v>
      </c>
      <c r="E45" s="5">
        <v>0.95859331732838271</v>
      </c>
      <c r="F45" s="5">
        <v>0.92578022559501583</v>
      </c>
      <c r="G45" s="5">
        <v>0.8955508199690595</v>
      </c>
      <c r="H45" s="5">
        <v>0.86774418378290785</v>
      </c>
      <c r="I45" s="5">
        <v>0.84201353276700786</v>
      </c>
      <c r="J45" s="5">
        <v>0.81752730960023812</v>
      </c>
      <c r="K45" s="5">
        <v>0.79538394544849589</v>
      </c>
      <c r="L45" s="5">
        <v>0.77451527058311231</v>
      </c>
      <c r="M45" s="13">
        <v>0.75520038143493518</v>
      </c>
      <c r="O45" s="67"/>
      <c r="P45" s="2">
        <v>0.2</v>
      </c>
      <c r="Q45" s="5">
        <v>1.0302967391756044</v>
      </c>
      <c r="R45" s="5">
        <v>0.9935685423903603</v>
      </c>
      <c r="S45" s="5">
        <v>0.95859331732838271</v>
      </c>
      <c r="T45" s="5">
        <v>0.92578022559501583</v>
      </c>
      <c r="U45" s="5">
        <v>0.8955508199690595</v>
      </c>
      <c r="V45" s="5">
        <v>0.86774418378290785</v>
      </c>
      <c r="W45" s="5">
        <v>0.84201353276700786</v>
      </c>
      <c r="X45" s="5">
        <v>0.81752730960023812</v>
      </c>
      <c r="Y45" s="5">
        <v>0.79538394544849589</v>
      </c>
      <c r="Z45" s="5">
        <v>0.77451527058311231</v>
      </c>
      <c r="AA45" s="13">
        <v>0.75520038143493518</v>
      </c>
    </row>
    <row r="46" spans="1:27" x14ac:dyDescent="0.35">
      <c r="A46" s="67"/>
      <c r="B46" s="2">
        <v>0.25</v>
      </c>
      <c r="C46" s="5">
        <v>0.98449213426984217</v>
      </c>
      <c r="D46" s="5">
        <v>0.9407592155557849</v>
      </c>
      <c r="E46" s="5">
        <v>0.90287998833771244</v>
      </c>
      <c r="F46" s="5">
        <v>0.86840277043773895</v>
      </c>
      <c r="G46" s="5">
        <v>0.83723795765593545</v>
      </c>
      <c r="H46" s="5">
        <v>0.80850198346011681</v>
      </c>
      <c r="I46" s="5">
        <v>0.78245708554171955</v>
      </c>
      <c r="J46" s="5">
        <v>0.75801520085958429</v>
      </c>
      <c r="K46" s="5">
        <v>0.73561238070840707</v>
      </c>
      <c r="L46" s="5">
        <v>0.71502372950453164</v>
      </c>
      <c r="M46" s="13">
        <v>0.69628237467088816</v>
      </c>
      <c r="O46" s="67"/>
      <c r="P46" s="2">
        <v>0.25</v>
      </c>
      <c r="Q46" s="5">
        <v>0.98449213426984217</v>
      </c>
      <c r="R46" s="5">
        <v>0.9407592155557849</v>
      </c>
      <c r="S46" s="5">
        <v>0.90287998833771244</v>
      </c>
      <c r="T46" s="5">
        <v>0.86840277043773895</v>
      </c>
      <c r="U46" s="5">
        <v>0.83723795765593545</v>
      </c>
      <c r="V46" s="5">
        <v>0.80850198346011681</v>
      </c>
      <c r="W46" s="5">
        <v>0.78245708554171955</v>
      </c>
      <c r="X46" s="5">
        <v>0.75801520085958429</v>
      </c>
      <c r="Y46" s="5">
        <v>0.73561238070840707</v>
      </c>
      <c r="Z46" s="5">
        <v>0.71502372950453164</v>
      </c>
      <c r="AA46" s="13">
        <v>0.69628237467088816</v>
      </c>
    </row>
    <row r="47" spans="1:27" x14ac:dyDescent="0.35">
      <c r="A47" s="67"/>
      <c r="B47" s="2">
        <v>0.3</v>
      </c>
      <c r="C47" s="5">
        <v>0.94981058844828858</v>
      </c>
      <c r="D47" s="5">
        <v>0.89863099595193252</v>
      </c>
      <c r="E47" s="5">
        <v>0.85816993708778055</v>
      </c>
      <c r="F47" s="5">
        <v>0.82264208254812798</v>
      </c>
      <c r="G47" s="5">
        <v>0.79048488007128437</v>
      </c>
      <c r="H47" s="5">
        <v>0.76134387466127718</v>
      </c>
      <c r="I47" s="5">
        <v>0.73507913878104603</v>
      </c>
      <c r="J47" s="5">
        <v>0.71070924091616638</v>
      </c>
      <c r="K47" s="5">
        <v>0.68849654519862413</v>
      </c>
      <c r="L47" s="5">
        <v>0.66805856897817362</v>
      </c>
      <c r="M47" s="13">
        <v>0.64946780483426148</v>
      </c>
      <c r="O47" s="67"/>
      <c r="P47" s="2">
        <v>0.3</v>
      </c>
      <c r="Q47" s="5">
        <v>0.94981058844828858</v>
      </c>
      <c r="R47" s="5">
        <v>0.89863099595193252</v>
      </c>
      <c r="S47" s="5">
        <v>0.85816993708778055</v>
      </c>
      <c r="T47" s="5">
        <v>0.82264208254812798</v>
      </c>
      <c r="U47" s="5">
        <v>0.79048488007128437</v>
      </c>
      <c r="V47" s="5">
        <v>0.76134387466127718</v>
      </c>
      <c r="W47" s="5">
        <v>0.73507913878104603</v>
      </c>
      <c r="X47" s="5">
        <v>0.71070924091616638</v>
      </c>
      <c r="Y47" s="5">
        <v>0.68849654519862413</v>
      </c>
      <c r="Z47" s="5">
        <v>0.66805856897817362</v>
      </c>
      <c r="AA47" s="13">
        <v>0.64946780483426148</v>
      </c>
    </row>
    <row r="48" spans="1:27" x14ac:dyDescent="0.35">
      <c r="A48" s="67"/>
      <c r="B48" s="2">
        <v>0.35</v>
      </c>
      <c r="C48" s="5">
        <v>0.92276807462563748</v>
      </c>
      <c r="D48" s="5">
        <v>0.86402927626145887</v>
      </c>
      <c r="E48" s="5">
        <v>0.82084081053646996</v>
      </c>
      <c r="F48" s="5">
        <v>0.78451452609862704</v>
      </c>
      <c r="G48" s="5">
        <v>0.75206246426960022</v>
      </c>
      <c r="H48" s="5">
        <v>0.7222499752691186</v>
      </c>
      <c r="I48" s="5">
        <v>0.69574685681370951</v>
      </c>
      <c r="J48" s="5">
        <v>0.67142496420928433</v>
      </c>
      <c r="K48" s="5">
        <v>0.64956992664820279</v>
      </c>
      <c r="L48" s="5">
        <v>0.6294944976186444</v>
      </c>
      <c r="M48" s="13">
        <v>0.61112757538717577</v>
      </c>
      <c r="O48" s="67"/>
      <c r="P48" s="2">
        <v>0.35</v>
      </c>
      <c r="Q48" s="5">
        <v>0.92276807462563748</v>
      </c>
      <c r="R48" s="5">
        <v>0.86402927626145887</v>
      </c>
      <c r="S48" s="5">
        <v>0.82084081053646996</v>
      </c>
      <c r="T48" s="5">
        <v>0.78451452609862704</v>
      </c>
      <c r="U48" s="5">
        <v>0.75206246426960022</v>
      </c>
      <c r="V48" s="5">
        <v>0.7222499752691186</v>
      </c>
      <c r="W48" s="5">
        <v>0.69574685681370951</v>
      </c>
      <c r="X48" s="5">
        <v>0.67142496420928433</v>
      </c>
      <c r="Y48" s="5">
        <v>0.64956992664820279</v>
      </c>
      <c r="Z48" s="5">
        <v>0.6294944976186444</v>
      </c>
      <c r="AA48" s="13">
        <v>0.61112757538717577</v>
      </c>
    </row>
    <row r="49" spans="1:27" x14ac:dyDescent="0.35">
      <c r="A49" s="67"/>
      <c r="B49" s="2">
        <v>0.4</v>
      </c>
      <c r="C49" s="5">
        <v>0.90054193406341909</v>
      </c>
      <c r="D49" s="5">
        <v>0.83449419781787471</v>
      </c>
      <c r="E49" s="5">
        <v>0.78938830336672872</v>
      </c>
      <c r="F49" s="5">
        <v>0.75230666310987326</v>
      </c>
      <c r="G49" s="5">
        <v>0.71920065077935491</v>
      </c>
      <c r="H49" s="5">
        <v>0.68895695737175622</v>
      </c>
      <c r="I49" s="5">
        <v>0.66251242303577895</v>
      </c>
      <c r="J49" s="5">
        <v>0.63816305068612367</v>
      </c>
      <c r="K49" s="5">
        <v>0.61661779246159776</v>
      </c>
      <c r="L49" s="5">
        <v>0.59707876637303647</v>
      </c>
      <c r="M49" s="13">
        <v>0.57905024118826065</v>
      </c>
      <c r="O49" s="67"/>
      <c r="P49" s="2">
        <v>0.4</v>
      </c>
      <c r="Q49" s="5">
        <v>0.90054193406341909</v>
      </c>
      <c r="R49" s="5">
        <v>0.83449419781787471</v>
      </c>
      <c r="S49" s="5">
        <v>0.78938830336672872</v>
      </c>
      <c r="T49" s="5">
        <v>0.75230666310987326</v>
      </c>
      <c r="U49" s="5">
        <v>0.71920065077935491</v>
      </c>
      <c r="V49" s="5">
        <v>0.68895695737175622</v>
      </c>
      <c r="W49" s="5">
        <v>0.66251242303577895</v>
      </c>
      <c r="X49" s="5">
        <v>0.63816305068612367</v>
      </c>
      <c r="Y49" s="5">
        <v>0.61661779246159776</v>
      </c>
      <c r="Z49" s="5">
        <v>0.59707876637303647</v>
      </c>
      <c r="AA49" s="13">
        <v>0.57905024118826065</v>
      </c>
    </row>
    <row r="50" spans="1:27" x14ac:dyDescent="0.35">
      <c r="A50" s="67"/>
      <c r="B50" s="2">
        <v>0.45</v>
      </c>
      <c r="C50" s="5">
        <v>0.88292092675689282</v>
      </c>
      <c r="D50" s="5">
        <v>0.80905663598652067</v>
      </c>
      <c r="E50" s="5">
        <v>0.76240378360762806</v>
      </c>
      <c r="F50" s="5">
        <v>0.72407737832685282</v>
      </c>
      <c r="G50" s="5">
        <v>0.69023046654635911</v>
      </c>
      <c r="H50" s="5">
        <v>0.66028854457410058</v>
      </c>
      <c r="I50" s="5">
        <v>0.63351711928107135</v>
      </c>
      <c r="J50" s="5">
        <v>0.60948532343494732</v>
      </c>
      <c r="K50" s="5">
        <v>0.58830733284834347</v>
      </c>
      <c r="L50" s="5">
        <v>0.56893221585364351</v>
      </c>
      <c r="M50" s="13">
        <v>0.55118485229528269</v>
      </c>
      <c r="O50" s="67"/>
      <c r="P50" s="2">
        <v>0.45</v>
      </c>
      <c r="Q50" s="5">
        <v>0.88292092675689282</v>
      </c>
      <c r="R50" s="5">
        <v>0.80905663598652067</v>
      </c>
      <c r="S50" s="5">
        <v>0.76240378360762806</v>
      </c>
      <c r="T50" s="5">
        <v>0.72407737832685282</v>
      </c>
      <c r="U50" s="5">
        <v>0.69023046654635911</v>
      </c>
      <c r="V50" s="5">
        <v>0.66028854457410058</v>
      </c>
      <c r="W50" s="5">
        <v>0.63351711928107135</v>
      </c>
      <c r="X50" s="5">
        <v>0.60948532343494732</v>
      </c>
      <c r="Y50" s="5">
        <v>0.58830733284834347</v>
      </c>
      <c r="Z50" s="5">
        <v>0.56893221585364351</v>
      </c>
      <c r="AA50" s="13">
        <v>0.55118485229528269</v>
      </c>
    </row>
    <row r="51" spans="1:27" x14ac:dyDescent="0.35">
      <c r="A51" s="67"/>
      <c r="B51" s="2">
        <v>0.5</v>
      </c>
      <c r="C51" s="5">
        <v>0.8681840282939669</v>
      </c>
      <c r="D51" s="5">
        <v>0.78632254160604775</v>
      </c>
      <c r="E51" s="5">
        <v>0.73849943983140032</v>
      </c>
      <c r="F51" s="5">
        <v>0.6989893403101981</v>
      </c>
      <c r="G51" s="5">
        <v>0.66487998010402793</v>
      </c>
      <c r="H51" s="5">
        <v>0.63433906712073107</v>
      </c>
      <c r="I51" s="5">
        <v>0.6077661956310354</v>
      </c>
      <c r="J51" s="5">
        <v>0.58444655508420007</v>
      </c>
      <c r="K51" s="5">
        <v>0.56334232148249241</v>
      </c>
      <c r="L51" s="5">
        <v>0.54441573124964571</v>
      </c>
      <c r="M51" s="13">
        <v>0.52758088910839274</v>
      </c>
      <c r="O51" s="67"/>
      <c r="P51" s="2">
        <v>0.5</v>
      </c>
      <c r="Q51" s="5">
        <v>0.8681840282939669</v>
      </c>
      <c r="R51" s="5">
        <v>0.78632254160604775</v>
      </c>
      <c r="S51" s="5">
        <v>0.73849943983140032</v>
      </c>
      <c r="T51" s="5">
        <v>0.6989893403101981</v>
      </c>
      <c r="U51" s="5">
        <v>0.66487998010402793</v>
      </c>
      <c r="V51" s="5">
        <v>0.63433906712073107</v>
      </c>
      <c r="W51" s="5">
        <v>0.6077661956310354</v>
      </c>
      <c r="X51" s="5">
        <v>0.58444655508420007</v>
      </c>
      <c r="Y51" s="5">
        <v>0.56334232148249241</v>
      </c>
      <c r="Z51" s="5">
        <v>0.54441573124964571</v>
      </c>
      <c r="AA51" s="13">
        <v>0.52758088910839274</v>
      </c>
    </row>
    <row r="52" spans="1:27" x14ac:dyDescent="0.35">
      <c r="A52" s="67"/>
      <c r="B52" s="2">
        <v>0.55000000000000004</v>
      </c>
      <c r="C52" s="5">
        <v>0.85604539874804175</v>
      </c>
      <c r="D52" s="5">
        <v>0.76654243554400425</v>
      </c>
      <c r="E52" s="5">
        <v>0.71735942355530646</v>
      </c>
      <c r="F52" s="5">
        <v>0.67671780759213218</v>
      </c>
      <c r="G52" s="5">
        <v>0.64193557294948489</v>
      </c>
      <c r="H52" s="5">
        <v>0.61170684167310729</v>
      </c>
      <c r="I52" s="5">
        <v>0.58521666230019398</v>
      </c>
      <c r="J52" s="5">
        <v>0.56186747681255089</v>
      </c>
      <c r="K52" s="5">
        <v>0.54120430998051006</v>
      </c>
      <c r="L52" s="5">
        <v>0.52287274895493741</v>
      </c>
      <c r="M52" s="13">
        <v>0.50620324890039348</v>
      </c>
      <c r="O52" s="67"/>
      <c r="P52" s="2">
        <v>0.55000000000000004</v>
      </c>
      <c r="Q52" s="5">
        <v>0.85604539874804175</v>
      </c>
      <c r="R52" s="5">
        <v>0.76654243554400425</v>
      </c>
      <c r="S52" s="5">
        <v>0.71735942355530646</v>
      </c>
      <c r="T52" s="5">
        <v>0.67671780759213218</v>
      </c>
      <c r="U52" s="5">
        <v>0.64193557294948489</v>
      </c>
      <c r="V52" s="5">
        <v>0.61170684167310729</v>
      </c>
      <c r="W52" s="5">
        <v>0.58521666230019398</v>
      </c>
      <c r="X52" s="5">
        <v>0.56186747681255089</v>
      </c>
      <c r="Y52" s="5">
        <v>0.54120430998051006</v>
      </c>
      <c r="Z52" s="5">
        <v>0.52287274895493741</v>
      </c>
      <c r="AA52" s="13">
        <v>0.50620324890039348</v>
      </c>
    </row>
    <row r="53" spans="1:27" x14ac:dyDescent="0.35">
      <c r="A53" s="67"/>
      <c r="B53" s="2">
        <v>0.6</v>
      </c>
      <c r="C53" s="5">
        <v>0.84499264060715285</v>
      </c>
      <c r="D53" s="5">
        <v>0.74872932290196614</v>
      </c>
      <c r="E53" s="5">
        <v>0.69808183436806071</v>
      </c>
      <c r="F53" s="5">
        <v>0.65655176283827688</v>
      </c>
      <c r="G53" s="5">
        <v>0.62123165011493253</v>
      </c>
      <c r="H53" s="5">
        <v>0.59095668374574095</v>
      </c>
      <c r="I53" s="5">
        <v>0.56487052406264826</v>
      </c>
      <c r="J53" s="5">
        <v>0.54164550319072291</v>
      </c>
      <c r="K53" s="5">
        <v>0.52171623943179957</v>
      </c>
      <c r="L53" s="5">
        <v>0.50362875080595393</v>
      </c>
      <c r="M53" s="13">
        <v>0.48721520856241962</v>
      </c>
      <c r="O53" s="67"/>
      <c r="P53" s="2">
        <v>0.6</v>
      </c>
      <c r="Q53" s="5">
        <v>0.84499264060715285</v>
      </c>
      <c r="R53" s="5">
        <v>0.74872932290196614</v>
      </c>
      <c r="S53" s="5">
        <v>0.69808183436806071</v>
      </c>
      <c r="T53" s="5">
        <v>0.65655176283827688</v>
      </c>
      <c r="U53" s="5">
        <v>0.62123165011493253</v>
      </c>
      <c r="V53" s="5">
        <v>0.59095668374574095</v>
      </c>
      <c r="W53" s="5">
        <v>0.56487052406264826</v>
      </c>
      <c r="X53" s="5">
        <v>0.54164550319072291</v>
      </c>
      <c r="Y53" s="5">
        <v>0.52171623943179957</v>
      </c>
      <c r="Z53" s="5">
        <v>0.50362875080595393</v>
      </c>
      <c r="AA53" s="13">
        <v>0.48721520856241962</v>
      </c>
    </row>
    <row r="54" spans="1:27" x14ac:dyDescent="0.35">
      <c r="A54" s="67"/>
      <c r="B54" s="2">
        <v>0.65</v>
      </c>
      <c r="C54" s="5">
        <v>0.83611390120614959</v>
      </c>
      <c r="D54" s="5">
        <v>0.73283844372681206</v>
      </c>
      <c r="E54" s="5">
        <v>0.68029712870191983</v>
      </c>
      <c r="F54" s="5">
        <v>0.63796576128824312</v>
      </c>
      <c r="G54" s="5">
        <v>0.60236237959606098</v>
      </c>
      <c r="H54" s="5">
        <v>0.57234522549920985</v>
      </c>
      <c r="I54" s="5">
        <v>0.54640198577941868</v>
      </c>
      <c r="J54" s="5">
        <v>0.52388971026265641</v>
      </c>
      <c r="K54" s="5">
        <v>0.50408039643459801</v>
      </c>
      <c r="L54" s="5">
        <v>0.48628110795887053</v>
      </c>
      <c r="M54" s="13">
        <v>0.47042057451464558</v>
      </c>
      <c r="O54" s="67"/>
      <c r="P54" s="2">
        <v>0.65</v>
      </c>
      <c r="Q54" s="5">
        <v>0.83611390120614959</v>
      </c>
      <c r="R54" s="5">
        <v>0.73283844372681206</v>
      </c>
      <c r="S54" s="5">
        <v>0.68029712870191983</v>
      </c>
      <c r="T54" s="5">
        <v>0.63796576128824312</v>
      </c>
      <c r="U54" s="5">
        <v>0.60236237959606098</v>
      </c>
      <c r="V54" s="5">
        <v>0.57234522549920985</v>
      </c>
      <c r="W54" s="5">
        <v>0.54640198577941868</v>
      </c>
      <c r="X54" s="5">
        <v>0.52388971026265641</v>
      </c>
      <c r="Y54" s="5">
        <v>0.50408039643459801</v>
      </c>
      <c r="Z54" s="5">
        <v>0.48628110795887053</v>
      </c>
      <c r="AA54" s="13">
        <v>0.47042057451464558</v>
      </c>
    </row>
    <row r="55" spans="1:27" x14ac:dyDescent="0.35">
      <c r="A55" s="67"/>
      <c r="B55" s="2">
        <v>0.7</v>
      </c>
      <c r="C55" s="5">
        <v>0.8282876529061598</v>
      </c>
      <c r="D55" s="5">
        <v>0.71805391932506979</v>
      </c>
      <c r="E55" s="5">
        <v>0.66375946398951635</v>
      </c>
      <c r="F55" s="5">
        <v>0.6209812978347784</v>
      </c>
      <c r="G55" s="5">
        <v>0.58530424345139731</v>
      </c>
      <c r="H55" s="5">
        <v>0.55534297607567007</v>
      </c>
      <c r="I55" s="5">
        <v>0.52992054496293195</v>
      </c>
      <c r="J55" s="5">
        <v>0.50773785780152592</v>
      </c>
      <c r="K55" s="5">
        <v>0.48791893449200624</v>
      </c>
      <c r="L55" s="5">
        <v>0.47063050796707745</v>
      </c>
      <c r="M55" s="13">
        <v>0.45545085686054498</v>
      </c>
      <c r="O55" s="67"/>
      <c r="P55" s="2">
        <v>0.7</v>
      </c>
      <c r="Q55" s="5">
        <v>0.8282876529061598</v>
      </c>
      <c r="R55" s="5">
        <v>0.71805391932506979</v>
      </c>
      <c r="S55" s="5">
        <v>0.66375946398951635</v>
      </c>
      <c r="T55" s="5">
        <v>0.6209812978347784</v>
      </c>
      <c r="U55" s="5">
        <v>0.58530424345139731</v>
      </c>
      <c r="V55" s="5">
        <v>0.55534297607567007</v>
      </c>
      <c r="W55" s="5">
        <v>0.52992054496293195</v>
      </c>
      <c r="X55" s="5">
        <v>0.50773785780152592</v>
      </c>
      <c r="Y55" s="5">
        <v>0.48791893449200624</v>
      </c>
      <c r="Z55" s="5">
        <v>0.47063050796707745</v>
      </c>
      <c r="AA55" s="13">
        <v>0.45545085686054498</v>
      </c>
    </row>
    <row r="56" spans="1:27" x14ac:dyDescent="0.35">
      <c r="A56" s="67"/>
      <c r="B56" s="2">
        <v>0.75</v>
      </c>
      <c r="C56" s="5">
        <v>0.82145632311211958</v>
      </c>
      <c r="D56" s="5">
        <v>0.70428260516152896</v>
      </c>
      <c r="E56" s="5">
        <v>0.64894606899654483</v>
      </c>
      <c r="F56" s="5">
        <v>0.6051974716548425</v>
      </c>
      <c r="G56" s="5">
        <v>0.569500523958967</v>
      </c>
      <c r="H56" s="5">
        <v>0.53951911038964995</v>
      </c>
      <c r="I56" s="5">
        <v>0.51425949255270775</v>
      </c>
      <c r="J56" s="5">
        <v>0.4925496087378966</v>
      </c>
      <c r="K56" s="5">
        <v>0.47319729318824227</v>
      </c>
      <c r="L56" s="5">
        <v>0.4564398748077021</v>
      </c>
      <c r="M56" s="13">
        <v>0.44129609066925324</v>
      </c>
      <c r="O56" s="67"/>
      <c r="P56" s="2">
        <v>0.75</v>
      </c>
      <c r="Q56" s="5">
        <v>0.82145632311211958</v>
      </c>
      <c r="R56" s="5">
        <v>0.70428260516152896</v>
      </c>
      <c r="S56" s="5">
        <v>0.64894606899654483</v>
      </c>
      <c r="T56" s="5">
        <v>0.6051974716548425</v>
      </c>
      <c r="U56" s="5">
        <v>0.569500523958967</v>
      </c>
      <c r="V56" s="5">
        <v>0.53951911038964995</v>
      </c>
      <c r="W56" s="5">
        <v>0.51425949255270775</v>
      </c>
      <c r="X56" s="5">
        <v>0.4925496087378966</v>
      </c>
      <c r="Y56" s="5">
        <v>0.47319729318824227</v>
      </c>
      <c r="Z56" s="5">
        <v>0.4564398748077021</v>
      </c>
      <c r="AA56" s="13">
        <v>0.44129609066925324</v>
      </c>
    </row>
    <row r="57" spans="1:27" x14ac:dyDescent="0.35">
      <c r="A57" s="67"/>
      <c r="B57" s="2">
        <v>0.8</v>
      </c>
      <c r="C57" s="5">
        <v>0.81492322441814558</v>
      </c>
      <c r="D57" s="5">
        <v>0.69181426081970177</v>
      </c>
      <c r="E57" s="5">
        <v>0.6350540041120214</v>
      </c>
      <c r="F57" s="5">
        <v>0.59043785604057197</v>
      </c>
      <c r="G57" s="5">
        <v>0.55457211021640718</v>
      </c>
      <c r="H57" s="5">
        <v>0.525316043909963</v>
      </c>
      <c r="I57" s="5">
        <v>0.50034846158635371</v>
      </c>
      <c r="J57" s="5">
        <v>0.47877555502920299</v>
      </c>
      <c r="K57" s="5">
        <v>0.4600705729258272</v>
      </c>
      <c r="L57" s="5">
        <v>0.44364206855106819</v>
      </c>
      <c r="M57" s="13">
        <v>0.42871369695535699</v>
      </c>
      <c r="O57" s="67"/>
      <c r="P57" s="2">
        <v>0.8</v>
      </c>
      <c r="Q57" s="5">
        <v>0.81492322441814558</v>
      </c>
      <c r="R57" s="5">
        <v>0.69181426081970177</v>
      </c>
      <c r="S57" s="5">
        <v>0.6350540041120214</v>
      </c>
      <c r="T57" s="5">
        <v>0.59043785604057197</v>
      </c>
      <c r="U57" s="5">
        <v>0.55457211021640718</v>
      </c>
      <c r="V57" s="5">
        <v>0.525316043909963</v>
      </c>
      <c r="W57" s="5">
        <v>0.50034846158635371</v>
      </c>
      <c r="X57" s="5">
        <v>0.47877555502920299</v>
      </c>
      <c r="Y57" s="5">
        <v>0.4600705729258272</v>
      </c>
      <c r="Z57" s="5">
        <v>0.44364206855106819</v>
      </c>
      <c r="AA57" s="13">
        <v>0.42871369695535699</v>
      </c>
    </row>
    <row r="58" spans="1:27" x14ac:dyDescent="0.35">
      <c r="A58" s="67"/>
      <c r="B58" s="2">
        <v>0.85</v>
      </c>
      <c r="C58" s="5">
        <v>0.80950786014667808</v>
      </c>
      <c r="D58" s="5">
        <v>0.68023938751945789</v>
      </c>
      <c r="E58" s="5">
        <v>0.62171132339783597</v>
      </c>
      <c r="F58" s="5">
        <v>0.57689620005456632</v>
      </c>
      <c r="G58" s="5">
        <v>0.54092984970300517</v>
      </c>
      <c r="H58" s="5">
        <v>0.51178825423712015</v>
      </c>
      <c r="I58" s="5">
        <v>0.48730135672077524</v>
      </c>
      <c r="J58" s="5">
        <v>0.46620896638349779</v>
      </c>
      <c r="K58" s="5">
        <v>0.44771564575334233</v>
      </c>
      <c r="L58" s="5">
        <v>0.43154819895826063</v>
      </c>
      <c r="M58" s="13">
        <v>0.41708146179428934</v>
      </c>
      <c r="O58" s="67"/>
      <c r="P58" s="2">
        <v>0.85</v>
      </c>
      <c r="Q58" s="5">
        <v>0.80950786014667808</v>
      </c>
      <c r="R58" s="5">
        <v>0.68023938751945789</v>
      </c>
      <c r="S58" s="5">
        <v>0.62171132339783597</v>
      </c>
      <c r="T58" s="5">
        <v>0.57689620005456632</v>
      </c>
      <c r="U58" s="5">
        <v>0.54092984970300517</v>
      </c>
      <c r="V58" s="5">
        <v>0.51178825423712015</v>
      </c>
      <c r="W58" s="5">
        <v>0.48730135672077524</v>
      </c>
      <c r="X58" s="5">
        <v>0.46620896638349779</v>
      </c>
      <c r="Y58" s="5">
        <v>0.44771564575334233</v>
      </c>
      <c r="Z58" s="5">
        <v>0.43154819895826063</v>
      </c>
      <c r="AA58" s="13">
        <v>0.41708146179428934</v>
      </c>
    </row>
    <row r="59" spans="1:27" x14ac:dyDescent="0.35">
      <c r="A59" s="67"/>
      <c r="B59" s="2">
        <v>0.9</v>
      </c>
      <c r="C59" s="5">
        <v>0.8047987927625555</v>
      </c>
      <c r="D59" s="5">
        <v>0.66942602347811131</v>
      </c>
      <c r="E59" s="5">
        <v>0.60949126614058857</v>
      </c>
      <c r="F59" s="5">
        <v>0.56395859270141813</v>
      </c>
      <c r="G59" s="5">
        <v>0.52858621788592497</v>
      </c>
      <c r="H59" s="5">
        <v>0.49954172875900721</v>
      </c>
      <c r="I59" s="5">
        <v>0.47526425893291013</v>
      </c>
      <c r="J59" s="5">
        <v>0.45444839406871523</v>
      </c>
      <c r="K59" s="5">
        <v>0.43640950075920548</v>
      </c>
      <c r="L59" s="5">
        <v>0.42043660381684783</v>
      </c>
      <c r="M59" s="13">
        <v>0.40603881889704208</v>
      </c>
      <c r="O59" s="67"/>
      <c r="P59" s="2">
        <v>0.9</v>
      </c>
      <c r="Q59" s="5">
        <v>0.8047987927625555</v>
      </c>
      <c r="R59" s="5">
        <v>0.66942602347811131</v>
      </c>
      <c r="S59" s="5">
        <v>0.60949126614058857</v>
      </c>
      <c r="T59" s="5">
        <v>0.56395859270141813</v>
      </c>
      <c r="U59" s="5">
        <v>0.52858621788592497</v>
      </c>
      <c r="V59" s="5">
        <v>0.49954172875900721</v>
      </c>
      <c r="W59" s="5">
        <v>0.47526425893291013</v>
      </c>
      <c r="X59" s="5">
        <v>0.45444839406871523</v>
      </c>
      <c r="Y59" s="5">
        <v>0.43640950075920548</v>
      </c>
      <c r="Z59" s="5">
        <v>0.42043660381684783</v>
      </c>
      <c r="AA59" s="13">
        <v>0.40603881889704208</v>
      </c>
    </row>
    <row r="60" spans="1:27" x14ac:dyDescent="0.35">
      <c r="A60" s="67"/>
      <c r="B60" s="2">
        <v>0.95</v>
      </c>
      <c r="C60" s="5">
        <v>0.80049652676025851</v>
      </c>
      <c r="D60" s="5">
        <v>0.6589989353033624</v>
      </c>
      <c r="E60" s="5">
        <v>0.59766009785454943</v>
      </c>
      <c r="F60" s="5">
        <v>0.55194471782708521</v>
      </c>
      <c r="G60" s="5">
        <v>0.51662637527138155</v>
      </c>
      <c r="H60" s="5">
        <v>0.4881117984707905</v>
      </c>
      <c r="I60" s="5">
        <v>0.46392068753729604</v>
      </c>
      <c r="J60" s="5">
        <v>0.44365606130477347</v>
      </c>
      <c r="K60" s="5">
        <v>0.42583498290836508</v>
      </c>
      <c r="L60" s="5">
        <v>0.41038757287324495</v>
      </c>
      <c r="M60" s="13">
        <v>0.39624464994638342</v>
      </c>
      <c r="O60" s="67"/>
      <c r="P60" s="2">
        <v>0.95</v>
      </c>
      <c r="Q60" s="5">
        <v>0.80049652676025851</v>
      </c>
      <c r="R60" s="5">
        <v>0.6589989353033624</v>
      </c>
      <c r="S60" s="5">
        <v>0.59766009785454943</v>
      </c>
      <c r="T60" s="5">
        <v>0.55194471782708521</v>
      </c>
      <c r="U60" s="5">
        <v>0.51662637527138155</v>
      </c>
      <c r="V60" s="5">
        <v>0.4881117984707905</v>
      </c>
      <c r="W60" s="5">
        <v>0.46392068753729604</v>
      </c>
      <c r="X60" s="5">
        <v>0.44365606130477347</v>
      </c>
      <c r="Y60" s="5">
        <v>0.42583498290836508</v>
      </c>
      <c r="Z60" s="5">
        <v>0.41038757287324495</v>
      </c>
      <c r="AA60" s="13">
        <v>0.39624464994638342</v>
      </c>
    </row>
    <row r="61" spans="1:27" x14ac:dyDescent="0.35">
      <c r="A61" s="67"/>
      <c r="B61" s="2">
        <v>1</v>
      </c>
      <c r="C61" s="5">
        <v>0.79611502468276307</v>
      </c>
      <c r="D61" s="5">
        <v>0.64947315748402124</v>
      </c>
      <c r="E61" s="5">
        <v>0.58668805092855525</v>
      </c>
      <c r="F61" s="5">
        <v>0.54087451089091054</v>
      </c>
      <c r="G61" s="5">
        <v>0.5055170560597898</v>
      </c>
      <c r="H61" s="5">
        <v>0.47697567386354389</v>
      </c>
      <c r="I61" s="5">
        <v>0.45362476035511584</v>
      </c>
      <c r="J61" s="5">
        <v>0.43359409127867504</v>
      </c>
      <c r="K61" s="5">
        <v>0.4160519828725614</v>
      </c>
      <c r="L61" s="5">
        <v>0.40060811317271544</v>
      </c>
      <c r="M61" s="13">
        <v>0.38700458561309603</v>
      </c>
      <c r="O61" s="67"/>
      <c r="P61" s="2">
        <v>1</v>
      </c>
      <c r="Q61" s="5">
        <v>0.79611502468276307</v>
      </c>
      <c r="R61" s="5">
        <v>0.64947315748402124</v>
      </c>
      <c r="S61" s="5">
        <v>0.58668805092855525</v>
      </c>
      <c r="T61" s="5">
        <v>0.54087451089091054</v>
      </c>
      <c r="U61" s="5">
        <v>0.5055170560597898</v>
      </c>
      <c r="V61" s="5">
        <v>0.47697567386354389</v>
      </c>
      <c r="W61" s="5">
        <v>0.45362476035511584</v>
      </c>
      <c r="X61" s="5">
        <v>0.43359409127867504</v>
      </c>
      <c r="Y61" s="5">
        <v>0.4160519828725614</v>
      </c>
      <c r="Z61" s="5">
        <v>0.40060811317271544</v>
      </c>
      <c r="AA61" s="13">
        <v>0.38700458561309603</v>
      </c>
    </row>
    <row r="62" spans="1:27" x14ac:dyDescent="0.35">
      <c r="A62" s="8"/>
      <c r="B62" s="9"/>
      <c r="C62" s="9"/>
      <c r="D62" s="9"/>
      <c r="E62" s="9"/>
      <c r="F62" s="9"/>
      <c r="G62" s="9"/>
      <c r="H62" s="9"/>
      <c r="I62" s="9"/>
      <c r="J62" s="9"/>
      <c r="K62" s="9"/>
      <c r="L62" s="9"/>
      <c r="M62" s="10"/>
      <c r="O62" s="8"/>
      <c r="P62" s="9"/>
      <c r="Q62" s="9"/>
      <c r="R62" s="9"/>
      <c r="S62" s="9"/>
      <c r="T62" s="9"/>
      <c r="U62" s="9"/>
      <c r="V62" s="9"/>
      <c r="W62" s="9"/>
      <c r="X62" s="9"/>
      <c r="Y62" s="9"/>
      <c r="Z62" s="9"/>
      <c r="AA62" s="10"/>
    </row>
    <row r="63" spans="1:27" x14ac:dyDescent="0.35">
      <c r="A63" s="8"/>
      <c r="B63" s="9"/>
      <c r="C63" s="9"/>
      <c r="D63" s="9"/>
      <c r="E63" s="9"/>
      <c r="F63" s="9"/>
      <c r="G63" s="9"/>
      <c r="H63" s="9"/>
      <c r="I63" s="9"/>
      <c r="J63" s="9"/>
      <c r="K63" s="9"/>
      <c r="L63" s="9"/>
      <c r="M63" s="10"/>
      <c r="O63" s="8"/>
      <c r="P63" s="9"/>
      <c r="Q63" s="9"/>
      <c r="R63" s="9"/>
      <c r="S63" s="9"/>
      <c r="T63" s="9"/>
      <c r="U63" s="9"/>
      <c r="V63" s="9"/>
      <c r="W63" s="9"/>
      <c r="X63" s="9"/>
      <c r="Y63" s="9"/>
      <c r="Z63" s="9"/>
      <c r="AA63" s="10"/>
    </row>
    <row r="64" spans="1:27" x14ac:dyDescent="0.35">
      <c r="A64" s="8"/>
      <c r="B64" s="9"/>
      <c r="C64" s="9"/>
      <c r="D64" s="9"/>
      <c r="E64" s="9"/>
      <c r="F64" s="9"/>
      <c r="G64" s="9"/>
      <c r="H64" s="9"/>
      <c r="I64" s="9"/>
      <c r="J64" s="9"/>
      <c r="K64" s="9"/>
      <c r="L64" s="9"/>
      <c r="M64" s="10"/>
      <c r="O64" s="8"/>
      <c r="P64" s="9"/>
      <c r="Q64" s="9"/>
      <c r="R64" s="9"/>
      <c r="S64" s="9"/>
      <c r="T64" s="9"/>
      <c r="U64" s="9"/>
      <c r="V64" s="9"/>
      <c r="W64" s="9"/>
      <c r="X64" s="9"/>
      <c r="Y64" s="9"/>
      <c r="Z64" s="9"/>
      <c r="AA64" s="10"/>
    </row>
    <row r="65" spans="1:27" x14ac:dyDescent="0.35">
      <c r="A65" s="8"/>
      <c r="B65" s="9"/>
      <c r="C65" s="9"/>
      <c r="D65" s="9"/>
      <c r="E65" s="9"/>
      <c r="F65" s="9"/>
      <c r="G65" s="9"/>
      <c r="H65" s="9"/>
      <c r="I65" s="9"/>
      <c r="J65" s="9"/>
      <c r="K65" s="9"/>
      <c r="L65" s="9"/>
      <c r="M65" s="10"/>
      <c r="O65" s="8"/>
      <c r="P65" s="9"/>
      <c r="Q65" s="9"/>
      <c r="R65" s="9"/>
      <c r="S65" s="9"/>
      <c r="T65" s="9"/>
      <c r="U65" s="9"/>
      <c r="V65" s="9"/>
      <c r="W65" s="9"/>
      <c r="X65" s="9"/>
      <c r="Y65" s="9"/>
      <c r="Z65" s="9"/>
      <c r="AA65" s="10"/>
    </row>
    <row r="66" spans="1:27" x14ac:dyDescent="0.35">
      <c r="A66" s="8"/>
      <c r="B66" s="9"/>
      <c r="C66" s="9"/>
      <c r="D66" s="9"/>
      <c r="E66" s="9"/>
      <c r="F66" s="9"/>
      <c r="G66" s="9"/>
      <c r="H66" s="9"/>
      <c r="I66" s="9"/>
      <c r="J66" s="9"/>
      <c r="K66" s="9"/>
      <c r="L66" s="9"/>
      <c r="M66" s="10"/>
      <c r="O66" s="8"/>
      <c r="P66" s="9"/>
      <c r="Q66" s="9"/>
      <c r="R66" s="9"/>
      <c r="S66" s="9"/>
      <c r="T66" s="9"/>
      <c r="U66" s="9"/>
      <c r="V66" s="9"/>
      <c r="W66" s="9"/>
      <c r="X66" s="9"/>
      <c r="Y66" s="9"/>
      <c r="Z66" s="9"/>
      <c r="AA66" s="10"/>
    </row>
    <row r="67" spans="1:27" x14ac:dyDescent="0.35">
      <c r="A67" s="8"/>
      <c r="B67" s="9"/>
      <c r="C67" s="9"/>
      <c r="D67" s="9"/>
      <c r="E67" s="9"/>
      <c r="F67" s="9"/>
      <c r="G67" s="9"/>
      <c r="H67" s="9"/>
      <c r="I67" s="9"/>
      <c r="J67" s="9"/>
      <c r="K67" s="9"/>
      <c r="L67" s="9"/>
      <c r="M67" s="10"/>
      <c r="O67" s="8"/>
      <c r="P67" s="9"/>
      <c r="Q67" s="9"/>
      <c r="R67" s="9"/>
      <c r="S67" s="9"/>
      <c r="T67" s="9"/>
      <c r="U67" s="9"/>
      <c r="V67" s="9"/>
      <c r="W67" s="9"/>
      <c r="X67" s="9"/>
      <c r="Y67" s="9"/>
      <c r="Z67" s="9"/>
      <c r="AA67" s="10"/>
    </row>
    <row r="68" spans="1:27" x14ac:dyDescent="0.35">
      <c r="A68" s="8"/>
      <c r="B68" s="9"/>
      <c r="C68" s="9"/>
      <c r="D68" s="9"/>
      <c r="E68" s="9"/>
      <c r="F68" s="9"/>
      <c r="G68" s="9"/>
      <c r="H68" s="9"/>
      <c r="I68" s="9"/>
      <c r="J68" s="9"/>
      <c r="K68" s="9"/>
      <c r="L68" s="9"/>
      <c r="M68" s="10"/>
      <c r="O68" s="8"/>
      <c r="P68" s="9"/>
      <c r="Q68" s="9"/>
      <c r="R68" s="9"/>
      <c r="S68" s="9"/>
      <c r="T68" s="9"/>
      <c r="U68" s="9"/>
      <c r="V68" s="9"/>
      <c r="W68" s="9"/>
      <c r="X68" s="9"/>
      <c r="Y68" s="9"/>
      <c r="Z68" s="9"/>
      <c r="AA68" s="10"/>
    </row>
    <row r="69" spans="1:27" x14ac:dyDescent="0.35">
      <c r="A69" s="8"/>
      <c r="B69" s="9"/>
      <c r="C69" s="9"/>
      <c r="D69" s="9"/>
      <c r="E69" s="9"/>
      <c r="F69" s="9"/>
      <c r="G69" s="9"/>
      <c r="H69" s="9"/>
      <c r="I69" s="9"/>
      <c r="J69" s="9"/>
      <c r="K69" s="9"/>
      <c r="L69" s="9"/>
      <c r="M69" s="10"/>
      <c r="O69" s="8"/>
      <c r="P69" s="9"/>
      <c r="Q69" s="9"/>
      <c r="R69" s="9"/>
      <c r="S69" s="9"/>
      <c r="T69" s="9"/>
      <c r="U69" s="9"/>
      <c r="V69" s="9"/>
      <c r="W69" s="9"/>
      <c r="X69" s="9"/>
      <c r="Y69" s="9"/>
      <c r="Z69" s="9"/>
      <c r="AA69" s="10"/>
    </row>
    <row r="70" spans="1:27" x14ac:dyDescent="0.35">
      <c r="A70" s="8"/>
      <c r="B70" s="9"/>
      <c r="C70" s="9"/>
      <c r="D70" s="9"/>
      <c r="E70" s="9"/>
      <c r="F70" s="9"/>
      <c r="G70" s="9"/>
      <c r="H70" s="9"/>
      <c r="I70" s="9"/>
      <c r="J70" s="9"/>
      <c r="K70" s="9"/>
      <c r="L70" s="9"/>
      <c r="M70" s="10"/>
      <c r="O70" s="8"/>
      <c r="P70" s="9"/>
      <c r="Q70" s="9"/>
      <c r="R70" s="9"/>
      <c r="S70" s="9"/>
      <c r="T70" s="9"/>
      <c r="U70" s="9"/>
      <c r="V70" s="9"/>
      <c r="W70" s="9"/>
      <c r="X70" s="9"/>
      <c r="Y70" s="9"/>
      <c r="Z70" s="9"/>
      <c r="AA70" s="10"/>
    </row>
    <row r="71" spans="1:27" x14ac:dyDescent="0.35">
      <c r="A71" s="8"/>
      <c r="B71" s="9"/>
      <c r="C71" s="9"/>
      <c r="D71" s="9"/>
      <c r="E71" s="9"/>
      <c r="F71" s="9"/>
      <c r="G71" s="9"/>
      <c r="H71" s="9"/>
      <c r="I71" s="9"/>
      <c r="J71" s="9"/>
      <c r="K71" s="9"/>
      <c r="L71" s="9"/>
      <c r="M71" s="10"/>
      <c r="O71" s="8"/>
      <c r="P71" s="9"/>
      <c r="Q71" s="9"/>
      <c r="R71" s="9"/>
      <c r="S71" s="9"/>
      <c r="T71" s="9"/>
      <c r="U71" s="9"/>
      <c r="V71" s="9"/>
      <c r="W71" s="9"/>
      <c r="X71" s="9"/>
      <c r="Y71" s="9"/>
      <c r="Z71" s="9"/>
      <c r="AA71" s="10"/>
    </row>
    <row r="72" spans="1:27" x14ac:dyDescent="0.35">
      <c r="A72" s="64" t="s">
        <v>1</v>
      </c>
      <c r="B72" s="65"/>
      <c r="C72" s="65"/>
      <c r="D72" s="65"/>
      <c r="E72" s="65"/>
      <c r="F72" s="65"/>
      <c r="G72" s="65"/>
      <c r="H72" s="65"/>
      <c r="I72" s="65"/>
      <c r="J72" s="65"/>
      <c r="K72" s="65"/>
      <c r="L72" s="65"/>
      <c r="M72" s="66"/>
      <c r="O72" s="64" t="s">
        <v>1</v>
      </c>
      <c r="P72" s="65"/>
      <c r="Q72" s="65"/>
      <c r="R72" s="65"/>
      <c r="S72" s="65"/>
      <c r="T72" s="65"/>
      <c r="U72" s="65"/>
      <c r="V72" s="65"/>
      <c r="W72" s="65"/>
      <c r="X72" s="65"/>
      <c r="Y72" s="65"/>
      <c r="Z72" s="65"/>
      <c r="AA72" s="66"/>
    </row>
    <row r="73" spans="1:27" x14ac:dyDescent="0.35">
      <c r="A73" s="67" t="s">
        <v>0</v>
      </c>
      <c r="B73" s="1"/>
      <c r="C73" s="1">
        <v>0</v>
      </c>
      <c r="D73" s="1">
        <v>0.1</v>
      </c>
      <c r="E73" s="1">
        <v>0.2</v>
      </c>
      <c r="F73" s="1">
        <v>0.3</v>
      </c>
      <c r="G73" s="1">
        <v>0.4</v>
      </c>
      <c r="H73" s="1">
        <v>0.5</v>
      </c>
      <c r="I73" s="1">
        <v>0.6</v>
      </c>
      <c r="J73" s="1">
        <v>0.7</v>
      </c>
      <c r="K73" s="1">
        <v>0.8</v>
      </c>
      <c r="L73" s="1">
        <v>0.9</v>
      </c>
      <c r="M73" s="11">
        <v>1</v>
      </c>
      <c r="O73" s="67" t="s">
        <v>0</v>
      </c>
      <c r="P73" s="1"/>
      <c r="Q73" s="1">
        <v>0</v>
      </c>
      <c r="R73" s="1">
        <v>0.1</v>
      </c>
      <c r="S73" s="1">
        <v>0.2</v>
      </c>
      <c r="T73" s="1">
        <v>0.3</v>
      </c>
      <c r="U73" s="1">
        <v>0.4</v>
      </c>
      <c r="V73" s="1">
        <v>0.5</v>
      </c>
      <c r="W73" s="1">
        <v>0.6</v>
      </c>
      <c r="X73" s="1">
        <v>0.7</v>
      </c>
      <c r="Y73" s="1">
        <v>0.8</v>
      </c>
      <c r="Z73" s="1">
        <v>0.9</v>
      </c>
      <c r="AA73" s="11">
        <v>1</v>
      </c>
    </row>
    <row r="74" spans="1:27" x14ac:dyDescent="0.35">
      <c r="A74" s="67"/>
      <c r="B74" s="2">
        <v>0</v>
      </c>
      <c r="C74" s="4">
        <v>0</v>
      </c>
      <c r="D74" s="4">
        <v>0</v>
      </c>
      <c r="E74" s="4">
        <v>0</v>
      </c>
      <c r="F74" s="4">
        <v>0</v>
      </c>
      <c r="G74" s="4">
        <v>0</v>
      </c>
      <c r="H74" s="4">
        <v>0</v>
      </c>
      <c r="I74" s="4">
        <v>0</v>
      </c>
      <c r="J74" s="4">
        <v>0</v>
      </c>
      <c r="K74" s="4">
        <v>0</v>
      </c>
      <c r="L74" s="4">
        <v>0</v>
      </c>
      <c r="M74" s="14">
        <v>0</v>
      </c>
      <c r="O74" s="67"/>
      <c r="P74" s="2">
        <v>0</v>
      </c>
      <c r="Q74" s="4">
        <v>0</v>
      </c>
      <c r="R74" s="4">
        <v>0</v>
      </c>
      <c r="S74" s="4">
        <v>0</v>
      </c>
      <c r="T74" s="4">
        <v>0</v>
      </c>
      <c r="U74" s="4">
        <v>0</v>
      </c>
      <c r="V74" s="4">
        <v>0</v>
      </c>
      <c r="W74" s="4">
        <v>0</v>
      </c>
      <c r="X74" s="4">
        <v>0</v>
      </c>
      <c r="Y74" s="4">
        <v>0</v>
      </c>
      <c r="Z74" s="4">
        <v>0</v>
      </c>
      <c r="AA74" s="14">
        <v>0</v>
      </c>
    </row>
    <row r="75" spans="1:27" x14ac:dyDescent="0.35">
      <c r="A75" s="67"/>
      <c r="B75" s="2">
        <v>0.05</v>
      </c>
      <c r="C75" s="4">
        <v>-3.7693727742521923E-3</v>
      </c>
      <c r="D75" s="4">
        <v>-2.3591451499782425E-3</v>
      </c>
      <c r="E75" s="4">
        <v>-1.0447932919421738E-3</v>
      </c>
      <c r="F75" s="4">
        <v>1.9142123124595638E-4</v>
      </c>
      <c r="G75" s="4">
        <v>1.3267161134915093E-3</v>
      </c>
      <c r="H75" s="4">
        <v>2.373301716630223E-3</v>
      </c>
      <c r="I75" s="4">
        <v>3.3013073261196585E-3</v>
      </c>
      <c r="J75" s="4">
        <v>4.1338646470749762E-3</v>
      </c>
      <c r="K75" s="4">
        <v>4.8942487826779011E-3</v>
      </c>
      <c r="L75" s="4">
        <v>5.5883309864894152E-3</v>
      </c>
      <c r="M75" s="14">
        <v>6.1952554832139144E-3</v>
      </c>
      <c r="O75" s="67"/>
      <c r="P75" s="2">
        <v>0.05</v>
      </c>
      <c r="Q75" s="4">
        <v>-3.7693727742521923E-3</v>
      </c>
      <c r="R75" s="4">
        <v>-2.3591451499782425E-3</v>
      </c>
      <c r="S75" s="4">
        <v>-1.0447932919421738E-3</v>
      </c>
      <c r="T75" s="4">
        <v>1.9142123124595638E-4</v>
      </c>
      <c r="U75" s="4">
        <v>1.3267161134915093E-3</v>
      </c>
      <c r="V75" s="4">
        <v>2.373301716630223E-3</v>
      </c>
      <c r="W75" s="4">
        <v>3.3013073261196585E-3</v>
      </c>
      <c r="X75" s="4">
        <v>4.1338646470749762E-3</v>
      </c>
      <c r="Y75" s="4">
        <v>4.8942487826779011E-3</v>
      </c>
      <c r="Z75" s="4">
        <v>5.5883309864894152E-3</v>
      </c>
      <c r="AA75" s="14">
        <v>6.1952554832139144E-3</v>
      </c>
    </row>
    <row r="76" spans="1:27" x14ac:dyDescent="0.35">
      <c r="A76" s="67"/>
      <c r="B76" s="2">
        <v>0.1</v>
      </c>
      <c r="C76" s="4">
        <v>-1.7278724517962329E-3</v>
      </c>
      <c r="D76" s="4">
        <v>2.4193725437509619E-4</v>
      </c>
      <c r="E76" s="4">
        <v>1.9301160800092817E-3</v>
      </c>
      <c r="F76" s="4">
        <v>3.3684271701900181E-3</v>
      </c>
      <c r="G76" s="4">
        <v>4.5308820331470198E-3</v>
      </c>
      <c r="H76" s="4">
        <v>5.5545292139836883E-3</v>
      </c>
      <c r="I76" s="4">
        <v>6.3842617082720083E-3</v>
      </c>
      <c r="J76" s="4">
        <v>7.0557176398782099E-3</v>
      </c>
      <c r="K76" s="4">
        <v>7.6330161948221075E-3</v>
      </c>
      <c r="L76" s="4">
        <v>8.136341103728767E-3</v>
      </c>
      <c r="M76" s="14">
        <v>8.542722992704338E-3</v>
      </c>
      <c r="O76" s="67"/>
      <c r="P76" s="2">
        <v>0.1</v>
      </c>
      <c r="Q76" s="4">
        <v>-1.7278724517962329E-3</v>
      </c>
      <c r="R76" s="4">
        <v>2.4193725437509619E-4</v>
      </c>
      <c r="S76" s="4">
        <v>1.9301160800092817E-3</v>
      </c>
      <c r="T76" s="4">
        <v>3.3684271701900181E-3</v>
      </c>
      <c r="U76" s="4">
        <v>4.5308820331470198E-3</v>
      </c>
      <c r="V76" s="4">
        <v>5.5545292139836883E-3</v>
      </c>
      <c r="W76" s="4">
        <v>6.3842617082720083E-3</v>
      </c>
      <c r="X76" s="4">
        <v>7.0557176398782099E-3</v>
      </c>
      <c r="Y76" s="4">
        <v>7.6330161948221075E-3</v>
      </c>
      <c r="Z76" s="4">
        <v>8.136341103728767E-3</v>
      </c>
      <c r="AA76" s="14">
        <v>8.542722992704338E-3</v>
      </c>
    </row>
    <row r="77" spans="1:27" x14ac:dyDescent="0.35">
      <c r="A77" s="67"/>
      <c r="B77" s="2">
        <v>0.15</v>
      </c>
      <c r="C77" s="4">
        <v>-1.3232447607538066E-3</v>
      </c>
      <c r="D77" s="4">
        <v>1.4271392118750672E-3</v>
      </c>
      <c r="E77" s="4">
        <v>3.3882872261895101E-3</v>
      </c>
      <c r="F77" s="4">
        <v>4.8562204715199286E-3</v>
      </c>
      <c r="G77" s="4">
        <v>5.9662795577883239E-3</v>
      </c>
      <c r="H77" s="4">
        <v>6.8918019605742915E-3</v>
      </c>
      <c r="I77" s="4">
        <v>7.5550846962919192E-3</v>
      </c>
      <c r="J77" s="4">
        <v>8.0676766435149542E-3</v>
      </c>
      <c r="K77" s="4">
        <v>8.5440275693746768E-3</v>
      </c>
      <c r="L77" s="4">
        <v>8.9407920743556583E-3</v>
      </c>
      <c r="M77" s="14">
        <v>9.154685354914897E-3</v>
      </c>
      <c r="O77" s="67"/>
      <c r="P77" s="2">
        <v>0.15</v>
      </c>
      <c r="Q77" s="4">
        <v>-1.3232447607538066E-3</v>
      </c>
      <c r="R77" s="4">
        <v>1.4271392118750672E-3</v>
      </c>
      <c r="S77" s="4">
        <v>3.3882872261895101E-3</v>
      </c>
      <c r="T77" s="4">
        <v>4.8562204715199286E-3</v>
      </c>
      <c r="U77" s="4">
        <v>5.9662795577883239E-3</v>
      </c>
      <c r="V77" s="4">
        <v>6.8918019605742915E-3</v>
      </c>
      <c r="W77" s="4">
        <v>7.5550846962919192E-3</v>
      </c>
      <c r="X77" s="4">
        <v>8.0676766435149542E-3</v>
      </c>
      <c r="Y77" s="4">
        <v>8.5440275693746768E-3</v>
      </c>
      <c r="Z77" s="4">
        <v>8.9407920743556583E-3</v>
      </c>
      <c r="AA77" s="14">
        <v>9.154685354914897E-3</v>
      </c>
    </row>
    <row r="78" spans="1:27" x14ac:dyDescent="0.35">
      <c r="A78" s="67"/>
      <c r="B78" s="2">
        <v>0.2</v>
      </c>
      <c r="C78" s="4">
        <v>-1.8611035790229795E-3</v>
      </c>
      <c r="D78" s="4">
        <v>2.0081580493806605E-3</v>
      </c>
      <c r="E78" s="4">
        <v>4.1231185177936962E-3</v>
      </c>
      <c r="F78" s="4">
        <v>5.5316836464572496E-3</v>
      </c>
      <c r="G78" s="4">
        <v>6.6389432600221683E-3</v>
      </c>
      <c r="H78" s="4">
        <v>7.4716609365651871E-3</v>
      </c>
      <c r="I78" s="4">
        <v>8.074006573325682E-3</v>
      </c>
      <c r="J78" s="4">
        <v>8.4962870438129601E-3</v>
      </c>
      <c r="K78" s="4">
        <v>8.8659063441748915E-3</v>
      </c>
      <c r="L78" s="4">
        <v>9.1414453175818998E-3</v>
      </c>
      <c r="M78" s="14">
        <v>9.321561191782235E-3</v>
      </c>
      <c r="O78" s="67"/>
      <c r="P78" s="2">
        <v>0.2</v>
      </c>
      <c r="Q78" s="4">
        <v>-1.8611035790229795E-3</v>
      </c>
      <c r="R78" s="4">
        <v>2.0081580493806605E-3</v>
      </c>
      <c r="S78" s="4">
        <v>4.1231185177936962E-3</v>
      </c>
      <c r="T78" s="4">
        <v>5.5316836464572496E-3</v>
      </c>
      <c r="U78" s="4">
        <v>6.6389432600221683E-3</v>
      </c>
      <c r="V78" s="4">
        <v>7.4716609365651871E-3</v>
      </c>
      <c r="W78" s="4">
        <v>8.074006573325682E-3</v>
      </c>
      <c r="X78" s="4">
        <v>8.4962870438129601E-3</v>
      </c>
      <c r="Y78" s="4">
        <v>8.8659063441748915E-3</v>
      </c>
      <c r="Z78" s="4">
        <v>9.1414453175818998E-3</v>
      </c>
      <c r="AA78" s="14">
        <v>9.321561191782235E-3</v>
      </c>
    </row>
    <row r="79" spans="1:27" x14ac:dyDescent="0.35">
      <c r="A79" s="67"/>
      <c r="B79" s="2">
        <v>0.25</v>
      </c>
      <c r="C79" s="4">
        <v>-2.4290147466416862E-3</v>
      </c>
      <c r="D79" s="4">
        <v>2.1934609493981082E-3</v>
      </c>
      <c r="E79" s="4">
        <v>4.5511885823229176E-3</v>
      </c>
      <c r="F79" s="4">
        <v>6.0221735229033643E-3</v>
      </c>
      <c r="G79" s="4">
        <v>7.0536959082387165E-3</v>
      </c>
      <c r="H79" s="4">
        <v>7.8752841825968298E-3</v>
      </c>
      <c r="I79" s="4">
        <v>8.3695975684562798E-3</v>
      </c>
      <c r="J79" s="4">
        <v>8.8914493100060114E-3</v>
      </c>
      <c r="K79" s="4">
        <v>9.1166675804690567E-3</v>
      </c>
      <c r="L79" s="4">
        <v>9.3713860107117117E-3</v>
      </c>
      <c r="M79" s="14">
        <v>9.4590435530802642E-3</v>
      </c>
      <c r="O79" s="67"/>
      <c r="P79" s="2">
        <v>0.25</v>
      </c>
      <c r="Q79" s="4">
        <v>-2.4290147466416862E-3</v>
      </c>
      <c r="R79" s="4">
        <v>2.1934609493981082E-3</v>
      </c>
      <c r="S79" s="4">
        <v>4.5511885823229176E-3</v>
      </c>
      <c r="T79" s="4">
        <v>6.0221735229033643E-3</v>
      </c>
      <c r="U79" s="4">
        <v>7.0536959082387165E-3</v>
      </c>
      <c r="V79" s="4">
        <v>7.8752841825968298E-3</v>
      </c>
      <c r="W79" s="4">
        <v>8.3695975684562798E-3</v>
      </c>
      <c r="X79" s="4">
        <v>8.8914493100060114E-3</v>
      </c>
      <c r="Y79" s="4">
        <v>9.1166675804690567E-3</v>
      </c>
      <c r="Z79" s="4">
        <v>9.3713860107117117E-3</v>
      </c>
      <c r="AA79" s="14">
        <v>9.4590435530802642E-3</v>
      </c>
    </row>
    <row r="80" spans="1:27" x14ac:dyDescent="0.35">
      <c r="A80" s="67"/>
      <c r="B80" s="2">
        <v>0.3</v>
      </c>
      <c r="C80" s="4">
        <v>-3.1335869059208425E-3</v>
      </c>
      <c r="D80" s="4">
        <v>2.4584235333707993E-3</v>
      </c>
      <c r="E80" s="4">
        <v>4.7104707424687007E-3</v>
      </c>
      <c r="F80" s="4">
        <v>6.3561800533626115E-3</v>
      </c>
      <c r="G80" s="4">
        <v>7.4501601169240745E-3</v>
      </c>
      <c r="H80" s="4">
        <v>8.2124951906318994E-3</v>
      </c>
      <c r="I80" s="4">
        <v>8.7797562101851172E-3</v>
      </c>
      <c r="J80" s="4">
        <v>9.0278536339444687E-3</v>
      </c>
      <c r="K80" s="4">
        <v>9.3020979088488127E-3</v>
      </c>
      <c r="L80" s="4">
        <v>9.4699457574099113E-3</v>
      </c>
      <c r="M80" s="14">
        <v>9.4547090131287363E-3</v>
      </c>
      <c r="O80" s="67"/>
      <c r="P80" s="2">
        <v>0.3</v>
      </c>
      <c r="Q80" s="4">
        <v>-3.1335869059208425E-3</v>
      </c>
      <c r="R80" s="4">
        <v>2.4584235333707993E-3</v>
      </c>
      <c r="S80" s="4">
        <v>4.7104707424687007E-3</v>
      </c>
      <c r="T80" s="4">
        <v>6.3561800533626115E-3</v>
      </c>
      <c r="U80" s="4">
        <v>7.4501601169240745E-3</v>
      </c>
      <c r="V80" s="4">
        <v>8.2124951906318994E-3</v>
      </c>
      <c r="W80" s="4">
        <v>8.7797562101851172E-3</v>
      </c>
      <c r="X80" s="4">
        <v>9.0278536339444687E-3</v>
      </c>
      <c r="Y80" s="4">
        <v>9.3020979088488127E-3</v>
      </c>
      <c r="Z80" s="4">
        <v>9.4699457574099113E-3</v>
      </c>
      <c r="AA80" s="14">
        <v>9.4547090131287363E-3</v>
      </c>
    </row>
    <row r="81" spans="1:27" x14ac:dyDescent="0.35">
      <c r="A81" s="67"/>
      <c r="B81" s="2">
        <v>0.35</v>
      </c>
      <c r="C81" s="4">
        <v>-3.9985390190405796E-3</v>
      </c>
      <c r="D81" s="4">
        <v>2.5555385980546275E-3</v>
      </c>
      <c r="E81" s="4">
        <v>5.045052511555688E-3</v>
      </c>
      <c r="F81" s="4">
        <v>6.7137558917625337E-3</v>
      </c>
      <c r="G81" s="4">
        <v>7.8569707183743249E-3</v>
      </c>
      <c r="H81" s="4">
        <v>8.5881250267182147E-3</v>
      </c>
      <c r="I81" s="4">
        <v>9.0042737892916617E-3</v>
      </c>
      <c r="J81" s="4">
        <v>9.1985951270736714E-3</v>
      </c>
      <c r="K81" s="4">
        <v>9.3668031994806611E-3</v>
      </c>
      <c r="L81" s="4">
        <v>9.4840300488021369E-3</v>
      </c>
      <c r="M81" s="14">
        <v>9.40355393429315E-3</v>
      </c>
      <c r="O81" s="67"/>
      <c r="P81" s="2">
        <v>0.35</v>
      </c>
      <c r="Q81" s="4">
        <v>-3.9985390190405796E-3</v>
      </c>
      <c r="R81" s="4">
        <v>2.5555385980546275E-3</v>
      </c>
      <c r="S81" s="4">
        <v>5.045052511555688E-3</v>
      </c>
      <c r="T81" s="4">
        <v>6.7137558917625337E-3</v>
      </c>
      <c r="U81" s="4">
        <v>7.8569707183743249E-3</v>
      </c>
      <c r="V81" s="4">
        <v>8.5881250267182147E-3</v>
      </c>
      <c r="W81" s="4">
        <v>9.0042737892916617E-3</v>
      </c>
      <c r="X81" s="4">
        <v>9.1985951270736714E-3</v>
      </c>
      <c r="Y81" s="4">
        <v>9.3668031994806611E-3</v>
      </c>
      <c r="Z81" s="4">
        <v>9.4840300488021369E-3</v>
      </c>
      <c r="AA81" s="14">
        <v>9.40355393429315E-3</v>
      </c>
    </row>
    <row r="82" spans="1:27" x14ac:dyDescent="0.35">
      <c r="A82" s="67"/>
      <c r="B82" s="2">
        <v>0.4</v>
      </c>
      <c r="C82" s="4">
        <v>-4.6610150377359681E-3</v>
      </c>
      <c r="D82" s="4">
        <v>2.6585917585669407E-3</v>
      </c>
      <c r="E82" s="4">
        <v>5.3462892087532002E-3</v>
      </c>
      <c r="F82" s="4">
        <v>7.0430413166440668E-3</v>
      </c>
      <c r="G82" s="4">
        <v>8.1943549236150118E-3</v>
      </c>
      <c r="H82" s="4">
        <v>8.8271417802570085E-3</v>
      </c>
      <c r="I82" s="4">
        <v>9.1819984883834971E-3</v>
      </c>
      <c r="J82" s="4">
        <v>9.3152003103796396E-3</v>
      </c>
      <c r="K82" s="4">
        <v>9.3534202579894261E-3</v>
      </c>
      <c r="L82" s="4">
        <v>9.3927281211263897E-3</v>
      </c>
      <c r="M82" s="14">
        <v>9.316288884451341E-3</v>
      </c>
      <c r="O82" s="67"/>
      <c r="P82" s="2">
        <v>0.4</v>
      </c>
      <c r="Q82" s="4">
        <v>-4.6610150377359681E-3</v>
      </c>
      <c r="R82" s="4">
        <v>2.6585917585669407E-3</v>
      </c>
      <c r="S82" s="4">
        <v>5.3462892087532002E-3</v>
      </c>
      <c r="T82" s="4">
        <v>7.0430413166440668E-3</v>
      </c>
      <c r="U82" s="4">
        <v>8.1943549236150118E-3</v>
      </c>
      <c r="V82" s="4">
        <v>8.8271417802570085E-3</v>
      </c>
      <c r="W82" s="4">
        <v>9.1819984883834971E-3</v>
      </c>
      <c r="X82" s="4">
        <v>9.3152003103796396E-3</v>
      </c>
      <c r="Y82" s="4">
        <v>9.3534202579894261E-3</v>
      </c>
      <c r="Z82" s="4">
        <v>9.3927281211263897E-3</v>
      </c>
      <c r="AA82" s="14">
        <v>9.316288884451341E-3</v>
      </c>
    </row>
    <row r="83" spans="1:27" x14ac:dyDescent="0.35">
      <c r="A83" s="67"/>
      <c r="B83" s="2">
        <v>0.45</v>
      </c>
      <c r="C83" s="4">
        <v>-5.0866007431088142E-3</v>
      </c>
      <c r="D83" s="4">
        <v>2.689976837364506E-3</v>
      </c>
      <c r="E83" s="4">
        <v>5.6474399658924127E-3</v>
      </c>
      <c r="F83" s="4">
        <v>7.3455483461974894E-3</v>
      </c>
      <c r="G83" s="4">
        <v>8.4651418398524348E-3</v>
      </c>
      <c r="H83" s="4">
        <v>8.9971187032124277E-3</v>
      </c>
      <c r="I83" s="4">
        <v>9.2309467845728237E-3</v>
      </c>
      <c r="J83" s="4">
        <v>9.3706319772500612E-3</v>
      </c>
      <c r="K83" s="4">
        <v>9.4034538355279307E-3</v>
      </c>
      <c r="L83" s="4">
        <v>9.3185299114119952E-3</v>
      </c>
      <c r="M83" s="14">
        <v>9.2330732247891106E-3</v>
      </c>
      <c r="O83" s="67"/>
      <c r="P83" s="2">
        <v>0.45</v>
      </c>
      <c r="Q83" s="4">
        <v>-5.0866007431088142E-3</v>
      </c>
      <c r="R83" s="4">
        <v>2.689976837364506E-3</v>
      </c>
      <c r="S83" s="4">
        <v>5.6474399658924127E-3</v>
      </c>
      <c r="T83" s="4">
        <v>7.3455483461974894E-3</v>
      </c>
      <c r="U83" s="4">
        <v>8.4651418398524348E-3</v>
      </c>
      <c r="V83" s="4">
        <v>8.9971187032124277E-3</v>
      </c>
      <c r="W83" s="4">
        <v>9.2309467845728237E-3</v>
      </c>
      <c r="X83" s="4">
        <v>9.3706319772500612E-3</v>
      </c>
      <c r="Y83" s="4">
        <v>9.4034538355279307E-3</v>
      </c>
      <c r="Z83" s="4">
        <v>9.3185299114119952E-3</v>
      </c>
      <c r="AA83" s="14">
        <v>9.2330732247891106E-3</v>
      </c>
    </row>
    <row r="84" spans="1:27" x14ac:dyDescent="0.35">
      <c r="A84" s="67"/>
      <c r="B84" s="2">
        <v>0.5</v>
      </c>
      <c r="C84" s="4">
        <v>-5.592525256460739E-3</v>
      </c>
      <c r="D84" s="4">
        <v>2.8097074729053523E-3</v>
      </c>
      <c r="E84" s="4">
        <v>5.9281109766501448E-3</v>
      </c>
      <c r="F84" s="4">
        <v>7.7004228350256833E-3</v>
      </c>
      <c r="G84" s="4">
        <v>8.6278997979113373E-3</v>
      </c>
      <c r="H84" s="4">
        <v>9.1084173348730708E-3</v>
      </c>
      <c r="I84" s="4">
        <v>9.2929303107531658E-3</v>
      </c>
      <c r="J84" s="4">
        <v>9.3703079733521415E-3</v>
      </c>
      <c r="K84" s="4">
        <v>9.1999945341531275E-3</v>
      </c>
      <c r="L84" s="4">
        <v>9.161441363022306E-3</v>
      </c>
      <c r="M84" s="14">
        <v>9.0522645617663756E-3</v>
      </c>
      <c r="O84" s="67"/>
      <c r="P84" s="2">
        <v>0.5</v>
      </c>
      <c r="Q84" s="4">
        <v>-5.592525256460739E-3</v>
      </c>
      <c r="R84" s="4">
        <v>2.8097074729053523E-3</v>
      </c>
      <c r="S84" s="4">
        <v>5.9281109766501448E-3</v>
      </c>
      <c r="T84" s="4">
        <v>7.7004228350256833E-3</v>
      </c>
      <c r="U84" s="4">
        <v>8.6278997979113373E-3</v>
      </c>
      <c r="V84" s="4">
        <v>9.1084173348730708E-3</v>
      </c>
      <c r="W84" s="4">
        <v>9.2929303107531658E-3</v>
      </c>
      <c r="X84" s="4">
        <v>9.3703079733521415E-3</v>
      </c>
      <c r="Y84" s="4">
        <v>9.1999945341531275E-3</v>
      </c>
      <c r="Z84" s="4">
        <v>9.161441363022306E-3</v>
      </c>
      <c r="AA84" s="14">
        <v>9.0522645617663756E-3</v>
      </c>
    </row>
    <row r="85" spans="1:27" x14ac:dyDescent="0.35">
      <c r="A85" s="67"/>
      <c r="B85" s="2">
        <v>0.55000000000000004</v>
      </c>
      <c r="C85" s="4">
        <v>-6.1852166307342169E-3</v>
      </c>
      <c r="D85" s="4">
        <v>2.9994746461424159E-3</v>
      </c>
      <c r="E85" s="4">
        <v>6.1232028115064925E-3</v>
      </c>
      <c r="F85" s="4">
        <v>7.9993256504869315E-3</v>
      </c>
      <c r="G85" s="4">
        <v>8.8219366444659223E-3</v>
      </c>
      <c r="H85" s="4">
        <v>9.247316883952264E-3</v>
      </c>
      <c r="I85" s="4">
        <v>9.2908038705369136E-3</v>
      </c>
      <c r="J85" s="4">
        <v>9.2060458996369877E-3</v>
      </c>
      <c r="K85" s="4">
        <v>9.1237666902651057E-3</v>
      </c>
      <c r="L85" s="4">
        <v>8.9643699433749561E-3</v>
      </c>
      <c r="M85" s="14">
        <v>8.8724865208986512E-3</v>
      </c>
      <c r="O85" s="67"/>
      <c r="P85" s="2">
        <v>0.55000000000000004</v>
      </c>
      <c r="Q85" s="4">
        <v>-6.1852166307342169E-3</v>
      </c>
      <c r="R85" s="4">
        <v>2.9994746461424159E-3</v>
      </c>
      <c r="S85" s="4">
        <v>6.1232028115064925E-3</v>
      </c>
      <c r="T85" s="4">
        <v>7.9993256504869315E-3</v>
      </c>
      <c r="U85" s="4">
        <v>8.8219366444659223E-3</v>
      </c>
      <c r="V85" s="4">
        <v>9.247316883952264E-3</v>
      </c>
      <c r="W85" s="4">
        <v>9.2908038705369136E-3</v>
      </c>
      <c r="X85" s="4">
        <v>9.2060458996369877E-3</v>
      </c>
      <c r="Y85" s="4">
        <v>9.1237666902651057E-3</v>
      </c>
      <c r="Z85" s="4">
        <v>8.9643699433749561E-3</v>
      </c>
      <c r="AA85" s="14">
        <v>8.8724865208986512E-3</v>
      </c>
    </row>
    <row r="86" spans="1:27" x14ac:dyDescent="0.35">
      <c r="A86" s="67"/>
      <c r="B86" s="2">
        <v>0.6</v>
      </c>
      <c r="C86" s="4">
        <v>-6.5538942124497351E-3</v>
      </c>
      <c r="D86" s="4">
        <v>3.0649932392416176E-3</v>
      </c>
      <c r="E86" s="4">
        <v>6.4031323011482502E-3</v>
      </c>
      <c r="F86" s="4">
        <v>8.1999584788334367E-3</v>
      </c>
      <c r="G86" s="4">
        <v>8.8664845462528927E-3</v>
      </c>
      <c r="H86" s="4">
        <v>9.1773629935918196E-3</v>
      </c>
      <c r="I86" s="4">
        <v>9.2423000918904659E-3</v>
      </c>
      <c r="J86" s="4">
        <v>9.088602389172383E-3</v>
      </c>
      <c r="K86" s="4">
        <v>9.002868455311612E-3</v>
      </c>
      <c r="L86" s="4">
        <v>8.8871463801908791E-3</v>
      </c>
      <c r="M86" s="14">
        <v>8.633430913233887E-3</v>
      </c>
      <c r="O86" s="67"/>
      <c r="P86" s="2">
        <v>0.6</v>
      </c>
      <c r="Q86" s="4">
        <v>-6.5538942124497351E-3</v>
      </c>
      <c r="R86" s="4">
        <v>3.0649932392416176E-3</v>
      </c>
      <c r="S86" s="4">
        <v>6.4031323011482502E-3</v>
      </c>
      <c r="T86" s="4">
        <v>8.1999584788334367E-3</v>
      </c>
      <c r="U86" s="4">
        <v>8.8664845462528927E-3</v>
      </c>
      <c r="V86" s="4">
        <v>9.1773629935918196E-3</v>
      </c>
      <c r="W86" s="4">
        <v>9.2423000918904659E-3</v>
      </c>
      <c r="X86" s="4">
        <v>9.088602389172383E-3</v>
      </c>
      <c r="Y86" s="4">
        <v>9.002868455311612E-3</v>
      </c>
      <c r="Z86" s="4">
        <v>8.8871463801908791E-3</v>
      </c>
      <c r="AA86" s="14">
        <v>8.633430913233887E-3</v>
      </c>
    </row>
    <row r="87" spans="1:27" x14ac:dyDescent="0.35">
      <c r="A87" s="67"/>
      <c r="B87" s="2">
        <v>0.65</v>
      </c>
      <c r="C87" s="4">
        <v>-6.7693923659749716E-3</v>
      </c>
      <c r="D87" s="4">
        <v>3.1482777168049198E-3</v>
      </c>
      <c r="E87" s="4">
        <v>6.6916999191011925E-3</v>
      </c>
      <c r="F87" s="4">
        <v>8.3508145619995838E-3</v>
      </c>
      <c r="G87" s="4">
        <v>8.9313538144672414E-3</v>
      </c>
      <c r="H87" s="4">
        <v>9.1983929539097252E-3</v>
      </c>
      <c r="I87" s="4">
        <v>9.1237080798039251E-3</v>
      </c>
      <c r="J87" s="4">
        <v>9.0926662673311426E-3</v>
      </c>
      <c r="K87" s="4">
        <v>8.8738898792451587E-3</v>
      </c>
      <c r="L87" s="4">
        <v>8.6812623179376731E-3</v>
      </c>
      <c r="M87" s="14">
        <v>8.4420282447112607E-3</v>
      </c>
      <c r="O87" s="67"/>
      <c r="P87" s="2">
        <v>0.65</v>
      </c>
      <c r="Q87" s="4">
        <v>-6.7693923659749716E-3</v>
      </c>
      <c r="R87" s="4">
        <v>3.1482777168049198E-3</v>
      </c>
      <c r="S87" s="4">
        <v>6.6916999191011925E-3</v>
      </c>
      <c r="T87" s="4">
        <v>8.3508145619995838E-3</v>
      </c>
      <c r="U87" s="4">
        <v>8.9313538144672414E-3</v>
      </c>
      <c r="V87" s="4">
        <v>9.1983929539097252E-3</v>
      </c>
      <c r="W87" s="4">
        <v>9.1237080798039251E-3</v>
      </c>
      <c r="X87" s="4">
        <v>9.0926662673311426E-3</v>
      </c>
      <c r="Y87" s="4">
        <v>8.8738898792451587E-3</v>
      </c>
      <c r="Z87" s="4">
        <v>8.6812623179376731E-3</v>
      </c>
      <c r="AA87" s="14">
        <v>8.4420282447112607E-3</v>
      </c>
    </row>
    <row r="88" spans="1:27" x14ac:dyDescent="0.35">
      <c r="A88" s="67"/>
      <c r="B88" s="2">
        <v>0.7</v>
      </c>
      <c r="C88" s="4">
        <v>-7.1956596649135609E-3</v>
      </c>
      <c r="D88" s="4">
        <v>3.2909224085010246E-3</v>
      </c>
      <c r="E88" s="4">
        <v>6.9597025091588461E-3</v>
      </c>
      <c r="F88" s="4">
        <v>8.4228573555393624E-3</v>
      </c>
      <c r="G88" s="4">
        <v>9.0026261109326811E-3</v>
      </c>
      <c r="H88" s="4">
        <v>9.1150264875551577E-3</v>
      </c>
      <c r="I88" s="4">
        <v>9.0144667411862188E-3</v>
      </c>
      <c r="J88" s="4">
        <v>8.9086142726065784E-3</v>
      </c>
      <c r="K88" s="4">
        <v>8.6363344359695979E-3</v>
      </c>
      <c r="L88" s="4">
        <v>8.5375027103895777E-3</v>
      </c>
      <c r="M88" s="14">
        <v>8.3030299139558311E-3</v>
      </c>
      <c r="O88" s="67"/>
      <c r="P88" s="2">
        <v>0.7</v>
      </c>
      <c r="Q88" s="4">
        <v>-7.1956596649135609E-3</v>
      </c>
      <c r="R88" s="4">
        <v>3.2909224085010246E-3</v>
      </c>
      <c r="S88" s="4">
        <v>6.9597025091588461E-3</v>
      </c>
      <c r="T88" s="4">
        <v>8.4228573555393624E-3</v>
      </c>
      <c r="U88" s="4">
        <v>9.0026261109326811E-3</v>
      </c>
      <c r="V88" s="4">
        <v>9.1150264875551577E-3</v>
      </c>
      <c r="W88" s="4">
        <v>9.0144667411862188E-3</v>
      </c>
      <c r="X88" s="4">
        <v>8.9086142726065784E-3</v>
      </c>
      <c r="Y88" s="4">
        <v>8.6363344359695979E-3</v>
      </c>
      <c r="Z88" s="4">
        <v>8.5375027103895777E-3</v>
      </c>
      <c r="AA88" s="14">
        <v>8.3030299139558311E-3</v>
      </c>
    </row>
    <row r="89" spans="1:27" x14ac:dyDescent="0.35">
      <c r="A89" s="67"/>
      <c r="B89" s="2">
        <v>0.75</v>
      </c>
      <c r="C89" s="4">
        <v>-7.4498683817070402E-3</v>
      </c>
      <c r="D89" s="4">
        <v>3.4566010114528405E-3</v>
      </c>
      <c r="E89" s="4">
        <v>7.171829573347689E-3</v>
      </c>
      <c r="F89" s="4">
        <v>8.5300084738887168E-3</v>
      </c>
      <c r="G89" s="4">
        <v>8.9509349768675875E-3</v>
      </c>
      <c r="H89" s="4">
        <v>9.0219326602732092E-3</v>
      </c>
      <c r="I89" s="4">
        <v>8.9226821003861156E-3</v>
      </c>
      <c r="J89" s="4">
        <v>8.7542000734638342E-3</v>
      </c>
      <c r="K89" s="4">
        <v>8.4804154626260744E-3</v>
      </c>
      <c r="L89" s="4">
        <v>8.2978313636098248E-3</v>
      </c>
      <c r="M89" s="14">
        <v>8.116716477390911E-3</v>
      </c>
      <c r="O89" s="67"/>
      <c r="P89" s="2">
        <v>0.75</v>
      </c>
      <c r="Q89" s="4">
        <v>-7.4498683817070402E-3</v>
      </c>
      <c r="R89" s="4">
        <v>3.4566010114528405E-3</v>
      </c>
      <c r="S89" s="4">
        <v>7.171829573347689E-3</v>
      </c>
      <c r="T89" s="4">
        <v>8.5300084738887168E-3</v>
      </c>
      <c r="U89" s="4">
        <v>8.9509349768675875E-3</v>
      </c>
      <c r="V89" s="4">
        <v>9.0219326602732092E-3</v>
      </c>
      <c r="W89" s="4">
        <v>8.9226821003861156E-3</v>
      </c>
      <c r="X89" s="4">
        <v>8.7542000734638342E-3</v>
      </c>
      <c r="Y89" s="4">
        <v>8.4804154626260744E-3</v>
      </c>
      <c r="Z89" s="4">
        <v>8.2978313636098248E-3</v>
      </c>
      <c r="AA89" s="14">
        <v>8.116716477390911E-3</v>
      </c>
    </row>
    <row r="90" spans="1:27" x14ac:dyDescent="0.35">
      <c r="A90" s="67"/>
      <c r="B90" s="2">
        <v>0.8</v>
      </c>
      <c r="C90" s="4">
        <v>-7.7177386043185883E-3</v>
      </c>
      <c r="D90" s="4">
        <v>3.6725808902856342E-3</v>
      </c>
      <c r="E90" s="4">
        <v>7.3618249322567938E-3</v>
      </c>
      <c r="F90" s="4">
        <v>8.6283357543756253E-3</v>
      </c>
      <c r="G90" s="4">
        <v>8.95395440343668E-3</v>
      </c>
      <c r="H90" s="4">
        <v>8.9590989531330434E-3</v>
      </c>
      <c r="I90" s="4">
        <v>8.7948862702560276E-3</v>
      </c>
      <c r="J90" s="4">
        <v>8.5531958260147787E-3</v>
      </c>
      <c r="K90" s="4">
        <v>8.415934077126928E-3</v>
      </c>
      <c r="L90" s="4">
        <v>8.1233282642510299E-3</v>
      </c>
      <c r="M90" s="14">
        <v>7.9164241165550139E-3</v>
      </c>
      <c r="O90" s="67"/>
      <c r="P90" s="2">
        <v>0.8</v>
      </c>
      <c r="Q90" s="4">
        <v>-7.7177386043185883E-3</v>
      </c>
      <c r="R90" s="4">
        <v>3.6725808902856342E-3</v>
      </c>
      <c r="S90" s="4">
        <v>7.3618249322567938E-3</v>
      </c>
      <c r="T90" s="4">
        <v>8.6283357543756253E-3</v>
      </c>
      <c r="U90" s="4">
        <v>8.95395440343668E-3</v>
      </c>
      <c r="V90" s="4">
        <v>8.9590989531330434E-3</v>
      </c>
      <c r="W90" s="4">
        <v>8.7948862702560276E-3</v>
      </c>
      <c r="X90" s="4">
        <v>8.5531958260147787E-3</v>
      </c>
      <c r="Y90" s="4">
        <v>8.415934077126928E-3</v>
      </c>
      <c r="Z90" s="4">
        <v>8.1233282642510299E-3</v>
      </c>
      <c r="AA90" s="14">
        <v>7.9164241165550139E-3</v>
      </c>
    </row>
    <row r="91" spans="1:27" x14ac:dyDescent="0.35">
      <c r="A91" s="67"/>
      <c r="B91" s="2">
        <v>0.85</v>
      </c>
      <c r="C91" s="4">
        <v>-7.9203668225242899E-3</v>
      </c>
      <c r="D91" s="4">
        <v>3.8198235397364916E-3</v>
      </c>
      <c r="E91" s="4">
        <v>7.4967093354708358E-3</v>
      </c>
      <c r="F91" s="4">
        <v>8.721006137538961E-3</v>
      </c>
      <c r="G91" s="4">
        <v>8.9335388651447106E-3</v>
      </c>
      <c r="H91" s="4">
        <v>8.8603264965587663E-3</v>
      </c>
      <c r="I91" s="4">
        <v>8.6862139140932056E-3</v>
      </c>
      <c r="J91" s="4">
        <v>8.3889765576926796E-3</v>
      </c>
      <c r="K91" s="4">
        <v>8.1988145870230747E-3</v>
      </c>
      <c r="L91" s="4">
        <v>8.0318630175373398E-3</v>
      </c>
      <c r="M91" s="14">
        <v>7.7538163066439248E-3</v>
      </c>
      <c r="O91" s="67"/>
      <c r="P91" s="2">
        <v>0.85</v>
      </c>
      <c r="Q91" s="4">
        <v>-7.9203668225242899E-3</v>
      </c>
      <c r="R91" s="4">
        <v>3.8198235397364916E-3</v>
      </c>
      <c r="S91" s="4">
        <v>7.4967093354708358E-3</v>
      </c>
      <c r="T91" s="4">
        <v>8.721006137538961E-3</v>
      </c>
      <c r="U91" s="4">
        <v>8.9335388651447106E-3</v>
      </c>
      <c r="V91" s="4">
        <v>8.8603264965587663E-3</v>
      </c>
      <c r="W91" s="4">
        <v>8.6862139140932056E-3</v>
      </c>
      <c r="X91" s="4">
        <v>8.3889765576926796E-3</v>
      </c>
      <c r="Y91" s="4">
        <v>8.1988145870230747E-3</v>
      </c>
      <c r="Z91" s="4">
        <v>8.0318630175373398E-3</v>
      </c>
      <c r="AA91" s="14">
        <v>7.7538163066439248E-3</v>
      </c>
    </row>
    <row r="92" spans="1:27" x14ac:dyDescent="0.35">
      <c r="A92" s="67"/>
      <c r="B92" s="2">
        <v>0.9</v>
      </c>
      <c r="C92" s="4">
        <v>-8.1054356099691405E-3</v>
      </c>
      <c r="D92" s="4">
        <v>3.9310121944642748E-3</v>
      </c>
      <c r="E92" s="4">
        <v>7.6025920970978211E-3</v>
      </c>
      <c r="F92" s="4">
        <v>8.6750179989129837E-3</v>
      </c>
      <c r="G92" s="4">
        <v>8.8773492135456235E-3</v>
      </c>
      <c r="H92" s="4">
        <v>8.7769534447591172E-3</v>
      </c>
      <c r="I92" s="4">
        <v>8.5070535879739773E-3</v>
      </c>
      <c r="J92" s="4">
        <v>8.2856100946306927E-3</v>
      </c>
      <c r="K92" s="4">
        <v>8.0685663371452363E-3</v>
      </c>
      <c r="L92" s="4">
        <v>7.818659233077908E-3</v>
      </c>
      <c r="M92" s="14">
        <v>7.6578202737152823E-3</v>
      </c>
      <c r="O92" s="67"/>
      <c r="P92" s="2">
        <v>0.9</v>
      </c>
      <c r="Q92" s="4">
        <v>-8.1054356099691405E-3</v>
      </c>
      <c r="R92" s="4">
        <v>3.9310121944642748E-3</v>
      </c>
      <c r="S92" s="4">
        <v>7.6025920970978211E-3</v>
      </c>
      <c r="T92" s="4">
        <v>8.6750179989129837E-3</v>
      </c>
      <c r="U92" s="4">
        <v>8.8773492135456235E-3</v>
      </c>
      <c r="V92" s="4">
        <v>8.7769534447591172E-3</v>
      </c>
      <c r="W92" s="4">
        <v>8.5070535879739773E-3</v>
      </c>
      <c r="X92" s="4">
        <v>8.2856100946306927E-3</v>
      </c>
      <c r="Y92" s="4">
        <v>8.0685663371452363E-3</v>
      </c>
      <c r="Z92" s="4">
        <v>7.818659233077908E-3</v>
      </c>
      <c r="AA92" s="14">
        <v>7.6578202737152823E-3</v>
      </c>
    </row>
    <row r="93" spans="1:27" x14ac:dyDescent="0.35">
      <c r="A93" s="67"/>
      <c r="B93" s="2">
        <v>0.95</v>
      </c>
      <c r="C93" s="4">
        <v>-8.2425386496305913E-3</v>
      </c>
      <c r="D93" s="4">
        <v>4.1216453537293507E-3</v>
      </c>
      <c r="E93" s="4">
        <v>7.7753790294687779E-3</v>
      </c>
      <c r="F93" s="4">
        <v>8.7209666248684644E-3</v>
      </c>
      <c r="G93" s="4">
        <v>8.7868533443476241E-3</v>
      </c>
      <c r="H93" s="4">
        <v>8.618236974345694E-3</v>
      </c>
      <c r="I93" s="4">
        <v>8.3803463319155561E-3</v>
      </c>
      <c r="J93" s="4">
        <v>8.0617234011627729E-3</v>
      </c>
      <c r="K93" s="4">
        <v>7.9087217799896498E-3</v>
      </c>
      <c r="L93" s="4">
        <v>7.6527198465009541E-3</v>
      </c>
      <c r="M93" s="14">
        <v>7.4533626188663911E-3</v>
      </c>
      <c r="O93" s="67"/>
      <c r="P93" s="2">
        <v>0.95</v>
      </c>
      <c r="Q93" s="4">
        <v>-8.2425386496305913E-3</v>
      </c>
      <c r="R93" s="4">
        <v>4.1216453537293507E-3</v>
      </c>
      <c r="S93" s="4">
        <v>7.7753790294687779E-3</v>
      </c>
      <c r="T93" s="4">
        <v>8.7209666248684644E-3</v>
      </c>
      <c r="U93" s="4">
        <v>8.7868533443476241E-3</v>
      </c>
      <c r="V93" s="4">
        <v>8.618236974345694E-3</v>
      </c>
      <c r="W93" s="4">
        <v>8.3803463319155561E-3</v>
      </c>
      <c r="X93" s="4">
        <v>8.0617234011627729E-3</v>
      </c>
      <c r="Y93" s="4">
        <v>7.9087217799896498E-3</v>
      </c>
      <c r="Z93" s="4">
        <v>7.6527198465009541E-3</v>
      </c>
      <c r="AA93" s="14">
        <v>7.4533626188663911E-3</v>
      </c>
    </row>
    <row r="94" spans="1:27" x14ac:dyDescent="0.35">
      <c r="A94" s="67"/>
      <c r="B94" s="2">
        <v>1</v>
      </c>
      <c r="C94" s="4">
        <v>-8.4071951915059961E-3</v>
      </c>
      <c r="D94" s="4">
        <v>4.3186387358524975E-3</v>
      </c>
      <c r="E94" s="4">
        <v>7.7693625668438741E-3</v>
      </c>
      <c r="F94" s="4">
        <v>8.6941177652780262E-3</v>
      </c>
      <c r="G94" s="4">
        <v>8.7264035683263883E-3</v>
      </c>
      <c r="H94" s="4">
        <v>8.4649495448560954E-3</v>
      </c>
      <c r="I94" s="4">
        <v>8.2816917548082028E-3</v>
      </c>
      <c r="J94" s="4">
        <v>7.9598860784483513E-3</v>
      </c>
      <c r="K94" s="4">
        <v>7.7343391942758122E-3</v>
      </c>
      <c r="L94" s="4">
        <v>7.4498170152353972E-3</v>
      </c>
      <c r="M94" s="14">
        <v>7.258995182968804E-3</v>
      </c>
      <c r="O94" s="67"/>
      <c r="P94" s="2">
        <v>1</v>
      </c>
      <c r="Q94" s="4">
        <v>-8.4071951915059961E-3</v>
      </c>
      <c r="R94" s="4">
        <v>4.3186387358524975E-3</v>
      </c>
      <c r="S94" s="4">
        <v>7.7693625668438741E-3</v>
      </c>
      <c r="T94" s="4">
        <v>8.6941177652780262E-3</v>
      </c>
      <c r="U94" s="4">
        <v>8.7264035683263883E-3</v>
      </c>
      <c r="V94" s="4">
        <v>8.4649495448560954E-3</v>
      </c>
      <c r="W94" s="4">
        <v>8.2816917548082028E-3</v>
      </c>
      <c r="X94" s="4">
        <v>7.9598860784483513E-3</v>
      </c>
      <c r="Y94" s="4">
        <v>7.7343391942758122E-3</v>
      </c>
      <c r="Z94" s="4">
        <v>7.4498170152353972E-3</v>
      </c>
      <c r="AA94" s="14">
        <v>7.258995182968804E-3</v>
      </c>
    </row>
    <row r="95" spans="1:27" x14ac:dyDescent="0.35">
      <c r="A95" s="8"/>
      <c r="B95" s="9"/>
      <c r="C95" s="9"/>
      <c r="D95" s="9"/>
      <c r="E95" s="9"/>
      <c r="F95" s="9"/>
      <c r="G95" s="9"/>
      <c r="H95" s="9"/>
      <c r="I95" s="9"/>
      <c r="J95" s="9"/>
      <c r="K95" s="9"/>
      <c r="L95" s="9"/>
      <c r="M95" s="10"/>
      <c r="O95" s="8"/>
      <c r="P95" s="9"/>
      <c r="Q95" s="9"/>
      <c r="R95" s="9"/>
      <c r="S95" s="9"/>
      <c r="T95" s="9"/>
      <c r="U95" s="9"/>
      <c r="V95" s="9"/>
      <c r="W95" s="9"/>
      <c r="X95" s="9"/>
      <c r="Y95" s="9"/>
      <c r="Z95" s="9"/>
      <c r="AA95" s="10"/>
    </row>
    <row r="96" spans="1:27" x14ac:dyDescent="0.35">
      <c r="A96" s="8"/>
      <c r="B96" s="9"/>
      <c r="C96" s="9"/>
      <c r="D96" s="9"/>
      <c r="E96" s="9"/>
      <c r="F96" s="9"/>
      <c r="G96" s="9"/>
      <c r="H96" s="9"/>
      <c r="I96" s="9"/>
      <c r="J96" s="9"/>
      <c r="K96" s="9"/>
      <c r="L96" s="9"/>
      <c r="M96" s="10"/>
      <c r="O96" s="8"/>
      <c r="P96" s="9"/>
      <c r="Q96" s="9"/>
      <c r="R96" s="9"/>
      <c r="S96" s="9"/>
      <c r="T96" s="9"/>
      <c r="U96" s="9"/>
      <c r="V96" s="9"/>
      <c r="W96" s="9"/>
      <c r="X96" s="9"/>
      <c r="Y96" s="9"/>
      <c r="Z96" s="9"/>
      <c r="AA96" s="10"/>
    </row>
    <row r="97" spans="1:27" x14ac:dyDescent="0.35">
      <c r="A97" s="8"/>
      <c r="B97" s="9"/>
      <c r="C97" s="9"/>
      <c r="D97" s="9"/>
      <c r="E97" s="9"/>
      <c r="F97" s="9"/>
      <c r="G97" s="9"/>
      <c r="H97" s="9"/>
      <c r="I97" s="9"/>
      <c r="J97" s="9"/>
      <c r="K97" s="9"/>
      <c r="L97" s="9"/>
      <c r="M97" s="10"/>
      <c r="O97" s="8"/>
      <c r="P97" s="9"/>
      <c r="Q97" s="9"/>
      <c r="R97" s="9"/>
      <c r="S97" s="9"/>
      <c r="T97" s="9"/>
      <c r="U97" s="9"/>
      <c r="V97" s="9"/>
      <c r="W97" s="9"/>
      <c r="X97" s="9"/>
      <c r="Y97" s="9"/>
      <c r="Z97" s="9"/>
      <c r="AA97" s="10"/>
    </row>
    <row r="98" spans="1:27" x14ac:dyDescent="0.35">
      <c r="A98" s="8"/>
      <c r="B98" s="9"/>
      <c r="C98" s="9"/>
      <c r="D98" s="9"/>
      <c r="E98" s="9"/>
      <c r="F98" s="9"/>
      <c r="G98" s="9"/>
      <c r="H98" s="9"/>
      <c r="I98" s="9"/>
      <c r="J98" s="9"/>
      <c r="K98" s="9"/>
      <c r="L98" s="9"/>
      <c r="M98" s="10"/>
      <c r="O98" s="8"/>
      <c r="P98" s="9"/>
      <c r="Q98" s="9"/>
      <c r="R98" s="9"/>
      <c r="S98" s="9"/>
      <c r="T98" s="9"/>
      <c r="U98" s="9"/>
      <c r="V98" s="9"/>
      <c r="W98" s="9"/>
      <c r="X98" s="9"/>
      <c r="Y98" s="9"/>
      <c r="Z98" s="9"/>
      <c r="AA98" s="10"/>
    </row>
    <row r="99" spans="1:27" x14ac:dyDescent="0.35">
      <c r="A99" s="8"/>
      <c r="B99" s="9"/>
      <c r="C99" s="9"/>
      <c r="D99" s="9"/>
      <c r="E99" s="9"/>
      <c r="F99" s="9"/>
      <c r="G99" s="9"/>
      <c r="H99" s="9"/>
      <c r="I99" s="9"/>
      <c r="J99" s="9"/>
      <c r="K99" s="9"/>
      <c r="L99" s="9"/>
      <c r="M99" s="10"/>
      <c r="O99" s="8"/>
      <c r="P99" s="9"/>
      <c r="Q99" s="9"/>
      <c r="R99" s="9"/>
      <c r="S99" s="9"/>
      <c r="T99" s="9"/>
      <c r="U99" s="9"/>
      <c r="V99" s="9"/>
      <c r="W99" s="9"/>
      <c r="X99" s="9"/>
      <c r="Y99" s="9"/>
      <c r="Z99" s="9"/>
      <c r="AA99" s="10"/>
    </row>
    <row r="100" spans="1:27" x14ac:dyDescent="0.35">
      <c r="A100" s="8"/>
      <c r="B100" s="9"/>
      <c r="C100" s="9"/>
      <c r="D100" s="9"/>
      <c r="E100" s="9"/>
      <c r="F100" s="9"/>
      <c r="G100" s="9"/>
      <c r="H100" s="9"/>
      <c r="I100" s="9"/>
      <c r="J100" s="9"/>
      <c r="K100" s="9"/>
      <c r="L100" s="9"/>
      <c r="M100" s="10"/>
      <c r="O100" s="8"/>
      <c r="P100" s="9"/>
      <c r="Q100" s="9"/>
      <c r="R100" s="9"/>
      <c r="S100" s="9"/>
      <c r="T100" s="9"/>
      <c r="U100" s="9"/>
      <c r="V100" s="9"/>
      <c r="W100" s="9"/>
      <c r="X100" s="9"/>
      <c r="Y100" s="9"/>
      <c r="Z100" s="9"/>
      <c r="AA100" s="10"/>
    </row>
    <row r="101" spans="1:27" x14ac:dyDescent="0.35">
      <c r="A101" s="8"/>
      <c r="B101" s="9"/>
      <c r="C101" s="9"/>
      <c r="D101" s="9"/>
      <c r="E101" s="9"/>
      <c r="F101" s="9"/>
      <c r="G101" s="9"/>
      <c r="H101" s="9"/>
      <c r="I101" s="9"/>
      <c r="J101" s="9"/>
      <c r="K101" s="9"/>
      <c r="L101" s="9"/>
      <c r="M101" s="10"/>
      <c r="O101" s="8"/>
      <c r="P101" s="9"/>
      <c r="Q101" s="9"/>
      <c r="R101" s="9"/>
      <c r="S101" s="9"/>
      <c r="T101" s="9"/>
      <c r="U101" s="9"/>
      <c r="V101" s="9"/>
      <c r="W101" s="9"/>
      <c r="X101" s="9"/>
      <c r="Y101" s="9"/>
      <c r="Z101" s="9"/>
      <c r="AA101" s="10"/>
    </row>
    <row r="102" spans="1:27" x14ac:dyDescent="0.35">
      <c r="A102" s="8"/>
      <c r="B102" s="9"/>
      <c r="C102" s="9"/>
      <c r="D102" s="9"/>
      <c r="E102" s="9"/>
      <c r="F102" s="9"/>
      <c r="G102" s="9"/>
      <c r="H102" s="9"/>
      <c r="I102" s="9"/>
      <c r="J102" s="9"/>
      <c r="K102" s="9"/>
      <c r="L102" s="9"/>
      <c r="M102" s="10"/>
      <c r="O102" s="8"/>
      <c r="P102" s="9"/>
      <c r="Q102" s="9"/>
      <c r="R102" s="9"/>
      <c r="S102" s="9"/>
      <c r="T102" s="9"/>
      <c r="U102" s="9"/>
      <c r="V102" s="9"/>
      <c r="W102" s="9"/>
      <c r="X102" s="9"/>
      <c r="Y102" s="9"/>
      <c r="Z102" s="9"/>
      <c r="AA102" s="10"/>
    </row>
    <row r="103" spans="1:27" x14ac:dyDescent="0.35">
      <c r="A103" s="8"/>
      <c r="B103" s="9"/>
      <c r="C103" s="9"/>
      <c r="D103" s="9"/>
      <c r="E103" s="9"/>
      <c r="F103" s="9"/>
      <c r="G103" s="9"/>
      <c r="H103" s="9"/>
      <c r="I103" s="9"/>
      <c r="J103" s="9"/>
      <c r="K103" s="9"/>
      <c r="L103" s="9"/>
      <c r="M103" s="10"/>
      <c r="O103" s="8"/>
      <c r="P103" s="9"/>
      <c r="Q103" s="9"/>
      <c r="R103" s="9"/>
      <c r="S103" s="9"/>
      <c r="T103" s="9"/>
      <c r="U103" s="9"/>
      <c r="V103" s="9"/>
      <c r="W103" s="9"/>
      <c r="X103" s="9"/>
      <c r="Y103" s="9"/>
      <c r="Z103" s="9"/>
      <c r="AA103" s="10"/>
    </row>
    <row r="104" spans="1:27" x14ac:dyDescent="0.35">
      <c r="A104" s="8"/>
      <c r="B104" s="9"/>
      <c r="C104" s="9"/>
      <c r="D104" s="9"/>
      <c r="E104" s="9"/>
      <c r="F104" s="9"/>
      <c r="G104" s="9"/>
      <c r="H104" s="9"/>
      <c r="I104" s="9"/>
      <c r="J104" s="9"/>
      <c r="K104" s="9"/>
      <c r="L104" s="9"/>
      <c r="M104" s="10"/>
      <c r="O104" s="8"/>
      <c r="P104" s="9"/>
      <c r="Q104" s="9"/>
      <c r="R104" s="9"/>
      <c r="S104" s="9"/>
      <c r="T104" s="9"/>
      <c r="U104" s="9"/>
      <c r="V104" s="9"/>
      <c r="W104" s="9"/>
      <c r="X104" s="9"/>
      <c r="Y104" s="9"/>
      <c r="Z104" s="9"/>
      <c r="AA104" s="10"/>
    </row>
    <row r="105" spans="1:27" x14ac:dyDescent="0.35">
      <c r="A105" s="64" t="s">
        <v>1</v>
      </c>
      <c r="B105" s="65"/>
      <c r="C105" s="65"/>
      <c r="D105" s="65"/>
      <c r="E105" s="65"/>
      <c r="F105" s="65"/>
      <c r="G105" s="65"/>
      <c r="H105" s="65"/>
      <c r="I105" s="65"/>
      <c r="J105" s="65"/>
      <c r="K105" s="65"/>
      <c r="L105" s="65"/>
      <c r="M105" s="66"/>
      <c r="O105" s="64" t="s">
        <v>1</v>
      </c>
      <c r="P105" s="65"/>
      <c r="Q105" s="65"/>
      <c r="R105" s="65"/>
      <c r="S105" s="65"/>
      <c r="T105" s="65"/>
      <c r="U105" s="65"/>
      <c r="V105" s="65"/>
      <c r="W105" s="65"/>
      <c r="X105" s="65"/>
      <c r="Y105" s="65"/>
      <c r="Z105" s="65"/>
      <c r="AA105" s="66"/>
    </row>
    <row r="106" spans="1:27" x14ac:dyDescent="0.35">
      <c r="A106" s="67" t="s">
        <v>0</v>
      </c>
      <c r="B106" s="1"/>
      <c r="C106" s="1">
        <v>0</v>
      </c>
      <c r="D106" s="1">
        <v>0.1</v>
      </c>
      <c r="E106" s="1">
        <v>0.2</v>
      </c>
      <c r="F106" s="1">
        <v>0.3</v>
      </c>
      <c r="G106" s="1">
        <v>0.4</v>
      </c>
      <c r="H106" s="1">
        <v>0.5</v>
      </c>
      <c r="I106" s="1">
        <v>0.6</v>
      </c>
      <c r="J106" s="1">
        <v>0.7</v>
      </c>
      <c r="K106" s="1">
        <v>0.8</v>
      </c>
      <c r="L106" s="1">
        <v>0.9</v>
      </c>
      <c r="M106" s="11">
        <v>1</v>
      </c>
      <c r="O106" s="67" t="s">
        <v>0</v>
      </c>
      <c r="P106" s="1"/>
      <c r="Q106" s="1">
        <v>0</v>
      </c>
      <c r="R106" s="1">
        <v>0.1</v>
      </c>
      <c r="S106" s="1">
        <v>0.2</v>
      </c>
      <c r="T106" s="1">
        <v>0.3</v>
      </c>
      <c r="U106" s="1">
        <v>0.4</v>
      </c>
      <c r="V106" s="1">
        <v>0.5</v>
      </c>
      <c r="W106" s="1">
        <v>0.6</v>
      </c>
      <c r="X106" s="1">
        <v>0.7</v>
      </c>
      <c r="Y106" s="1">
        <v>0.8</v>
      </c>
      <c r="Z106" s="1">
        <v>0.9</v>
      </c>
      <c r="AA106" s="11">
        <v>1</v>
      </c>
    </row>
    <row r="107" spans="1:27" x14ac:dyDescent="0.35">
      <c r="A107" s="67"/>
      <c r="B107" s="2">
        <v>0</v>
      </c>
      <c r="C107" s="4">
        <v>0</v>
      </c>
      <c r="D107" s="4">
        <v>0</v>
      </c>
      <c r="E107" s="4">
        <v>0</v>
      </c>
      <c r="F107" s="4">
        <v>0</v>
      </c>
      <c r="G107" s="4">
        <v>0</v>
      </c>
      <c r="H107" s="4">
        <v>0</v>
      </c>
      <c r="I107" s="4">
        <v>0</v>
      </c>
      <c r="J107" s="4">
        <v>0</v>
      </c>
      <c r="K107" s="4">
        <v>0</v>
      </c>
      <c r="L107" s="4">
        <v>0</v>
      </c>
      <c r="M107" s="14">
        <v>0</v>
      </c>
      <c r="O107" s="67"/>
      <c r="P107" s="2">
        <v>0</v>
      </c>
      <c r="Q107" s="4">
        <v>0</v>
      </c>
      <c r="R107" s="4">
        <v>0</v>
      </c>
      <c r="S107" s="4">
        <v>0</v>
      </c>
      <c r="T107" s="4">
        <v>0</v>
      </c>
      <c r="U107" s="4">
        <v>0</v>
      </c>
      <c r="V107" s="4">
        <v>0</v>
      </c>
      <c r="W107" s="4">
        <v>0</v>
      </c>
      <c r="X107" s="4">
        <v>0</v>
      </c>
      <c r="Y107" s="4">
        <v>0</v>
      </c>
      <c r="Z107" s="4">
        <v>0</v>
      </c>
      <c r="AA107" s="14">
        <v>0</v>
      </c>
    </row>
    <row r="108" spans="1:27" x14ac:dyDescent="0.35">
      <c r="A108" s="67"/>
      <c r="B108" s="2">
        <v>0.05</v>
      </c>
      <c r="C108" s="4">
        <v>1.4736729546258867E-3</v>
      </c>
      <c r="D108" s="4">
        <v>1.5332546043494951E-3</v>
      </c>
      <c r="E108" s="4">
        <v>1.5977009223535753E-3</v>
      </c>
      <c r="F108" s="4">
        <v>1.6651895513484058E-3</v>
      </c>
      <c r="G108" s="4">
        <v>1.7045675494754865E-3</v>
      </c>
      <c r="H108" s="4">
        <v>1.7664511415267496E-3</v>
      </c>
      <c r="I108" s="4">
        <v>1.8136730632884125E-3</v>
      </c>
      <c r="J108" s="4">
        <v>1.8668862583475733E-3</v>
      </c>
      <c r="K108" s="4">
        <v>1.9341121280837196E-3</v>
      </c>
      <c r="L108" s="4">
        <v>1.9704598336573198E-3</v>
      </c>
      <c r="M108" s="14">
        <v>2.0054152115049151E-3</v>
      </c>
      <c r="O108" s="67"/>
      <c r="P108" s="2">
        <v>0.05</v>
      </c>
      <c r="Q108" s="4">
        <v>1.4736729546258867E-3</v>
      </c>
      <c r="R108" s="4">
        <v>1.5332546043494951E-3</v>
      </c>
      <c r="S108" s="4">
        <v>1.5977009223535753E-3</v>
      </c>
      <c r="T108" s="4">
        <v>1.6651895513484058E-3</v>
      </c>
      <c r="U108" s="4">
        <v>1.7045675494754865E-3</v>
      </c>
      <c r="V108" s="4">
        <v>1.7664511415267496E-3</v>
      </c>
      <c r="W108" s="4">
        <v>1.8136730632884125E-3</v>
      </c>
      <c r="X108" s="4">
        <v>1.8668862583475733E-3</v>
      </c>
      <c r="Y108" s="4">
        <v>1.9341121280837196E-3</v>
      </c>
      <c r="Z108" s="4">
        <v>1.9704598336573198E-3</v>
      </c>
      <c r="AA108" s="14">
        <v>2.0054152115049151E-3</v>
      </c>
    </row>
    <row r="109" spans="1:27" x14ac:dyDescent="0.35">
      <c r="A109" s="67"/>
      <c r="B109" s="2">
        <v>0.1</v>
      </c>
      <c r="C109" s="4">
        <v>1.7291187472775905E-3</v>
      </c>
      <c r="D109" s="4">
        <v>1.8022976947297733E-3</v>
      </c>
      <c r="E109" s="4">
        <v>1.8728352201604359E-3</v>
      </c>
      <c r="F109" s="4">
        <v>1.9334000768344653E-3</v>
      </c>
      <c r="G109" s="4">
        <v>1.9846140954035167E-3</v>
      </c>
      <c r="H109" s="4">
        <v>2.0115116872875633E-3</v>
      </c>
      <c r="I109" s="4">
        <v>2.0493671305121886E-3</v>
      </c>
      <c r="J109" s="4">
        <v>2.0868167456837708E-3</v>
      </c>
      <c r="K109" s="4">
        <v>2.1074573415613431E-3</v>
      </c>
      <c r="L109" s="4">
        <v>2.1232869405358539E-3</v>
      </c>
      <c r="M109" s="14">
        <v>2.1335450883367005E-3</v>
      </c>
      <c r="O109" s="67"/>
      <c r="P109" s="2">
        <v>0.1</v>
      </c>
      <c r="Q109" s="4">
        <v>1.7291187472775905E-3</v>
      </c>
      <c r="R109" s="4">
        <v>1.8022976947297733E-3</v>
      </c>
      <c r="S109" s="4">
        <v>1.8728352201604359E-3</v>
      </c>
      <c r="T109" s="4">
        <v>1.9334000768344653E-3</v>
      </c>
      <c r="U109" s="4">
        <v>1.9846140954035167E-3</v>
      </c>
      <c r="V109" s="4">
        <v>2.0115116872875633E-3</v>
      </c>
      <c r="W109" s="4">
        <v>2.0493671305121886E-3</v>
      </c>
      <c r="X109" s="4">
        <v>2.0868167456837708E-3</v>
      </c>
      <c r="Y109" s="4">
        <v>2.1074573415613431E-3</v>
      </c>
      <c r="Z109" s="4">
        <v>2.1232869405358539E-3</v>
      </c>
      <c r="AA109" s="14">
        <v>2.1335450883367005E-3</v>
      </c>
    </row>
    <row r="110" spans="1:27" x14ac:dyDescent="0.35">
      <c r="A110" s="67"/>
      <c r="B110" s="2">
        <v>0.15</v>
      </c>
      <c r="C110" s="4">
        <v>1.7507321780295833E-3</v>
      </c>
      <c r="D110" s="4">
        <v>1.8640071017586755E-3</v>
      </c>
      <c r="E110" s="4">
        <v>1.944184566333316E-3</v>
      </c>
      <c r="F110" s="4">
        <v>1.99028795024817E-3</v>
      </c>
      <c r="G110" s="4">
        <v>2.028355938712745E-3</v>
      </c>
      <c r="H110" s="4">
        <v>2.0416618304965359E-3</v>
      </c>
      <c r="I110" s="4">
        <v>2.0653537923518489E-3</v>
      </c>
      <c r="J110" s="4">
        <v>2.078336009509968E-3</v>
      </c>
      <c r="K110" s="4">
        <v>2.0798058808517844E-3</v>
      </c>
      <c r="L110" s="4">
        <v>2.0860065713028219E-3</v>
      </c>
      <c r="M110" s="14">
        <v>2.0770261644835904E-3</v>
      </c>
      <c r="O110" s="67"/>
      <c r="P110" s="2">
        <v>0.15</v>
      </c>
      <c r="Q110" s="4">
        <v>1.7507321780295833E-3</v>
      </c>
      <c r="R110" s="4">
        <v>1.8640071017586755E-3</v>
      </c>
      <c r="S110" s="4">
        <v>1.944184566333316E-3</v>
      </c>
      <c r="T110" s="4">
        <v>1.99028795024817E-3</v>
      </c>
      <c r="U110" s="4">
        <v>2.028355938712745E-3</v>
      </c>
      <c r="V110" s="4">
        <v>2.0416618304965359E-3</v>
      </c>
      <c r="W110" s="4">
        <v>2.0653537923518489E-3</v>
      </c>
      <c r="X110" s="4">
        <v>2.078336009509968E-3</v>
      </c>
      <c r="Y110" s="4">
        <v>2.0798058808517844E-3</v>
      </c>
      <c r="Z110" s="4">
        <v>2.0860065713028219E-3</v>
      </c>
      <c r="AA110" s="14">
        <v>2.0770261644835904E-3</v>
      </c>
    </row>
    <row r="111" spans="1:27" x14ac:dyDescent="0.35">
      <c r="A111" s="67"/>
      <c r="B111" s="2">
        <v>0.2</v>
      </c>
      <c r="C111" s="4">
        <v>1.6930413742245172E-3</v>
      </c>
      <c r="D111" s="4">
        <v>1.8541271231415359E-3</v>
      </c>
      <c r="E111" s="4">
        <v>1.9344600042200608E-3</v>
      </c>
      <c r="F111" s="4">
        <v>1.9788864045453391E-3</v>
      </c>
      <c r="G111" s="4">
        <v>1.9961723746992482E-3</v>
      </c>
      <c r="H111" s="4">
        <v>2.0082691787663854E-3</v>
      </c>
      <c r="I111" s="4">
        <v>2.0237020046748331E-3</v>
      </c>
      <c r="J111" s="4">
        <v>2.0153338796118961E-3</v>
      </c>
      <c r="K111" s="4">
        <v>2.0160798459033127E-3</v>
      </c>
      <c r="L111" s="4">
        <v>2.0000749094535564E-3</v>
      </c>
      <c r="M111" s="14">
        <v>1.9880405024785509E-3</v>
      </c>
      <c r="O111" s="67"/>
      <c r="P111" s="2">
        <v>0.2</v>
      </c>
      <c r="Q111" s="4">
        <v>1.6930413742245172E-3</v>
      </c>
      <c r="R111" s="4">
        <v>1.8541271231415359E-3</v>
      </c>
      <c r="S111" s="4">
        <v>1.9344600042200608E-3</v>
      </c>
      <c r="T111" s="4">
        <v>1.9788864045453391E-3</v>
      </c>
      <c r="U111" s="4">
        <v>1.9961723746992482E-3</v>
      </c>
      <c r="V111" s="4">
        <v>2.0082691787663854E-3</v>
      </c>
      <c r="W111" s="4">
        <v>2.0237020046748331E-3</v>
      </c>
      <c r="X111" s="4">
        <v>2.0153338796118961E-3</v>
      </c>
      <c r="Y111" s="4">
        <v>2.0160798459033127E-3</v>
      </c>
      <c r="Z111" s="4">
        <v>2.0000749094535564E-3</v>
      </c>
      <c r="AA111" s="14">
        <v>1.9880405024785509E-3</v>
      </c>
    </row>
    <row r="112" spans="1:27" x14ac:dyDescent="0.35">
      <c r="A112" s="67"/>
      <c r="B112" s="2">
        <v>0.25</v>
      </c>
      <c r="C112" s="4">
        <v>1.5779714228027935E-3</v>
      </c>
      <c r="D112" s="4">
        <v>1.8144682557817995E-3</v>
      </c>
      <c r="E112" s="4">
        <v>1.9017262262701453E-3</v>
      </c>
      <c r="F112" s="4">
        <v>1.9297143678594125E-3</v>
      </c>
      <c r="G112" s="4">
        <v>1.9505230572226505E-3</v>
      </c>
      <c r="H112" s="4">
        <v>1.9528567743228151E-3</v>
      </c>
      <c r="I112" s="4">
        <v>1.963718972073608E-3</v>
      </c>
      <c r="J112" s="4">
        <v>1.9505461062804285E-3</v>
      </c>
      <c r="K112" s="4">
        <v>1.9429488075640871E-3</v>
      </c>
      <c r="L112" s="4">
        <v>1.9212135460781165E-3</v>
      </c>
      <c r="M112" s="14">
        <v>1.9041952742667014E-3</v>
      </c>
      <c r="O112" s="67"/>
      <c r="P112" s="2">
        <v>0.25</v>
      </c>
      <c r="Q112" s="4">
        <v>1.5779714228027935E-3</v>
      </c>
      <c r="R112" s="4">
        <v>1.8144682557817995E-3</v>
      </c>
      <c r="S112" s="4">
        <v>1.9017262262701453E-3</v>
      </c>
      <c r="T112" s="4">
        <v>1.9297143678594125E-3</v>
      </c>
      <c r="U112" s="4">
        <v>1.9505230572226505E-3</v>
      </c>
      <c r="V112" s="4">
        <v>1.9528567743228151E-3</v>
      </c>
      <c r="W112" s="4">
        <v>1.963718972073608E-3</v>
      </c>
      <c r="X112" s="4">
        <v>1.9505461062804285E-3</v>
      </c>
      <c r="Y112" s="4">
        <v>1.9429488075640871E-3</v>
      </c>
      <c r="Z112" s="4">
        <v>1.9212135460781165E-3</v>
      </c>
      <c r="AA112" s="14">
        <v>1.9041952742667014E-3</v>
      </c>
    </row>
    <row r="113" spans="1:27" x14ac:dyDescent="0.35">
      <c r="A113" s="67"/>
      <c r="B113" s="2">
        <v>0.3</v>
      </c>
      <c r="C113" s="4">
        <v>1.4676370649379699E-3</v>
      </c>
      <c r="D113" s="4">
        <v>1.7732058325451278E-3</v>
      </c>
      <c r="E113" s="4">
        <v>1.8626868846562939E-3</v>
      </c>
      <c r="F113" s="4">
        <v>1.8905681773991416E-3</v>
      </c>
      <c r="G113" s="4">
        <v>1.8922690332271318E-3</v>
      </c>
      <c r="H113" s="4">
        <v>1.9039754850371609E-3</v>
      </c>
      <c r="I113" s="4">
        <v>1.901916710269081E-3</v>
      </c>
      <c r="J113" s="4">
        <v>1.8977367636407864E-3</v>
      </c>
      <c r="K113" s="4">
        <v>1.8807598154972455E-3</v>
      </c>
      <c r="L113" s="4">
        <v>1.8641478656472538E-3</v>
      </c>
      <c r="M113" s="14">
        <v>1.8464796104064602E-3</v>
      </c>
      <c r="O113" s="67"/>
      <c r="P113" s="2">
        <v>0.3</v>
      </c>
      <c r="Q113" s="4">
        <v>1.4676370649379699E-3</v>
      </c>
      <c r="R113" s="4">
        <v>1.7732058325451278E-3</v>
      </c>
      <c r="S113" s="4">
        <v>1.8626868846562939E-3</v>
      </c>
      <c r="T113" s="4">
        <v>1.8905681773991416E-3</v>
      </c>
      <c r="U113" s="4">
        <v>1.8922690332271318E-3</v>
      </c>
      <c r="V113" s="4">
        <v>1.9039754850371609E-3</v>
      </c>
      <c r="W113" s="4">
        <v>1.901916710269081E-3</v>
      </c>
      <c r="X113" s="4">
        <v>1.8977367636407864E-3</v>
      </c>
      <c r="Y113" s="4">
        <v>1.8807598154972455E-3</v>
      </c>
      <c r="Z113" s="4">
        <v>1.8641478656472538E-3</v>
      </c>
      <c r="AA113" s="14">
        <v>1.8464796104064602E-3</v>
      </c>
    </row>
    <row r="114" spans="1:27" x14ac:dyDescent="0.35">
      <c r="A114" s="67"/>
      <c r="B114" s="2">
        <v>0.35</v>
      </c>
      <c r="C114" s="4">
        <v>1.3816897626566377E-3</v>
      </c>
      <c r="D114" s="4">
        <v>1.730230041134809E-3</v>
      </c>
      <c r="E114" s="4">
        <v>1.8083991095962316E-3</v>
      </c>
      <c r="F114" s="4">
        <v>1.8413222190921943E-3</v>
      </c>
      <c r="G114" s="4">
        <v>1.8656287676095825E-3</v>
      </c>
      <c r="H114" s="4">
        <v>1.8648233676763196E-3</v>
      </c>
      <c r="I114" s="4">
        <v>1.8606827690823779E-3</v>
      </c>
      <c r="J114" s="4">
        <v>1.8506720693804047E-3</v>
      </c>
      <c r="K114" s="4">
        <v>1.8261111580468081E-3</v>
      </c>
      <c r="L114" s="4">
        <v>1.8044043786108099E-3</v>
      </c>
      <c r="M114" s="14">
        <v>1.7907695438452794E-3</v>
      </c>
      <c r="O114" s="67"/>
      <c r="P114" s="2">
        <v>0.35</v>
      </c>
      <c r="Q114" s="4">
        <v>1.3816897626566377E-3</v>
      </c>
      <c r="R114" s="4">
        <v>1.730230041134809E-3</v>
      </c>
      <c r="S114" s="4">
        <v>1.8083991095962316E-3</v>
      </c>
      <c r="T114" s="4">
        <v>1.8413222190921943E-3</v>
      </c>
      <c r="U114" s="4">
        <v>1.8656287676095825E-3</v>
      </c>
      <c r="V114" s="4">
        <v>1.8648233676763196E-3</v>
      </c>
      <c r="W114" s="4">
        <v>1.8606827690823779E-3</v>
      </c>
      <c r="X114" s="4">
        <v>1.8506720693804047E-3</v>
      </c>
      <c r="Y114" s="4">
        <v>1.8261111580468081E-3</v>
      </c>
      <c r="Z114" s="4">
        <v>1.8044043786108099E-3</v>
      </c>
      <c r="AA114" s="14">
        <v>1.7907695438452794E-3</v>
      </c>
    </row>
    <row r="115" spans="1:27" x14ac:dyDescent="0.35">
      <c r="A115" s="67"/>
      <c r="B115" s="2">
        <v>0.4</v>
      </c>
      <c r="C115" s="4">
        <v>1.2881567685059153E-3</v>
      </c>
      <c r="D115" s="4">
        <v>1.691841012222592E-3</v>
      </c>
      <c r="E115" s="4">
        <v>1.7698039562530157E-3</v>
      </c>
      <c r="F115" s="4">
        <v>1.8086697713890147E-3</v>
      </c>
      <c r="G115" s="4">
        <v>1.8325966689975478E-3</v>
      </c>
      <c r="H115" s="4">
        <v>1.8397660784198286E-3</v>
      </c>
      <c r="I115" s="4">
        <v>1.83395903294844E-3</v>
      </c>
      <c r="J115" s="4">
        <v>1.8074028963917805E-3</v>
      </c>
      <c r="K115" s="4">
        <v>1.784974187538904E-3</v>
      </c>
      <c r="L115" s="4">
        <v>1.7617257554097183E-3</v>
      </c>
      <c r="M115" s="14">
        <v>1.7233296471440387E-3</v>
      </c>
      <c r="O115" s="67"/>
      <c r="P115" s="2">
        <v>0.4</v>
      </c>
      <c r="Q115" s="4">
        <v>1.2881567685059153E-3</v>
      </c>
      <c r="R115" s="4">
        <v>1.691841012222592E-3</v>
      </c>
      <c r="S115" s="4">
        <v>1.7698039562530157E-3</v>
      </c>
      <c r="T115" s="4">
        <v>1.8086697713890147E-3</v>
      </c>
      <c r="U115" s="4">
        <v>1.8325966689975478E-3</v>
      </c>
      <c r="V115" s="4">
        <v>1.8397660784198286E-3</v>
      </c>
      <c r="W115" s="4">
        <v>1.83395903294844E-3</v>
      </c>
      <c r="X115" s="4">
        <v>1.8074028963917805E-3</v>
      </c>
      <c r="Y115" s="4">
        <v>1.784974187538904E-3</v>
      </c>
      <c r="Z115" s="4">
        <v>1.7617257554097183E-3</v>
      </c>
      <c r="AA115" s="14">
        <v>1.7233296471440387E-3</v>
      </c>
    </row>
    <row r="116" spans="1:27" x14ac:dyDescent="0.35">
      <c r="A116" s="67"/>
      <c r="B116" s="2">
        <v>0.45</v>
      </c>
      <c r="C116" s="4">
        <v>1.1920078709333594E-3</v>
      </c>
      <c r="D116" s="4">
        <v>1.6621172765825391E-3</v>
      </c>
      <c r="E116" s="4">
        <v>1.7310008674814045E-3</v>
      </c>
      <c r="F116" s="4">
        <v>1.7905764256683141E-3</v>
      </c>
      <c r="G116" s="4">
        <v>1.807282876655203E-3</v>
      </c>
      <c r="H116" s="4">
        <v>1.8051052346034313E-3</v>
      </c>
      <c r="I116" s="4">
        <v>1.7912614765927439E-3</v>
      </c>
      <c r="J116" s="4">
        <v>1.7716964485328304E-3</v>
      </c>
      <c r="K116" s="4">
        <v>1.7373903955701056E-3</v>
      </c>
      <c r="L116" s="4">
        <v>1.7050221098221191E-3</v>
      </c>
      <c r="M116" s="14">
        <v>1.6767226413167066E-3</v>
      </c>
      <c r="O116" s="67"/>
      <c r="P116" s="2">
        <v>0.45</v>
      </c>
      <c r="Q116" s="4">
        <v>1.1920078709333594E-3</v>
      </c>
      <c r="R116" s="4">
        <v>1.6621172765825391E-3</v>
      </c>
      <c r="S116" s="4">
        <v>1.7310008674814045E-3</v>
      </c>
      <c r="T116" s="4">
        <v>1.7905764256683141E-3</v>
      </c>
      <c r="U116" s="4">
        <v>1.807282876655203E-3</v>
      </c>
      <c r="V116" s="4">
        <v>1.8051052346034313E-3</v>
      </c>
      <c r="W116" s="4">
        <v>1.7912614765927439E-3</v>
      </c>
      <c r="X116" s="4">
        <v>1.7716964485328304E-3</v>
      </c>
      <c r="Y116" s="4">
        <v>1.7373903955701056E-3</v>
      </c>
      <c r="Z116" s="4">
        <v>1.7050221098221191E-3</v>
      </c>
      <c r="AA116" s="14">
        <v>1.6767226413167066E-3</v>
      </c>
    </row>
    <row r="117" spans="1:27" x14ac:dyDescent="0.35">
      <c r="A117" s="67"/>
      <c r="B117" s="2">
        <v>0.5</v>
      </c>
      <c r="C117" s="4">
        <v>1.12100516612587E-3</v>
      </c>
      <c r="D117" s="4">
        <v>1.6301651909635968E-3</v>
      </c>
      <c r="E117" s="4">
        <v>1.7052865154420758E-3</v>
      </c>
      <c r="F117" s="4">
        <v>1.7551707680133846E-3</v>
      </c>
      <c r="G117" s="4">
        <v>1.7842453434046949E-3</v>
      </c>
      <c r="H117" s="4">
        <v>1.7748747489644832E-3</v>
      </c>
      <c r="I117" s="4">
        <v>1.7602241092953921E-3</v>
      </c>
      <c r="J117" s="4">
        <v>1.7318266822944127E-3</v>
      </c>
      <c r="K117" s="4">
        <v>1.686459386503359E-3</v>
      </c>
      <c r="L117" s="4">
        <v>1.6632824064532889E-3</v>
      </c>
      <c r="M117" s="14">
        <v>1.6289862316581809E-3</v>
      </c>
      <c r="O117" s="67"/>
      <c r="P117" s="2">
        <v>0.5</v>
      </c>
      <c r="Q117" s="4">
        <v>1.12100516612587E-3</v>
      </c>
      <c r="R117" s="4">
        <v>1.6301651909635968E-3</v>
      </c>
      <c r="S117" s="4">
        <v>1.7052865154420758E-3</v>
      </c>
      <c r="T117" s="4">
        <v>1.7551707680133846E-3</v>
      </c>
      <c r="U117" s="4">
        <v>1.7842453434046949E-3</v>
      </c>
      <c r="V117" s="4">
        <v>1.7748747489644832E-3</v>
      </c>
      <c r="W117" s="4">
        <v>1.7602241092953921E-3</v>
      </c>
      <c r="X117" s="4">
        <v>1.7318266822944127E-3</v>
      </c>
      <c r="Y117" s="4">
        <v>1.686459386503359E-3</v>
      </c>
      <c r="Z117" s="4">
        <v>1.6632824064532889E-3</v>
      </c>
      <c r="AA117" s="14">
        <v>1.6289862316581809E-3</v>
      </c>
    </row>
    <row r="118" spans="1:27" x14ac:dyDescent="0.35">
      <c r="A118" s="67"/>
      <c r="B118" s="2">
        <v>0.55000000000000004</v>
      </c>
      <c r="C118" s="4">
        <v>1.0676503016794254E-3</v>
      </c>
      <c r="D118" s="4">
        <v>1.5914816280201856E-3</v>
      </c>
      <c r="E118" s="4">
        <v>1.6959029147478307E-3</v>
      </c>
      <c r="F118" s="4">
        <v>1.7445576647227372E-3</v>
      </c>
      <c r="G118" s="4">
        <v>1.7554527896989287E-3</v>
      </c>
      <c r="H118" s="4">
        <v>1.7506141339265276E-3</v>
      </c>
      <c r="I118" s="4">
        <v>1.7307300410524969E-3</v>
      </c>
      <c r="J118" s="4">
        <v>1.6837193474417674E-3</v>
      </c>
      <c r="K118" s="4">
        <v>1.6519807948795423E-3</v>
      </c>
      <c r="L118" s="4">
        <v>1.6180813931504969E-3</v>
      </c>
      <c r="M118" s="14">
        <v>1.5863118889963947E-3</v>
      </c>
      <c r="O118" s="67"/>
      <c r="P118" s="2">
        <v>0.55000000000000004</v>
      </c>
      <c r="Q118" s="4">
        <v>1.0676503016794254E-3</v>
      </c>
      <c r="R118" s="4">
        <v>1.5914816280201856E-3</v>
      </c>
      <c r="S118" s="4">
        <v>1.6959029147478307E-3</v>
      </c>
      <c r="T118" s="4">
        <v>1.7445576647227372E-3</v>
      </c>
      <c r="U118" s="4">
        <v>1.7554527896989287E-3</v>
      </c>
      <c r="V118" s="4">
        <v>1.7506141339265276E-3</v>
      </c>
      <c r="W118" s="4">
        <v>1.7307300410524969E-3</v>
      </c>
      <c r="X118" s="4">
        <v>1.6837193474417674E-3</v>
      </c>
      <c r="Y118" s="4">
        <v>1.6519807948795423E-3</v>
      </c>
      <c r="Z118" s="4">
        <v>1.6180813931504969E-3</v>
      </c>
      <c r="AA118" s="14">
        <v>1.5863118889963947E-3</v>
      </c>
    </row>
    <row r="119" spans="1:27" x14ac:dyDescent="0.35">
      <c r="A119" s="67"/>
      <c r="B119" s="2">
        <v>0.6</v>
      </c>
      <c r="C119" s="4">
        <v>1.0127446472347505E-3</v>
      </c>
      <c r="D119" s="4">
        <v>1.5608443265114308E-3</v>
      </c>
      <c r="E119" s="4">
        <v>1.6712083188791117E-3</v>
      </c>
      <c r="F119" s="4">
        <v>1.731557666862902E-3</v>
      </c>
      <c r="G119" s="4">
        <v>1.741136690639893E-3</v>
      </c>
      <c r="H119" s="4">
        <v>1.7210524002354347E-3</v>
      </c>
      <c r="I119" s="4">
        <v>1.690066070137453E-3</v>
      </c>
      <c r="J119" s="4">
        <v>1.6468278487407027E-3</v>
      </c>
      <c r="K119" s="4">
        <v>1.6159618676515545E-3</v>
      </c>
      <c r="L119" s="4">
        <v>1.572884825023135E-3</v>
      </c>
      <c r="M119" s="14">
        <v>1.5483754447972891E-3</v>
      </c>
      <c r="O119" s="67"/>
      <c r="P119" s="2">
        <v>0.6</v>
      </c>
      <c r="Q119" s="4">
        <v>1.0127446472347505E-3</v>
      </c>
      <c r="R119" s="4">
        <v>1.5608443265114308E-3</v>
      </c>
      <c r="S119" s="4">
        <v>1.6712083188791117E-3</v>
      </c>
      <c r="T119" s="4">
        <v>1.731557666862902E-3</v>
      </c>
      <c r="U119" s="4">
        <v>1.741136690639893E-3</v>
      </c>
      <c r="V119" s="4">
        <v>1.7210524002354347E-3</v>
      </c>
      <c r="W119" s="4">
        <v>1.690066070137453E-3</v>
      </c>
      <c r="X119" s="4">
        <v>1.6468278487407027E-3</v>
      </c>
      <c r="Y119" s="4">
        <v>1.6159618676515545E-3</v>
      </c>
      <c r="Z119" s="4">
        <v>1.572884825023135E-3</v>
      </c>
      <c r="AA119" s="14">
        <v>1.5483754447972891E-3</v>
      </c>
    </row>
    <row r="120" spans="1:27" x14ac:dyDescent="0.35">
      <c r="A120" s="67"/>
      <c r="B120" s="2">
        <v>0.65</v>
      </c>
      <c r="C120" s="4">
        <v>9.4743654142391185E-4</v>
      </c>
      <c r="D120" s="4">
        <v>1.5440682344428265E-3</v>
      </c>
      <c r="E120" s="4">
        <v>1.6580884659188272E-3</v>
      </c>
      <c r="F120" s="4">
        <v>1.7152593488348401E-3</v>
      </c>
      <c r="G120" s="4">
        <v>1.7109656386427915E-3</v>
      </c>
      <c r="H120" s="4">
        <v>1.6870961990425762E-3</v>
      </c>
      <c r="I120" s="4">
        <v>1.6623405231707457E-3</v>
      </c>
      <c r="J120" s="4">
        <v>1.614138687181203E-3</v>
      </c>
      <c r="K120" s="4">
        <v>1.5836640461659231E-3</v>
      </c>
      <c r="L120" s="4">
        <v>1.5425007338776995E-3</v>
      </c>
      <c r="M120" s="14">
        <v>1.4964421309893892E-3</v>
      </c>
      <c r="O120" s="67"/>
      <c r="P120" s="2">
        <v>0.65</v>
      </c>
      <c r="Q120" s="4">
        <v>9.4743654142391185E-4</v>
      </c>
      <c r="R120" s="4">
        <v>1.5440682344428265E-3</v>
      </c>
      <c r="S120" s="4">
        <v>1.6580884659188272E-3</v>
      </c>
      <c r="T120" s="4">
        <v>1.7152593488348401E-3</v>
      </c>
      <c r="U120" s="4">
        <v>1.7109656386427915E-3</v>
      </c>
      <c r="V120" s="4">
        <v>1.6870961990425762E-3</v>
      </c>
      <c r="W120" s="4">
        <v>1.6623405231707457E-3</v>
      </c>
      <c r="X120" s="4">
        <v>1.614138687181203E-3</v>
      </c>
      <c r="Y120" s="4">
        <v>1.5836640461659231E-3</v>
      </c>
      <c r="Z120" s="4">
        <v>1.5425007338776995E-3</v>
      </c>
      <c r="AA120" s="14">
        <v>1.4964421309893892E-3</v>
      </c>
    </row>
    <row r="121" spans="1:27" x14ac:dyDescent="0.35">
      <c r="A121" s="67"/>
      <c r="B121" s="2">
        <v>0.7</v>
      </c>
      <c r="C121" s="4">
        <v>9.186306521918599E-4</v>
      </c>
      <c r="D121" s="4">
        <v>1.52161219599287E-3</v>
      </c>
      <c r="E121" s="4">
        <v>1.64280249543566E-3</v>
      </c>
      <c r="F121" s="4">
        <v>1.7009761770012031E-3</v>
      </c>
      <c r="G121" s="4">
        <v>1.6896653458043447E-3</v>
      </c>
      <c r="H121" s="4">
        <v>1.6559567573464875E-3</v>
      </c>
      <c r="I121" s="4">
        <v>1.6287466860934032E-3</v>
      </c>
      <c r="J121" s="4">
        <v>1.5753500863887663E-3</v>
      </c>
      <c r="K121" s="4">
        <v>1.5416103817029068E-3</v>
      </c>
      <c r="L121" s="4">
        <v>1.5029258309427319E-3</v>
      </c>
      <c r="M121" s="14">
        <v>1.4722656450123265E-3</v>
      </c>
      <c r="O121" s="67"/>
      <c r="P121" s="2">
        <v>0.7</v>
      </c>
      <c r="Q121" s="4">
        <v>9.186306521918599E-4</v>
      </c>
      <c r="R121" s="4">
        <v>1.52161219599287E-3</v>
      </c>
      <c r="S121" s="4">
        <v>1.64280249543566E-3</v>
      </c>
      <c r="T121" s="4">
        <v>1.7009761770012031E-3</v>
      </c>
      <c r="U121" s="4">
        <v>1.6896653458043447E-3</v>
      </c>
      <c r="V121" s="4">
        <v>1.6559567573464875E-3</v>
      </c>
      <c r="W121" s="4">
        <v>1.6287466860934032E-3</v>
      </c>
      <c r="X121" s="4">
        <v>1.5753500863887663E-3</v>
      </c>
      <c r="Y121" s="4">
        <v>1.5416103817029068E-3</v>
      </c>
      <c r="Z121" s="4">
        <v>1.5029258309427319E-3</v>
      </c>
      <c r="AA121" s="14">
        <v>1.4722656450123265E-3</v>
      </c>
    </row>
    <row r="122" spans="1:27" x14ac:dyDescent="0.35">
      <c r="A122" s="67"/>
      <c r="B122" s="2">
        <v>0.75</v>
      </c>
      <c r="C122" s="4">
        <v>8.7764547619304661E-4</v>
      </c>
      <c r="D122" s="4">
        <v>1.5031209247532218E-3</v>
      </c>
      <c r="E122" s="4">
        <v>1.6307427344970991E-3</v>
      </c>
      <c r="F122" s="4">
        <v>1.6895463138845281E-3</v>
      </c>
      <c r="G122" s="4">
        <v>1.6772618246326165E-3</v>
      </c>
      <c r="H122" s="4">
        <v>1.6398243925344349E-3</v>
      </c>
      <c r="I122" s="4">
        <v>1.5919078709529778E-3</v>
      </c>
      <c r="J122" s="4">
        <v>1.5513584867823207E-3</v>
      </c>
      <c r="K122" s="4">
        <v>1.5153191446745876E-3</v>
      </c>
      <c r="L122" s="4">
        <v>1.4715065078307514E-3</v>
      </c>
      <c r="M122" s="14">
        <v>1.4311989741306529E-3</v>
      </c>
      <c r="O122" s="67"/>
      <c r="P122" s="2">
        <v>0.75</v>
      </c>
      <c r="Q122" s="4">
        <v>8.7764547619304661E-4</v>
      </c>
      <c r="R122" s="4">
        <v>1.5031209247532218E-3</v>
      </c>
      <c r="S122" s="4">
        <v>1.6307427344970991E-3</v>
      </c>
      <c r="T122" s="4">
        <v>1.6895463138845281E-3</v>
      </c>
      <c r="U122" s="4">
        <v>1.6772618246326165E-3</v>
      </c>
      <c r="V122" s="4">
        <v>1.6398243925344349E-3</v>
      </c>
      <c r="W122" s="4">
        <v>1.5919078709529778E-3</v>
      </c>
      <c r="X122" s="4">
        <v>1.5513584867823207E-3</v>
      </c>
      <c r="Y122" s="4">
        <v>1.5153191446745876E-3</v>
      </c>
      <c r="Z122" s="4">
        <v>1.4715065078307514E-3</v>
      </c>
      <c r="AA122" s="14">
        <v>1.4311989741306529E-3</v>
      </c>
    </row>
    <row r="123" spans="1:27" x14ac:dyDescent="0.35">
      <c r="A123" s="67"/>
      <c r="B123" s="2">
        <v>0.8</v>
      </c>
      <c r="C123" s="4">
        <v>8.4269742465310109E-4</v>
      </c>
      <c r="D123" s="4">
        <v>1.477719710627439E-3</v>
      </c>
      <c r="E123" s="4">
        <v>1.6289136271261768E-3</v>
      </c>
      <c r="F123" s="4">
        <v>1.6623915603701123E-3</v>
      </c>
      <c r="G123" s="4">
        <v>1.6411530060792888E-3</v>
      </c>
      <c r="H123" s="4">
        <v>1.608230061219454E-3</v>
      </c>
      <c r="I123" s="4">
        <v>1.5678872953881796E-3</v>
      </c>
      <c r="J123" s="4">
        <v>1.5206074217098153E-3</v>
      </c>
      <c r="K123" s="4">
        <v>1.4726085820648612E-3</v>
      </c>
      <c r="L123" s="4">
        <v>1.4398813895600247E-3</v>
      </c>
      <c r="M123" s="14">
        <v>1.388610242254901E-3</v>
      </c>
      <c r="O123" s="67"/>
      <c r="P123" s="2">
        <v>0.8</v>
      </c>
      <c r="Q123" s="4">
        <v>8.4269742465310109E-4</v>
      </c>
      <c r="R123" s="4">
        <v>1.477719710627439E-3</v>
      </c>
      <c r="S123" s="4">
        <v>1.6289136271261768E-3</v>
      </c>
      <c r="T123" s="4">
        <v>1.6623915603701123E-3</v>
      </c>
      <c r="U123" s="4">
        <v>1.6411530060792888E-3</v>
      </c>
      <c r="V123" s="4">
        <v>1.608230061219454E-3</v>
      </c>
      <c r="W123" s="4">
        <v>1.5678872953881796E-3</v>
      </c>
      <c r="X123" s="4">
        <v>1.5206074217098153E-3</v>
      </c>
      <c r="Y123" s="4">
        <v>1.4726085820648612E-3</v>
      </c>
      <c r="Z123" s="4">
        <v>1.4398813895600247E-3</v>
      </c>
      <c r="AA123" s="14">
        <v>1.388610242254901E-3</v>
      </c>
    </row>
    <row r="124" spans="1:27" x14ac:dyDescent="0.35">
      <c r="A124" s="67"/>
      <c r="B124" s="2">
        <v>0.85</v>
      </c>
      <c r="C124" s="4">
        <v>8.1938503138857712E-4</v>
      </c>
      <c r="D124" s="4">
        <v>1.4705186910687763E-3</v>
      </c>
      <c r="E124" s="4">
        <v>1.6159156048998664E-3</v>
      </c>
      <c r="F124" s="4">
        <v>1.6509220199468317E-3</v>
      </c>
      <c r="G124" s="4">
        <v>1.6275519217197961E-3</v>
      </c>
      <c r="H124" s="4">
        <v>1.5820130750844111E-3</v>
      </c>
      <c r="I124" s="4">
        <v>1.5371548341980227E-3</v>
      </c>
      <c r="J124" s="4">
        <v>1.4943599778912753E-3</v>
      </c>
      <c r="K124" s="4">
        <v>1.446688434866786E-3</v>
      </c>
      <c r="L124" s="4">
        <v>1.4040802759280493E-3</v>
      </c>
      <c r="M124" s="14">
        <v>1.3650660413235668E-3</v>
      </c>
      <c r="O124" s="67"/>
      <c r="P124" s="2">
        <v>0.85</v>
      </c>
      <c r="Q124" s="4">
        <v>8.1938503138857712E-4</v>
      </c>
      <c r="R124" s="4">
        <v>1.4705186910687763E-3</v>
      </c>
      <c r="S124" s="4">
        <v>1.6159156048998664E-3</v>
      </c>
      <c r="T124" s="4">
        <v>1.6509220199468317E-3</v>
      </c>
      <c r="U124" s="4">
        <v>1.6275519217197961E-3</v>
      </c>
      <c r="V124" s="4">
        <v>1.5820130750844111E-3</v>
      </c>
      <c r="W124" s="4">
        <v>1.5371548341980227E-3</v>
      </c>
      <c r="X124" s="4">
        <v>1.4943599778912753E-3</v>
      </c>
      <c r="Y124" s="4">
        <v>1.446688434866786E-3</v>
      </c>
      <c r="Z124" s="4">
        <v>1.4040802759280493E-3</v>
      </c>
      <c r="AA124" s="14">
        <v>1.3650660413235668E-3</v>
      </c>
    </row>
    <row r="125" spans="1:27" x14ac:dyDescent="0.35">
      <c r="A125" s="67"/>
      <c r="B125" s="2">
        <v>0.9</v>
      </c>
      <c r="C125" s="4">
        <v>7.7724896654400219E-4</v>
      </c>
      <c r="D125" s="4">
        <v>1.4570873465562146E-3</v>
      </c>
      <c r="E125" s="4">
        <v>1.6130692109002393E-3</v>
      </c>
      <c r="F125" s="4">
        <v>1.6326195863448506E-3</v>
      </c>
      <c r="G125" s="4">
        <v>1.5948800469536284E-3</v>
      </c>
      <c r="H125" s="4">
        <v>1.5534608901240556E-3</v>
      </c>
      <c r="I125" s="4">
        <v>1.5102012660307992E-3</v>
      </c>
      <c r="J125" s="4">
        <v>1.4640901442179778E-3</v>
      </c>
      <c r="K125" s="4">
        <v>1.4170302244052783E-3</v>
      </c>
      <c r="L125" s="4">
        <v>1.3749408339027061E-3</v>
      </c>
      <c r="M125" s="14">
        <v>1.3382664902531457E-3</v>
      </c>
      <c r="O125" s="67"/>
      <c r="P125" s="2">
        <v>0.9</v>
      </c>
      <c r="Q125" s="4">
        <v>7.7724896654400219E-4</v>
      </c>
      <c r="R125" s="4">
        <v>1.4570873465562146E-3</v>
      </c>
      <c r="S125" s="4">
        <v>1.6130692109002393E-3</v>
      </c>
      <c r="T125" s="4">
        <v>1.6326195863448506E-3</v>
      </c>
      <c r="U125" s="4">
        <v>1.5948800469536284E-3</v>
      </c>
      <c r="V125" s="4">
        <v>1.5534608901240556E-3</v>
      </c>
      <c r="W125" s="4">
        <v>1.5102012660307992E-3</v>
      </c>
      <c r="X125" s="4">
        <v>1.4640901442179778E-3</v>
      </c>
      <c r="Y125" s="4">
        <v>1.4170302244052783E-3</v>
      </c>
      <c r="Z125" s="4">
        <v>1.3749408339027061E-3</v>
      </c>
      <c r="AA125" s="14">
        <v>1.3382664902531457E-3</v>
      </c>
    </row>
    <row r="126" spans="1:27" x14ac:dyDescent="0.35">
      <c r="A126" s="67"/>
      <c r="B126" s="2">
        <v>0.95</v>
      </c>
      <c r="C126" s="4">
        <v>7.5172205273525813E-4</v>
      </c>
      <c r="D126" s="4">
        <v>1.4452793142558291E-3</v>
      </c>
      <c r="E126" s="4">
        <v>1.6017567333421118E-3</v>
      </c>
      <c r="F126" s="4">
        <v>1.6116110287234401E-3</v>
      </c>
      <c r="G126" s="4">
        <v>1.5771783705790555E-3</v>
      </c>
      <c r="H126" s="4">
        <v>1.5269389978818143E-3</v>
      </c>
      <c r="I126" s="4">
        <v>1.4800232993163625E-3</v>
      </c>
      <c r="J126" s="4">
        <v>1.4349829708735213E-3</v>
      </c>
      <c r="K126" s="4">
        <v>1.3909675023212242E-3</v>
      </c>
      <c r="L126" s="4">
        <v>1.3494056882876104E-3</v>
      </c>
      <c r="M126" s="14">
        <v>1.3017163645614091E-3</v>
      </c>
      <c r="O126" s="67"/>
      <c r="P126" s="2">
        <v>0.95</v>
      </c>
      <c r="Q126" s="4">
        <v>7.5172205273525813E-4</v>
      </c>
      <c r="R126" s="4">
        <v>1.4452793142558291E-3</v>
      </c>
      <c r="S126" s="4">
        <v>1.6017567333421118E-3</v>
      </c>
      <c r="T126" s="4">
        <v>1.6116110287234401E-3</v>
      </c>
      <c r="U126" s="4">
        <v>1.5771783705790555E-3</v>
      </c>
      <c r="V126" s="4">
        <v>1.5269389978818143E-3</v>
      </c>
      <c r="W126" s="4">
        <v>1.4800232993163625E-3</v>
      </c>
      <c r="X126" s="4">
        <v>1.4349829708735213E-3</v>
      </c>
      <c r="Y126" s="4">
        <v>1.3909675023212242E-3</v>
      </c>
      <c r="Z126" s="4">
        <v>1.3494056882876104E-3</v>
      </c>
      <c r="AA126" s="14">
        <v>1.3017163645614091E-3</v>
      </c>
    </row>
    <row r="127" spans="1:27" x14ac:dyDescent="0.35">
      <c r="A127" s="67"/>
      <c r="B127" s="2">
        <v>1</v>
      </c>
      <c r="C127" s="4">
        <v>7.2290562679107751E-4</v>
      </c>
      <c r="D127" s="4">
        <v>1.4374164574666424E-3</v>
      </c>
      <c r="E127" s="4">
        <v>1.5931574591568729E-3</v>
      </c>
      <c r="F127" s="4">
        <v>1.5902536071489243E-3</v>
      </c>
      <c r="G127" s="4">
        <v>1.5614990843884952E-3</v>
      </c>
      <c r="H127" s="4">
        <v>1.5048255672121373E-3</v>
      </c>
      <c r="I127" s="4">
        <v>1.4664288004019492E-3</v>
      </c>
      <c r="J127" s="4">
        <v>1.4019421465467584E-3</v>
      </c>
      <c r="K127" s="4">
        <v>1.3655527880330311E-3</v>
      </c>
      <c r="L127" s="4">
        <v>1.3252079642501662E-3</v>
      </c>
      <c r="M127" s="14">
        <v>1.2808254394527368E-3</v>
      </c>
      <c r="O127" s="67"/>
      <c r="P127" s="2">
        <v>1</v>
      </c>
      <c r="Q127" s="4">
        <v>7.2290562679107751E-4</v>
      </c>
      <c r="R127" s="4">
        <v>1.4374164574666424E-3</v>
      </c>
      <c r="S127" s="4">
        <v>1.5931574591568729E-3</v>
      </c>
      <c r="T127" s="4">
        <v>1.5902536071489243E-3</v>
      </c>
      <c r="U127" s="4">
        <v>1.5614990843884952E-3</v>
      </c>
      <c r="V127" s="4">
        <v>1.5048255672121373E-3</v>
      </c>
      <c r="W127" s="4">
        <v>1.4664288004019492E-3</v>
      </c>
      <c r="X127" s="4">
        <v>1.4019421465467584E-3</v>
      </c>
      <c r="Y127" s="4">
        <v>1.3655527880330311E-3</v>
      </c>
      <c r="Z127" s="4">
        <v>1.3252079642501662E-3</v>
      </c>
      <c r="AA127" s="14">
        <v>1.2808254394527368E-3</v>
      </c>
    </row>
    <row r="128" spans="1:27" x14ac:dyDescent="0.35">
      <c r="A128" s="8"/>
      <c r="B128" s="9"/>
      <c r="C128" s="9"/>
      <c r="D128" s="9"/>
      <c r="E128" s="9"/>
      <c r="F128" s="9"/>
      <c r="G128" s="9"/>
      <c r="H128" s="9"/>
      <c r="I128" s="9"/>
      <c r="J128" s="9"/>
      <c r="K128" s="9"/>
      <c r="L128" s="9"/>
      <c r="M128" s="10"/>
      <c r="O128" s="8"/>
      <c r="P128" s="9"/>
      <c r="Q128" s="9"/>
      <c r="R128" s="9"/>
      <c r="S128" s="9"/>
      <c r="T128" s="9"/>
      <c r="U128" s="9"/>
      <c r="V128" s="9"/>
      <c r="W128" s="9"/>
      <c r="X128" s="9"/>
      <c r="Y128" s="9"/>
      <c r="Z128" s="9"/>
      <c r="AA128" s="10"/>
    </row>
    <row r="129" spans="1:27" x14ac:dyDescent="0.35">
      <c r="A129" s="8"/>
      <c r="B129" s="9"/>
      <c r="C129" s="9"/>
      <c r="D129" s="9"/>
      <c r="E129" s="9"/>
      <c r="F129" s="9"/>
      <c r="G129" s="9"/>
      <c r="H129" s="9"/>
      <c r="I129" s="9"/>
      <c r="J129" s="9"/>
      <c r="K129" s="9"/>
      <c r="L129" s="9"/>
      <c r="M129" s="10"/>
      <c r="O129" s="8"/>
      <c r="P129" s="9"/>
      <c r="Q129" s="9"/>
      <c r="R129" s="9"/>
      <c r="S129" s="9"/>
      <c r="T129" s="9"/>
      <c r="U129" s="9"/>
      <c r="V129" s="9"/>
      <c r="W129" s="9"/>
      <c r="X129" s="9"/>
      <c r="Y129" s="9"/>
      <c r="Z129" s="9"/>
      <c r="AA129" s="10"/>
    </row>
    <row r="130" spans="1:27" x14ac:dyDescent="0.35">
      <c r="A130" s="8"/>
      <c r="B130" s="9"/>
      <c r="C130" s="9"/>
      <c r="D130" s="9"/>
      <c r="E130" s="9"/>
      <c r="F130" s="9"/>
      <c r="G130" s="9"/>
      <c r="H130" s="9"/>
      <c r="I130" s="9"/>
      <c r="J130" s="9"/>
      <c r="K130" s="9"/>
      <c r="L130" s="9"/>
      <c r="M130" s="10"/>
      <c r="O130" s="8"/>
      <c r="P130" s="9"/>
      <c r="Q130" s="9"/>
      <c r="R130" s="9"/>
      <c r="S130" s="9"/>
      <c r="T130" s="9"/>
      <c r="U130" s="9"/>
      <c r="V130" s="9"/>
      <c r="W130" s="9"/>
      <c r="X130" s="9"/>
      <c r="Y130" s="9"/>
      <c r="Z130" s="9"/>
      <c r="AA130" s="10"/>
    </row>
    <row r="131" spans="1:27" x14ac:dyDescent="0.35">
      <c r="A131" s="8"/>
      <c r="B131" s="9"/>
      <c r="C131" s="9"/>
      <c r="D131" s="9"/>
      <c r="E131" s="9"/>
      <c r="F131" s="9"/>
      <c r="G131" s="9"/>
      <c r="H131" s="9"/>
      <c r="I131" s="9"/>
      <c r="J131" s="9"/>
      <c r="K131" s="9"/>
      <c r="L131" s="9"/>
      <c r="M131" s="10"/>
      <c r="O131" s="8"/>
      <c r="P131" s="9"/>
      <c r="Q131" s="9"/>
      <c r="R131" s="9"/>
      <c r="S131" s="9"/>
      <c r="T131" s="9"/>
      <c r="U131" s="9"/>
      <c r="V131" s="9"/>
      <c r="W131" s="9"/>
      <c r="X131" s="9"/>
      <c r="Y131" s="9"/>
      <c r="Z131" s="9"/>
      <c r="AA131" s="10"/>
    </row>
    <row r="132" spans="1:27" x14ac:dyDescent="0.35">
      <c r="A132" s="8"/>
      <c r="B132" s="9"/>
      <c r="C132" s="9"/>
      <c r="D132" s="9"/>
      <c r="E132" s="9"/>
      <c r="F132" s="9"/>
      <c r="G132" s="9"/>
      <c r="H132" s="9"/>
      <c r="I132" s="9"/>
      <c r="J132" s="9"/>
      <c r="K132" s="9"/>
      <c r="L132" s="9"/>
      <c r="M132" s="10"/>
      <c r="O132" s="8"/>
      <c r="P132" s="9"/>
      <c r="Q132" s="9"/>
      <c r="R132" s="9"/>
      <c r="S132" s="9"/>
      <c r="T132" s="9"/>
      <c r="U132" s="9"/>
      <c r="V132" s="9"/>
      <c r="W132" s="9"/>
      <c r="X132" s="9"/>
      <c r="Y132" s="9"/>
      <c r="Z132" s="9"/>
      <c r="AA132" s="10"/>
    </row>
    <row r="133" spans="1:27" x14ac:dyDescent="0.35">
      <c r="A133" s="8"/>
      <c r="B133" s="9"/>
      <c r="C133" s="9"/>
      <c r="D133" s="9"/>
      <c r="E133" s="9"/>
      <c r="F133" s="9"/>
      <c r="G133" s="9"/>
      <c r="H133" s="9"/>
      <c r="I133" s="9"/>
      <c r="J133" s="9"/>
      <c r="K133" s="9"/>
      <c r="L133" s="9"/>
      <c r="M133" s="10"/>
      <c r="O133" s="8"/>
      <c r="P133" s="9"/>
      <c r="Q133" s="9"/>
      <c r="R133" s="9"/>
      <c r="S133" s="9"/>
      <c r="T133" s="9"/>
      <c r="U133" s="9"/>
      <c r="V133" s="9"/>
      <c r="W133" s="9"/>
      <c r="X133" s="9"/>
      <c r="Y133" s="9"/>
      <c r="Z133" s="9"/>
      <c r="AA133" s="10"/>
    </row>
    <row r="134" spans="1:27" x14ac:dyDescent="0.35">
      <c r="A134" s="8"/>
      <c r="B134" s="9"/>
      <c r="C134" s="9"/>
      <c r="D134" s="9"/>
      <c r="E134" s="9"/>
      <c r="F134" s="9"/>
      <c r="G134" s="9"/>
      <c r="H134" s="9"/>
      <c r="I134" s="9"/>
      <c r="J134" s="9"/>
      <c r="K134" s="9"/>
      <c r="L134" s="9"/>
      <c r="M134" s="10"/>
      <c r="O134" s="8"/>
      <c r="P134" s="9"/>
      <c r="Q134" s="9"/>
      <c r="R134" s="9"/>
      <c r="S134" s="9"/>
      <c r="T134" s="9"/>
      <c r="U134" s="9"/>
      <c r="V134" s="9"/>
      <c r="W134" s="9"/>
      <c r="X134" s="9"/>
      <c r="Y134" s="9"/>
      <c r="Z134" s="9"/>
      <c r="AA134" s="10"/>
    </row>
    <row r="135" spans="1:27" x14ac:dyDescent="0.35">
      <c r="A135" s="8"/>
      <c r="B135" s="9"/>
      <c r="C135" s="9"/>
      <c r="D135" s="9"/>
      <c r="E135" s="9"/>
      <c r="F135" s="9"/>
      <c r="G135" s="9"/>
      <c r="H135" s="9"/>
      <c r="I135" s="9"/>
      <c r="J135" s="9"/>
      <c r="K135" s="9"/>
      <c r="L135" s="9"/>
      <c r="M135" s="10"/>
      <c r="O135" s="8"/>
      <c r="P135" s="9"/>
      <c r="Q135" s="9"/>
      <c r="R135" s="9"/>
      <c r="S135" s="9"/>
      <c r="T135" s="9"/>
      <c r="U135" s="9"/>
      <c r="V135" s="9"/>
      <c r="W135" s="9"/>
      <c r="X135" s="9"/>
      <c r="Y135" s="9"/>
      <c r="Z135" s="9"/>
      <c r="AA135" s="10"/>
    </row>
    <row r="136" spans="1:27" x14ac:dyDescent="0.35">
      <c r="A136" s="8"/>
      <c r="B136" s="9"/>
      <c r="C136" s="9"/>
      <c r="D136" s="9"/>
      <c r="E136" s="9"/>
      <c r="F136" s="9"/>
      <c r="G136" s="9"/>
      <c r="H136" s="9"/>
      <c r="I136" s="9"/>
      <c r="J136" s="9"/>
      <c r="K136" s="9"/>
      <c r="L136" s="9"/>
      <c r="M136" s="10"/>
      <c r="O136" s="8"/>
      <c r="P136" s="9"/>
      <c r="Q136" s="9"/>
      <c r="R136" s="9"/>
      <c r="S136" s="9"/>
      <c r="T136" s="9"/>
      <c r="U136" s="9"/>
      <c r="V136" s="9"/>
      <c r="W136" s="9"/>
      <c r="X136" s="9"/>
      <c r="Y136" s="9"/>
      <c r="Z136" s="9"/>
      <c r="AA136" s="10"/>
    </row>
    <row r="137" spans="1:27" x14ac:dyDescent="0.35">
      <c r="A137" s="8"/>
      <c r="B137" s="9"/>
      <c r="C137" s="9"/>
      <c r="D137" s="9"/>
      <c r="E137" s="9"/>
      <c r="F137" s="9"/>
      <c r="G137" s="9"/>
      <c r="H137" s="9"/>
      <c r="I137" s="9"/>
      <c r="J137" s="9"/>
      <c r="K137" s="9"/>
      <c r="L137" s="9"/>
      <c r="M137" s="10"/>
      <c r="O137" s="8"/>
      <c r="P137" s="9"/>
      <c r="Q137" s="9"/>
      <c r="R137" s="9"/>
      <c r="S137" s="9"/>
      <c r="T137" s="9"/>
      <c r="U137" s="9"/>
      <c r="V137" s="9"/>
      <c r="W137" s="9"/>
      <c r="X137" s="9"/>
      <c r="Y137" s="9"/>
      <c r="Z137" s="9"/>
      <c r="AA137" s="10"/>
    </row>
    <row r="138" spans="1:27" x14ac:dyDescent="0.35">
      <c r="A138" s="64" t="s">
        <v>1</v>
      </c>
      <c r="B138" s="65"/>
      <c r="C138" s="65"/>
      <c r="D138" s="65"/>
      <c r="E138" s="65"/>
      <c r="F138" s="65"/>
      <c r="G138" s="65"/>
      <c r="H138" s="65"/>
      <c r="I138" s="65"/>
      <c r="J138" s="65"/>
      <c r="K138" s="65"/>
      <c r="L138" s="65"/>
      <c r="M138" s="66"/>
      <c r="O138" s="64" t="s">
        <v>1</v>
      </c>
      <c r="P138" s="65"/>
      <c r="Q138" s="65"/>
      <c r="R138" s="65"/>
      <c r="S138" s="65"/>
      <c r="T138" s="65"/>
      <c r="U138" s="65"/>
      <c r="V138" s="65"/>
      <c r="W138" s="65"/>
      <c r="X138" s="65"/>
      <c r="Y138" s="65"/>
      <c r="Z138" s="65"/>
      <c r="AA138" s="66"/>
    </row>
    <row r="139" spans="1:27" x14ac:dyDescent="0.35">
      <c r="A139" s="67" t="s">
        <v>0</v>
      </c>
      <c r="B139" s="1"/>
      <c r="C139" s="1">
        <v>0</v>
      </c>
      <c r="D139" s="1">
        <v>0.1</v>
      </c>
      <c r="E139" s="1">
        <v>0.2</v>
      </c>
      <c r="F139" s="1">
        <v>0.3</v>
      </c>
      <c r="G139" s="1">
        <v>0.4</v>
      </c>
      <c r="H139" s="1">
        <v>0.5</v>
      </c>
      <c r="I139" s="1">
        <v>0.6</v>
      </c>
      <c r="J139" s="1">
        <v>0.7</v>
      </c>
      <c r="K139" s="1">
        <v>0.8</v>
      </c>
      <c r="L139" s="1">
        <v>0.9</v>
      </c>
      <c r="M139" s="11">
        <v>1</v>
      </c>
      <c r="O139" s="67" t="s">
        <v>0</v>
      </c>
      <c r="P139" s="1"/>
      <c r="Q139" s="1">
        <v>0</v>
      </c>
      <c r="R139" s="1">
        <v>0.1</v>
      </c>
      <c r="S139" s="1">
        <v>0.2</v>
      </c>
      <c r="T139" s="1">
        <v>0.3</v>
      </c>
      <c r="U139" s="1">
        <v>0.4</v>
      </c>
      <c r="V139" s="1">
        <v>0.5</v>
      </c>
      <c r="W139" s="1">
        <v>0.6</v>
      </c>
      <c r="X139" s="1">
        <v>0.7</v>
      </c>
      <c r="Y139" s="1">
        <v>0.8</v>
      </c>
      <c r="Z139" s="1">
        <v>0.9</v>
      </c>
      <c r="AA139" s="11">
        <v>1</v>
      </c>
    </row>
    <row r="140" spans="1:27" x14ac:dyDescent="0.35">
      <c r="A140" s="67"/>
      <c r="B140" s="2">
        <v>0</v>
      </c>
      <c r="C140" s="3">
        <v>1</v>
      </c>
      <c r="D140" s="3">
        <v>1</v>
      </c>
      <c r="E140" s="3">
        <v>1</v>
      </c>
      <c r="F140" s="3">
        <v>1</v>
      </c>
      <c r="G140" s="3">
        <v>1</v>
      </c>
      <c r="H140" s="3">
        <v>1</v>
      </c>
      <c r="I140" s="3">
        <v>1</v>
      </c>
      <c r="J140" s="3">
        <v>1</v>
      </c>
      <c r="K140" s="3">
        <v>1</v>
      </c>
      <c r="L140" s="3">
        <v>1</v>
      </c>
      <c r="M140" s="12">
        <v>1</v>
      </c>
      <c r="O140" s="67"/>
      <c r="P140" s="2">
        <v>0</v>
      </c>
      <c r="Q140" s="3">
        <v>1</v>
      </c>
      <c r="R140" s="3">
        <v>1</v>
      </c>
      <c r="S140" s="3">
        <v>1</v>
      </c>
      <c r="T140" s="3">
        <v>1</v>
      </c>
      <c r="U140" s="3">
        <v>1</v>
      </c>
      <c r="V140" s="3">
        <v>1</v>
      </c>
      <c r="W140" s="3">
        <v>1</v>
      </c>
      <c r="X140" s="3">
        <v>1</v>
      </c>
      <c r="Y140" s="3">
        <v>1</v>
      </c>
      <c r="Z140" s="3">
        <v>1</v>
      </c>
      <c r="AA140" s="12">
        <v>1</v>
      </c>
    </row>
    <row r="141" spans="1:27" x14ac:dyDescent="0.35">
      <c r="A141" s="67"/>
      <c r="B141" s="2">
        <v>0.05</v>
      </c>
      <c r="C141" s="3">
        <v>1.4902806282043499</v>
      </c>
      <c r="D141" s="3">
        <v>1.6209037303924601</v>
      </c>
      <c r="E141" s="3">
        <v>1.7318856716155999</v>
      </c>
      <c r="F141" s="3">
        <v>1.82525610923767</v>
      </c>
      <c r="G141" s="3">
        <v>1.90706467628479</v>
      </c>
      <c r="H141" s="3">
        <v>1.9732620716095</v>
      </c>
      <c r="I141" s="3">
        <v>2.0245010852813698</v>
      </c>
      <c r="J141" s="3">
        <v>2.0717744827270499</v>
      </c>
      <c r="K141" s="3">
        <v>2.1158063411712602</v>
      </c>
      <c r="L141" s="3">
        <v>2.1527528762817401</v>
      </c>
      <c r="M141" s="12">
        <v>2.1846950054168701</v>
      </c>
      <c r="O141" s="67"/>
      <c r="P141" s="2">
        <v>0.05</v>
      </c>
      <c r="Q141" s="3">
        <v>1.4902806282043499</v>
      </c>
      <c r="R141" s="3">
        <v>1.6209037303924601</v>
      </c>
      <c r="S141" s="3">
        <v>1.7318856716155999</v>
      </c>
      <c r="T141" s="3">
        <v>1.82525610923767</v>
      </c>
      <c r="U141" s="3">
        <v>1.90706467628479</v>
      </c>
      <c r="V141" s="3">
        <v>1.9732620716095</v>
      </c>
      <c r="W141" s="3">
        <v>2.0245010852813698</v>
      </c>
      <c r="X141" s="3">
        <v>2.0717744827270499</v>
      </c>
      <c r="Y141" s="3">
        <v>2.1158063411712602</v>
      </c>
      <c r="Z141" s="3">
        <v>2.1527528762817401</v>
      </c>
      <c r="AA141" s="12">
        <v>2.1846950054168701</v>
      </c>
    </row>
    <row r="142" spans="1:27" x14ac:dyDescent="0.35">
      <c r="A142" s="67"/>
      <c r="B142" s="2">
        <v>0.1</v>
      </c>
      <c r="C142" s="3">
        <v>1.6010441780090301</v>
      </c>
      <c r="D142" s="3">
        <v>1.92680835723877</v>
      </c>
      <c r="E142" s="3">
        <v>2.1814374923706099</v>
      </c>
      <c r="F142" s="3">
        <v>2.3863713741302499</v>
      </c>
      <c r="G142" s="3">
        <v>2.5453958511352499</v>
      </c>
      <c r="H142" s="3">
        <v>2.6756148338317902</v>
      </c>
      <c r="I142" s="3">
        <v>2.7850084304809601</v>
      </c>
      <c r="J142" s="3">
        <v>2.8707580566406299</v>
      </c>
      <c r="K142" s="3">
        <v>2.9434509277343799</v>
      </c>
      <c r="L142" s="3">
        <v>2.9922337532043501</v>
      </c>
      <c r="M142" s="12">
        <v>3.05062627792358</v>
      </c>
      <c r="O142" s="67"/>
      <c r="P142" s="2">
        <v>0.1</v>
      </c>
      <c r="Q142" s="3">
        <v>1.6010441780090301</v>
      </c>
      <c r="R142" s="3">
        <v>1.92680835723877</v>
      </c>
      <c r="S142" s="3">
        <v>2.1814374923706099</v>
      </c>
      <c r="T142" s="3">
        <v>2.3863713741302499</v>
      </c>
      <c r="U142" s="3">
        <v>2.5453958511352499</v>
      </c>
      <c r="V142" s="3">
        <v>2.6756148338317902</v>
      </c>
      <c r="W142" s="3">
        <v>2.7850084304809601</v>
      </c>
      <c r="X142" s="3">
        <v>2.8707580566406299</v>
      </c>
      <c r="Y142" s="3">
        <v>2.9434509277343799</v>
      </c>
      <c r="Z142" s="3">
        <v>2.9922337532043501</v>
      </c>
      <c r="AA142" s="12">
        <v>3.05062627792358</v>
      </c>
    </row>
    <row r="143" spans="1:27" x14ac:dyDescent="0.35">
      <c r="A143" s="67"/>
      <c r="B143" s="2">
        <v>0.15</v>
      </c>
      <c r="C143" s="3">
        <v>1.5883247852325399</v>
      </c>
      <c r="D143" s="3">
        <v>2.1269934177398699</v>
      </c>
      <c r="E143" s="3">
        <v>2.5243544578552202</v>
      </c>
      <c r="F143" s="3">
        <v>2.8418531417846702</v>
      </c>
      <c r="G143" s="3">
        <v>3.0813412666320801</v>
      </c>
      <c r="H143" s="3">
        <v>3.24699831008911</v>
      </c>
      <c r="I143" s="3">
        <v>3.40520143508911</v>
      </c>
      <c r="J143" s="3">
        <v>3.5182127952575701</v>
      </c>
      <c r="K143" s="3">
        <v>3.5959448814392099</v>
      </c>
      <c r="L143" s="3">
        <v>3.67217922210693</v>
      </c>
      <c r="M143" s="12">
        <v>3.7525515556335498</v>
      </c>
      <c r="O143" s="67"/>
      <c r="P143" s="2">
        <v>0.15</v>
      </c>
      <c r="Q143" s="3">
        <v>1.5883247852325399</v>
      </c>
      <c r="R143" s="3">
        <v>2.1269934177398699</v>
      </c>
      <c r="S143" s="3">
        <v>2.5243544578552202</v>
      </c>
      <c r="T143" s="3">
        <v>2.8418531417846702</v>
      </c>
      <c r="U143" s="3">
        <v>3.0813412666320801</v>
      </c>
      <c r="V143" s="3">
        <v>3.24699831008911</v>
      </c>
      <c r="W143" s="3">
        <v>3.40520143508911</v>
      </c>
      <c r="X143" s="3">
        <v>3.5182127952575701</v>
      </c>
      <c r="Y143" s="3">
        <v>3.5959448814392099</v>
      </c>
      <c r="Z143" s="3">
        <v>3.67217922210693</v>
      </c>
      <c r="AA143" s="12">
        <v>3.7525515556335498</v>
      </c>
    </row>
    <row r="144" spans="1:27" x14ac:dyDescent="0.35">
      <c r="A144" s="67"/>
      <c r="B144" s="2">
        <v>0.2</v>
      </c>
      <c r="C144" s="3">
        <v>1.55088210105896</v>
      </c>
      <c r="D144" s="3">
        <v>2.2898631095886199</v>
      </c>
      <c r="E144" s="3">
        <v>2.8185296058654798</v>
      </c>
      <c r="F144" s="3">
        <v>3.20844507217407</v>
      </c>
      <c r="G144" s="3">
        <v>3.5090608596801798</v>
      </c>
      <c r="H144" s="3">
        <v>3.7993612289428702</v>
      </c>
      <c r="I144" s="3">
        <v>3.9143381118774401</v>
      </c>
      <c r="J144" s="3">
        <v>4.10147953033447</v>
      </c>
      <c r="K144" s="3">
        <v>4.1984014511108398</v>
      </c>
      <c r="L144" s="3">
        <v>4.2278077602386501</v>
      </c>
      <c r="M144" s="12">
        <v>4.3038821220398003</v>
      </c>
      <c r="O144" s="67"/>
      <c r="P144" s="2">
        <v>0.2</v>
      </c>
      <c r="Q144" s="3">
        <v>1.55088210105896</v>
      </c>
      <c r="R144" s="3">
        <v>2.2898631095886199</v>
      </c>
      <c r="S144" s="3">
        <v>2.8185296058654798</v>
      </c>
      <c r="T144" s="3">
        <v>3.20844507217407</v>
      </c>
      <c r="U144" s="3">
        <v>3.5090608596801798</v>
      </c>
      <c r="V144" s="3">
        <v>3.7993612289428702</v>
      </c>
      <c r="W144" s="3">
        <v>3.9143381118774401</v>
      </c>
      <c r="X144" s="3">
        <v>4.10147953033447</v>
      </c>
      <c r="Y144" s="3">
        <v>4.1984014511108398</v>
      </c>
      <c r="Z144" s="3">
        <v>4.2278077602386501</v>
      </c>
      <c r="AA144" s="12">
        <v>4.3038821220398003</v>
      </c>
    </row>
    <row r="145" spans="1:27" x14ac:dyDescent="0.35">
      <c r="A145" s="67"/>
      <c r="B145" s="2">
        <v>0.25</v>
      </c>
      <c r="C145" s="3">
        <v>1.5030517578125</v>
      </c>
      <c r="D145" s="3">
        <v>2.4405832290649401</v>
      </c>
      <c r="E145" s="3">
        <v>3.08187055587769</v>
      </c>
      <c r="F145" s="3">
        <v>3.5557847023010298</v>
      </c>
      <c r="G145" s="3">
        <v>3.91262006759644</v>
      </c>
      <c r="H145" s="3">
        <v>4.1243605613708496</v>
      </c>
      <c r="I145" s="3">
        <v>4.3728213310241699</v>
      </c>
      <c r="J145" s="3">
        <v>4.55397701263428</v>
      </c>
      <c r="K145" s="3">
        <v>4.6527423858642596</v>
      </c>
      <c r="L145" s="3">
        <v>4.7834362983703604</v>
      </c>
      <c r="M145" s="12">
        <v>4.8398404121398899</v>
      </c>
      <c r="O145" s="67"/>
      <c r="P145" s="2">
        <v>0.25</v>
      </c>
      <c r="Q145" s="3">
        <v>1.5030517578125</v>
      </c>
      <c r="R145" s="3">
        <v>2.4405832290649401</v>
      </c>
      <c r="S145" s="3">
        <v>3.08187055587769</v>
      </c>
      <c r="T145" s="3">
        <v>3.5557847023010298</v>
      </c>
      <c r="U145" s="3">
        <v>3.91262006759644</v>
      </c>
      <c r="V145" s="3">
        <v>4.1243605613708496</v>
      </c>
      <c r="W145" s="3">
        <v>4.3728213310241699</v>
      </c>
      <c r="X145" s="3">
        <v>4.55397701263428</v>
      </c>
      <c r="Y145" s="3">
        <v>4.6527423858642596</v>
      </c>
      <c r="Z145" s="3">
        <v>4.7834362983703604</v>
      </c>
      <c r="AA145" s="12">
        <v>4.8398404121398899</v>
      </c>
    </row>
    <row r="146" spans="1:27" x14ac:dyDescent="0.35">
      <c r="A146" s="67"/>
      <c r="B146" s="2">
        <v>0.3</v>
      </c>
      <c r="C146" s="3">
        <v>1.4564285278320299</v>
      </c>
      <c r="D146" s="3">
        <v>2.6163187026977499</v>
      </c>
      <c r="E146" s="3">
        <v>3.2950918674468999</v>
      </c>
      <c r="F146" s="3">
        <v>3.8766603469848602</v>
      </c>
      <c r="G146" s="3">
        <v>4.2868843078613299</v>
      </c>
      <c r="H146" s="3">
        <v>4.5471010208129901</v>
      </c>
      <c r="I146" s="3">
        <v>4.7356109619140598</v>
      </c>
      <c r="J146" s="3">
        <v>5.0008745193481401</v>
      </c>
      <c r="K146" s="3">
        <v>5.1302585601806596</v>
      </c>
      <c r="L146" s="3">
        <v>5.2367625236511204</v>
      </c>
      <c r="M146" s="12">
        <v>5.3211479187011701</v>
      </c>
      <c r="O146" s="67"/>
      <c r="P146" s="2">
        <v>0.3</v>
      </c>
      <c r="Q146" s="3">
        <v>1.4564285278320299</v>
      </c>
      <c r="R146" s="3">
        <v>2.6163187026977499</v>
      </c>
      <c r="S146" s="3">
        <v>3.2950918674468999</v>
      </c>
      <c r="T146" s="3">
        <v>3.8766603469848602</v>
      </c>
      <c r="U146" s="3">
        <v>4.2868843078613299</v>
      </c>
      <c r="V146" s="3">
        <v>4.5471010208129901</v>
      </c>
      <c r="W146" s="3">
        <v>4.7356109619140598</v>
      </c>
      <c r="X146" s="3">
        <v>5.0008745193481401</v>
      </c>
      <c r="Y146" s="3">
        <v>5.1302585601806596</v>
      </c>
      <c r="Z146" s="3">
        <v>5.2367625236511204</v>
      </c>
      <c r="AA146" s="12">
        <v>5.3211479187011701</v>
      </c>
    </row>
    <row r="147" spans="1:27" x14ac:dyDescent="0.35">
      <c r="A147" s="67"/>
      <c r="B147" s="2">
        <v>0.35</v>
      </c>
      <c r="C147" s="3">
        <v>1.4147617816925</v>
      </c>
      <c r="D147" s="3">
        <v>2.7047753334045401</v>
      </c>
      <c r="E147" s="3">
        <v>3.5675749778747599</v>
      </c>
      <c r="F147" s="3">
        <v>4.1443591117858896</v>
      </c>
      <c r="G147" s="3">
        <v>4.63548088073731</v>
      </c>
      <c r="H147" s="3">
        <v>4.9678611755371103</v>
      </c>
      <c r="I147" s="3">
        <v>5.2772703170776403</v>
      </c>
      <c r="J147" s="3">
        <v>5.4051840305328396</v>
      </c>
      <c r="K147" s="3">
        <v>5.5823793411254901</v>
      </c>
      <c r="L147" s="3">
        <v>5.6716475486755398</v>
      </c>
      <c r="M147" s="12">
        <v>5.7817015647888201</v>
      </c>
      <c r="O147" s="67"/>
      <c r="P147" s="2">
        <v>0.35</v>
      </c>
      <c r="Q147" s="3">
        <v>1.4147617816925</v>
      </c>
      <c r="R147" s="3">
        <v>2.7047753334045401</v>
      </c>
      <c r="S147" s="3">
        <v>3.5675749778747599</v>
      </c>
      <c r="T147" s="3">
        <v>4.1443591117858896</v>
      </c>
      <c r="U147" s="3">
        <v>4.63548088073731</v>
      </c>
      <c r="V147" s="3">
        <v>4.9678611755371103</v>
      </c>
      <c r="W147" s="3">
        <v>5.2772703170776403</v>
      </c>
      <c r="X147" s="3">
        <v>5.4051840305328396</v>
      </c>
      <c r="Y147" s="3">
        <v>5.5823793411254901</v>
      </c>
      <c r="Z147" s="3">
        <v>5.6716475486755398</v>
      </c>
      <c r="AA147" s="12">
        <v>5.7817015647888201</v>
      </c>
    </row>
    <row r="148" spans="1:27" x14ac:dyDescent="0.35">
      <c r="A148" s="67"/>
      <c r="B148" s="2">
        <v>0.4</v>
      </c>
      <c r="C148" s="3">
        <v>1.38458204269409</v>
      </c>
      <c r="D148" s="3">
        <v>2.9013109207153298</v>
      </c>
      <c r="E148" s="3">
        <v>3.7884368896484402</v>
      </c>
      <c r="F148" s="3">
        <v>4.4642271995544398</v>
      </c>
      <c r="G148" s="3">
        <v>4.9638543128967303</v>
      </c>
      <c r="H148" s="3">
        <v>5.2406282424926802</v>
      </c>
      <c r="I148" s="3">
        <v>5.6037673950195304</v>
      </c>
      <c r="J148" s="3">
        <v>5.8094935417175302</v>
      </c>
      <c r="K148" s="3">
        <v>5.97672462463379</v>
      </c>
      <c r="L148" s="3">
        <v>6.1000065803527797</v>
      </c>
      <c r="M148" s="12">
        <v>6.1954259872436497</v>
      </c>
      <c r="O148" s="67"/>
      <c r="P148" s="2">
        <v>0.4</v>
      </c>
      <c r="Q148" s="3">
        <v>1.38458204269409</v>
      </c>
      <c r="R148" s="3">
        <v>2.9013109207153298</v>
      </c>
      <c r="S148" s="3">
        <v>3.7884368896484402</v>
      </c>
      <c r="T148" s="3">
        <v>4.4642271995544398</v>
      </c>
      <c r="U148" s="3">
        <v>4.9638543128967303</v>
      </c>
      <c r="V148" s="3">
        <v>5.2406282424926802</v>
      </c>
      <c r="W148" s="3">
        <v>5.6037673950195304</v>
      </c>
      <c r="X148" s="3">
        <v>5.8094935417175302</v>
      </c>
      <c r="Y148" s="3">
        <v>5.97672462463379</v>
      </c>
      <c r="Z148" s="3">
        <v>6.1000065803527797</v>
      </c>
      <c r="AA148" s="12">
        <v>6.1954259872436497</v>
      </c>
    </row>
    <row r="149" spans="1:27" x14ac:dyDescent="0.35">
      <c r="A149" s="67"/>
      <c r="B149" s="2">
        <v>0.45</v>
      </c>
      <c r="C149" s="3">
        <v>1.3535130023956301</v>
      </c>
      <c r="D149" s="3">
        <v>2.9492211341857901</v>
      </c>
      <c r="E149" s="3">
        <v>4.0013408660888699</v>
      </c>
      <c r="F149" s="3">
        <v>4.7416124343872097</v>
      </c>
      <c r="G149" s="3">
        <v>5.2685189247131401</v>
      </c>
      <c r="H149" s="3">
        <v>5.6650462150573704</v>
      </c>
      <c r="I149" s="3">
        <v>5.9490327835082999</v>
      </c>
      <c r="J149" s="3">
        <v>6.1726212501525897</v>
      </c>
      <c r="K149" s="3">
        <v>6.3461561203002903</v>
      </c>
      <c r="L149" s="3">
        <v>6.4746189117431596</v>
      </c>
      <c r="M149" s="12">
        <v>6.5741510391235396</v>
      </c>
      <c r="O149" s="67"/>
      <c r="P149" s="2">
        <v>0.45</v>
      </c>
      <c r="Q149" s="3">
        <v>1.3535130023956301</v>
      </c>
      <c r="R149" s="3">
        <v>2.9492211341857901</v>
      </c>
      <c r="S149" s="3">
        <v>4.0013408660888699</v>
      </c>
      <c r="T149" s="3">
        <v>4.7416124343872097</v>
      </c>
      <c r="U149" s="3">
        <v>5.2685189247131401</v>
      </c>
      <c r="V149" s="3">
        <v>5.6650462150573704</v>
      </c>
      <c r="W149" s="3">
        <v>5.9490327835082999</v>
      </c>
      <c r="X149" s="3">
        <v>6.1726212501525897</v>
      </c>
      <c r="Y149" s="3">
        <v>6.3461561203002903</v>
      </c>
      <c r="Z149" s="3">
        <v>6.4746189117431596</v>
      </c>
      <c r="AA149" s="12">
        <v>6.5741510391235396</v>
      </c>
    </row>
    <row r="150" spans="1:27" x14ac:dyDescent="0.35">
      <c r="A150" s="67"/>
      <c r="B150" s="2">
        <v>0.5</v>
      </c>
      <c r="C150" s="3">
        <v>1.3264567852020299</v>
      </c>
      <c r="D150" s="3">
        <v>3.0576908588409402</v>
      </c>
      <c r="E150" s="3">
        <v>4.2048888206481898</v>
      </c>
      <c r="F150" s="3">
        <v>4.9955387115478498</v>
      </c>
      <c r="G150" s="3">
        <v>5.5590877532959002</v>
      </c>
      <c r="H150" s="3">
        <v>5.9733557701110804</v>
      </c>
      <c r="I150" s="3">
        <v>6.2798132896423304</v>
      </c>
      <c r="J150" s="3">
        <v>6.5164027214050302</v>
      </c>
      <c r="K150" s="3">
        <v>6.6911153793334996</v>
      </c>
      <c r="L150" s="3">
        <v>6.8359827995300302</v>
      </c>
      <c r="M150" s="12">
        <v>6.9370260238647496</v>
      </c>
      <c r="O150" s="67"/>
      <c r="P150" s="2">
        <v>0.5</v>
      </c>
      <c r="Q150" s="3">
        <v>1.3264567852020299</v>
      </c>
      <c r="R150" s="3">
        <v>3.0576908588409402</v>
      </c>
      <c r="S150" s="3">
        <v>4.2048888206481898</v>
      </c>
      <c r="T150" s="3">
        <v>4.9955387115478498</v>
      </c>
      <c r="U150" s="3">
        <v>5.5590877532959002</v>
      </c>
      <c r="V150" s="3">
        <v>5.9733557701110804</v>
      </c>
      <c r="W150" s="3">
        <v>6.2798132896423304</v>
      </c>
      <c r="X150" s="3">
        <v>6.5164027214050302</v>
      </c>
      <c r="Y150" s="3">
        <v>6.6911153793334996</v>
      </c>
      <c r="Z150" s="3">
        <v>6.8359827995300302</v>
      </c>
      <c r="AA150" s="12">
        <v>6.9370260238647496</v>
      </c>
    </row>
    <row r="151" spans="1:27" x14ac:dyDescent="0.35">
      <c r="A151" s="67"/>
      <c r="B151" s="2">
        <v>0.55000000000000004</v>
      </c>
      <c r="C151" s="3">
        <v>1.3035905361175499</v>
      </c>
      <c r="D151" s="3">
        <v>3.1679959297180198</v>
      </c>
      <c r="E151" s="3">
        <v>4.4022150039672896</v>
      </c>
      <c r="F151" s="3">
        <v>5.2391996383667001</v>
      </c>
      <c r="G151" s="3">
        <v>5.8221769332885698</v>
      </c>
      <c r="H151" s="3">
        <v>6.2710824012756401</v>
      </c>
      <c r="I151" s="3">
        <v>6.58530616760254</v>
      </c>
      <c r="J151" s="3">
        <v>6.8424148559570304</v>
      </c>
      <c r="K151" s="3">
        <v>7.02524757385254</v>
      </c>
      <c r="L151" s="3">
        <v>7.1705007553100604</v>
      </c>
      <c r="M151" s="12">
        <v>7.2791938781738299</v>
      </c>
      <c r="O151" s="67"/>
      <c r="P151" s="2">
        <v>0.55000000000000004</v>
      </c>
      <c r="Q151" s="3">
        <v>1.3035905361175499</v>
      </c>
      <c r="R151" s="3">
        <v>3.1679959297180198</v>
      </c>
      <c r="S151" s="3">
        <v>4.4022150039672896</v>
      </c>
      <c r="T151" s="3">
        <v>5.2391996383667001</v>
      </c>
      <c r="U151" s="3">
        <v>5.8221769332885698</v>
      </c>
      <c r="V151" s="3">
        <v>6.2710824012756401</v>
      </c>
      <c r="W151" s="3">
        <v>6.58530616760254</v>
      </c>
      <c r="X151" s="3">
        <v>6.8424148559570304</v>
      </c>
      <c r="Y151" s="3">
        <v>7.02524757385254</v>
      </c>
      <c r="Z151" s="3">
        <v>7.1705007553100604</v>
      </c>
      <c r="AA151" s="12">
        <v>7.2791938781738299</v>
      </c>
    </row>
    <row r="152" spans="1:27" x14ac:dyDescent="0.35">
      <c r="A152" s="67"/>
      <c r="B152" s="2">
        <v>0.6</v>
      </c>
      <c r="C152" s="3">
        <v>1.2903203964233401</v>
      </c>
      <c r="D152" s="3">
        <v>3.2465043067932098</v>
      </c>
      <c r="E152" s="3">
        <v>4.5766057968139702</v>
      </c>
      <c r="F152" s="3">
        <v>5.4716525077819798</v>
      </c>
      <c r="G152" s="3">
        <v>6.0885529518127397</v>
      </c>
      <c r="H152" s="3">
        <v>6.5499920845031703</v>
      </c>
      <c r="I152" s="3">
        <v>6.8870544433593803</v>
      </c>
      <c r="J152" s="3">
        <v>7.1419744491577202</v>
      </c>
      <c r="K152" s="3">
        <v>7.3432292938232404</v>
      </c>
      <c r="L152" s="3">
        <v>7.4899206161498997</v>
      </c>
      <c r="M152" s="12">
        <v>7.6026363372802699</v>
      </c>
      <c r="O152" s="67"/>
      <c r="P152" s="2">
        <v>0.6</v>
      </c>
      <c r="Q152" s="3">
        <v>1.2903203964233401</v>
      </c>
      <c r="R152" s="3">
        <v>3.2465043067932098</v>
      </c>
      <c r="S152" s="3">
        <v>4.5766057968139702</v>
      </c>
      <c r="T152" s="3">
        <v>5.4716525077819798</v>
      </c>
      <c r="U152" s="3">
        <v>6.0885529518127397</v>
      </c>
      <c r="V152" s="3">
        <v>6.5499920845031703</v>
      </c>
      <c r="W152" s="3">
        <v>6.8870544433593803</v>
      </c>
      <c r="X152" s="3">
        <v>7.1419744491577202</v>
      </c>
      <c r="Y152" s="3">
        <v>7.3432292938232404</v>
      </c>
      <c r="Z152" s="3">
        <v>7.4899206161498997</v>
      </c>
      <c r="AA152" s="12">
        <v>7.6026363372802699</v>
      </c>
    </row>
    <row r="153" spans="1:27" x14ac:dyDescent="0.35">
      <c r="A153" s="67"/>
      <c r="B153" s="2">
        <v>0.65</v>
      </c>
      <c r="C153" s="3">
        <v>1.2734746932983401</v>
      </c>
      <c r="D153" s="3">
        <v>3.3892798423767099</v>
      </c>
      <c r="E153" s="3">
        <v>4.8079271316528303</v>
      </c>
      <c r="F153" s="3">
        <v>5.6921248435974103</v>
      </c>
      <c r="G153" s="3">
        <v>6.3360471725463903</v>
      </c>
      <c r="H153" s="3">
        <v>6.8193473815918004</v>
      </c>
      <c r="I153" s="3">
        <v>7.1631779670715297</v>
      </c>
      <c r="J153" s="3">
        <v>7.43684959411621</v>
      </c>
      <c r="K153" s="3">
        <v>7.6427583694457999</v>
      </c>
      <c r="L153" s="3">
        <v>7.7946348190307599</v>
      </c>
      <c r="M153" s="12">
        <v>7.9130783081054696</v>
      </c>
      <c r="O153" s="67"/>
      <c r="P153" s="2">
        <v>0.65</v>
      </c>
      <c r="Q153" s="3">
        <v>1.2734746932983401</v>
      </c>
      <c r="R153" s="3">
        <v>3.3892798423767099</v>
      </c>
      <c r="S153" s="3">
        <v>4.8079271316528303</v>
      </c>
      <c r="T153" s="3">
        <v>5.6921248435974103</v>
      </c>
      <c r="U153" s="3">
        <v>6.3360471725463903</v>
      </c>
      <c r="V153" s="3">
        <v>6.8193473815918004</v>
      </c>
      <c r="W153" s="3">
        <v>7.1631779670715297</v>
      </c>
      <c r="X153" s="3">
        <v>7.43684959411621</v>
      </c>
      <c r="Y153" s="3">
        <v>7.6427583694457999</v>
      </c>
      <c r="Z153" s="3">
        <v>7.7946348190307599</v>
      </c>
      <c r="AA153" s="12">
        <v>7.9130783081054696</v>
      </c>
    </row>
    <row r="154" spans="1:27" x14ac:dyDescent="0.35">
      <c r="A154" s="67"/>
      <c r="B154" s="2">
        <v>0.7</v>
      </c>
      <c r="C154" s="3">
        <v>1.25713562965393</v>
      </c>
      <c r="D154" s="3">
        <v>3.50690698623657</v>
      </c>
      <c r="E154" s="3">
        <v>4.9245748519897496</v>
      </c>
      <c r="F154" s="3">
        <v>5.8962926864623997</v>
      </c>
      <c r="G154" s="3">
        <v>6.5699400901794398</v>
      </c>
      <c r="H154" s="3">
        <v>7.0743989944457999</v>
      </c>
      <c r="I154" s="3">
        <v>7.4372215270996103</v>
      </c>
      <c r="J154" s="3">
        <v>7.7187156677246103</v>
      </c>
      <c r="K154" s="3">
        <v>7.93202781677246</v>
      </c>
      <c r="L154" s="3">
        <v>8.0912551879882795</v>
      </c>
      <c r="M154" s="12">
        <v>8.2149982452392596</v>
      </c>
      <c r="O154" s="67"/>
      <c r="P154" s="2">
        <v>0.7</v>
      </c>
      <c r="Q154" s="3">
        <v>1.25713562965393</v>
      </c>
      <c r="R154" s="3">
        <v>3.50690698623657</v>
      </c>
      <c r="S154" s="3">
        <v>4.9245748519897496</v>
      </c>
      <c r="T154" s="3">
        <v>5.8962926864623997</v>
      </c>
      <c r="U154" s="3">
        <v>6.5699400901794398</v>
      </c>
      <c r="V154" s="3">
        <v>7.0743989944457999</v>
      </c>
      <c r="W154" s="3">
        <v>7.4372215270996103</v>
      </c>
      <c r="X154" s="3">
        <v>7.7187156677246103</v>
      </c>
      <c r="Y154" s="3">
        <v>7.93202781677246</v>
      </c>
      <c r="Z154" s="3">
        <v>8.0912551879882795</v>
      </c>
      <c r="AA154" s="12">
        <v>8.2149982452392596</v>
      </c>
    </row>
    <row r="155" spans="1:27" x14ac:dyDescent="0.35">
      <c r="A155" s="67"/>
      <c r="B155" s="2">
        <v>0.75</v>
      </c>
      <c r="C155" s="3">
        <v>1.2425384521484399</v>
      </c>
      <c r="D155" s="3">
        <v>3.6371936798095699</v>
      </c>
      <c r="E155" s="3">
        <v>5.11684226989746</v>
      </c>
      <c r="F155" s="3">
        <v>6.1075019836425799</v>
      </c>
      <c r="G155" s="3">
        <v>6.8118028640747097</v>
      </c>
      <c r="H155" s="3">
        <v>7.3169507980346697</v>
      </c>
      <c r="I155" s="3">
        <v>7.6894617080688503</v>
      </c>
      <c r="J155" s="3">
        <v>7.98032474517822</v>
      </c>
      <c r="K155" s="3">
        <v>8.2051153182983398</v>
      </c>
      <c r="L155" s="3">
        <v>8.3755035400390607</v>
      </c>
      <c r="M155" s="12">
        <v>8.5055074691772496</v>
      </c>
      <c r="O155" s="67"/>
      <c r="P155" s="2">
        <v>0.75</v>
      </c>
      <c r="Q155" s="3">
        <v>1.2425384521484399</v>
      </c>
      <c r="R155" s="3">
        <v>3.6371936798095699</v>
      </c>
      <c r="S155" s="3">
        <v>5.11684226989746</v>
      </c>
      <c r="T155" s="3">
        <v>6.1075019836425799</v>
      </c>
      <c r="U155" s="3">
        <v>6.8118028640747097</v>
      </c>
      <c r="V155" s="3">
        <v>7.3169507980346697</v>
      </c>
      <c r="W155" s="3">
        <v>7.6894617080688503</v>
      </c>
      <c r="X155" s="3">
        <v>7.98032474517822</v>
      </c>
      <c r="Y155" s="3">
        <v>8.2051153182983398</v>
      </c>
      <c r="Z155" s="3">
        <v>8.3755035400390607</v>
      </c>
      <c r="AA155" s="12">
        <v>8.5055074691772496</v>
      </c>
    </row>
    <row r="156" spans="1:27" x14ac:dyDescent="0.35">
      <c r="A156" s="67"/>
      <c r="B156" s="2">
        <v>0.8</v>
      </c>
      <c r="C156" s="3">
        <v>1.2378170490264899</v>
      </c>
      <c r="D156" s="3">
        <v>3.72008109092712</v>
      </c>
      <c r="E156" s="3">
        <v>5.27873039245606</v>
      </c>
      <c r="F156" s="3">
        <v>6.3020577430725098</v>
      </c>
      <c r="G156" s="3">
        <v>7.0275316238403303</v>
      </c>
      <c r="H156" s="3">
        <v>7.5559349060058603</v>
      </c>
      <c r="I156" s="3">
        <v>7.9488801956176802</v>
      </c>
      <c r="J156" s="3">
        <v>8.2425508499145508</v>
      </c>
      <c r="K156" s="3">
        <v>8.4789409637451207</v>
      </c>
      <c r="L156" s="3">
        <v>8.6553449630737305</v>
      </c>
      <c r="M156" s="12">
        <v>8.78062248229981</v>
      </c>
      <c r="O156" s="67"/>
      <c r="P156" s="2">
        <v>0.8</v>
      </c>
      <c r="Q156" s="3">
        <v>1.2378170490264899</v>
      </c>
      <c r="R156" s="3">
        <v>3.72008109092712</v>
      </c>
      <c r="S156" s="3">
        <v>5.27873039245606</v>
      </c>
      <c r="T156" s="3">
        <v>6.3020577430725098</v>
      </c>
      <c r="U156" s="3">
        <v>7.0275316238403303</v>
      </c>
      <c r="V156" s="3">
        <v>7.5559349060058603</v>
      </c>
      <c r="W156" s="3">
        <v>7.9488801956176802</v>
      </c>
      <c r="X156" s="3">
        <v>8.2425508499145508</v>
      </c>
      <c r="Y156" s="3">
        <v>8.4789409637451207</v>
      </c>
      <c r="Z156" s="3">
        <v>8.6553449630737305</v>
      </c>
      <c r="AA156" s="12">
        <v>8.78062248229981</v>
      </c>
    </row>
    <row r="157" spans="1:27" x14ac:dyDescent="0.35">
      <c r="A157" s="67"/>
      <c r="B157" s="2">
        <v>0.85</v>
      </c>
      <c r="C157" s="3">
        <v>1.2257263660430899</v>
      </c>
      <c r="D157" s="3">
        <v>3.8331995010375999</v>
      </c>
      <c r="E157" s="3">
        <v>5.4342732429504403</v>
      </c>
      <c r="F157" s="3">
        <v>6.5010747909545898</v>
      </c>
      <c r="G157" s="3">
        <v>7.2367267608642596</v>
      </c>
      <c r="H157" s="3">
        <v>7.7810487747192401</v>
      </c>
      <c r="I157" s="3">
        <v>8.1872110366821307</v>
      </c>
      <c r="J157" s="3">
        <v>8.4980411529540998</v>
      </c>
      <c r="K157" s="3">
        <v>8.7297763824462908</v>
      </c>
      <c r="L157" s="3">
        <v>8.9187173843383807</v>
      </c>
      <c r="M157" s="12">
        <v>9.0532522201538104</v>
      </c>
      <c r="O157" s="67"/>
      <c r="P157" s="2">
        <v>0.85</v>
      </c>
      <c r="Q157" s="3">
        <v>1.2257263660430899</v>
      </c>
      <c r="R157" s="3">
        <v>3.8331995010375999</v>
      </c>
      <c r="S157" s="3">
        <v>5.4342732429504403</v>
      </c>
      <c r="T157" s="3">
        <v>6.5010747909545898</v>
      </c>
      <c r="U157" s="3">
        <v>7.2367267608642596</v>
      </c>
      <c r="V157" s="3">
        <v>7.7810487747192401</v>
      </c>
      <c r="W157" s="3">
        <v>8.1872110366821307</v>
      </c>
      <c r="X157" s="3">
        <v>8.4980411529540998</v>
      </c>
      <c r="Y157" s="3">
        <v>8.7297763824462908</v>
      </c>
      <c r="Z157" s="3">
        <v>8.9187173843383807</v>
      </c>
      <c r="AA157" s="12">
        <v>9.0532522201538104</v>
      </c>
    </row>
    <row r="158" spans="1:27" x14ac:dyDescent="0.35">
      <c r="A158" s="67"/>
      <c r="B158" s="2">
        <v>0.9</v>
      </c>
      <c r="C158" s="3">
        <v>1.21492052078247</v>
      </c>
      <c r="D158" s="3">
        <v>3.9333372116088898</v>
      </c>
      <c r="E158" s="3">
        <v>5.5896482467651403</v>
      </c>
      <c r="F158" s="3">
        <v>6.6766085624694798</v>
      </c>
      <c r="G158" s="3">
        <v>7.4460268020629901</v>
      </c>
      <c r="H158" s="3">
        <v>8.00451564788818</v>
      </c>
      <c r="I158" s="3">
        <v>8.4210853576660192</v>
      </c>
      <c r="J158" s="3">
        <v>8.7408342361450195</v>
      </c>
      <c r="K158" s="3">
        <v>8.98412990570068</v>
      </c>
      <c r="L158" s="3">
        <v>9.1654109954834002</v>
      </c>
      <c r="M158" s="12">
        <v>9.3074913024902308</v>
      </c>
      <c r="O158" s="67"/>
      <c r="P158" s="2">
        <v>0.9</v>
      </c>
      <c r="Q158" s="3">
        <v>1.21492052078247</v>
      </c>
      <c r="R158" s="3">
        <v>3.9333372116088898</v>
      </c>
      <c r="S158" s="3">
        <v>5.5896482467651403</v>
      </c>
      <c r="T158" s="3">
        <v>6.6766085624694798</v>
      </c>
      <c r="U158" s="3">
        <v>7.4460268020629901</v>
      </c>
      <c r="V158" s="3">
        <v>8.00451564788818</v>
      </c>
      <c r="W158" s="3">
        <v>8.4210853576660192</v>
      </c>
      <c r="X158" s="3">
        <v>8.7408342361450195</v>
      </c>
      <c r="Y158" s="3">
        <v>8.98412990570068</v>
      </c>
      <c r="Z158" s="3">
        <v>9.1654109954834002</v>
      </c>
      <c r="AA158" s="12">
        <v>9.3074913024902308</v>
      </c>
    </row>
    <row r="159" spans="1:27" x14ac:dyDescent="0.35">
      <c r="A159" s="67"/>
      <c r="B159" s="2">
        <v>0.95</v>
      </c>
      <c r="C159" s="3">
        <v>1.2060737609863299</v>
      </c>
      <c r="D159" s="3">
        <v>4.0560927391052299</v>
      </c>
      <c r="E159" s="3">
        <v>5.7489790916442898</v>
      </c>
      <c r="F159" s="3">
        <v>6.8506636619567898</v>
      </c>
      <c r="G159" s="3">
        <v>7.6431932449340803</v>
      </c>
      <c r="H159" s="3">
        <v>8.2222433090209996</v>
      </c>
      <c r="I159" s="3">
        <v>8.6481571197509801</v>
      </c>
      <c r="J159" s="3">
        <v>8.9780797958374006</v>
      </c>
      <c r="K159" s="3">
        <v>9.2275915145874006</v>
      </c>
      <c r="L159" s="3">
        <v>9.4215059280395508</v>
      </c>
      <c r="M159" s="12">
        <v>9.5574893951415998</v>
      </c>
      <c r="O159" s="67"/>
      <c r="P159" s="2">
        <v>0.95</v>
      </c>
      <c r="Q159" s="3">
        <v>1.2060737609863299</v>
      </c>
      <c r="R159" s="3">
        <v>4.0560927391052299</v>
      </c>
      <c r="S159" s="3">
        <v>5.7489790916442898</v>
      </c>
      <c r="T159" s="3">
        <v>6.8506636619567898</v>
      </c>
      <c r="U159" s="3">
        <v>7.6431932449340803</v>
      </c>
      <c r="V159" s="3">
        <v>8.2222433090209996</v>
      </c>
      <c r="W159" s="3">
        <v>8.6481571197509801</v>
      </c>
      <c r="X159" s="3">
        <v>8.9780797958374006</v>
      </c>
      <c r="Y159" s="3">
        <v>9.2275915145874006</v>
      </c>
      <c r="Z159" s="3">
        <v>9.4215059280395508</v>
      </c>
      <c r="AA159" s="12">
        <v>9.5574893951415998</v>
      </c>
    </row>
    <row r="160" spans="1:27" x14ac:dyDescent="0.35">
      <c r="A160" s="67"/>
      <c r="B160" s="2">
        <v>1</v>
      </c>
      <c r="C160" s="3">
        <v>1.20588898658752</v>
      </c>
      <c r="D160" s="3">
        <v>4.14269924163818</v>
      </c>
      <c r="E160" s="3">
        <v>5.8844776153564498</v>
      </c>
      <c r="F160" s="3">
        <v>7.0314083099365199</v>
      </c>
      <c r="G160" s="3">
        <v>7.8338565826415998</v>
      </c>
      <c r="H160" s="3">
        <v>8.4237756729125994</v>
      </c>
      <c r="I160" s="3">
        <v>8.8712797164916992</v>
      </c>
      <c r="J160" s="3">
        <v>9.2130489349365199</v>
      </c>
      <c r="K160" s="3">
        <v>9.4667720794677699</v>
      </c>
      <c r="L160" s="3">
        <v>9.6605091094970703</v>
      </c>
      <c r="M160" s="12">
        <v>9.8052444458007795</v>
      </c>
      <c r="O160" s="67"/>
      <c r="P160" s="2">
        <v>1</v>
      </c>
      <c r="Q160" s="3">
        <v>1.20588898658752</v>
      </c>
      <c r="R160" s="3">
        <v>4.14269924163818</v>
      </c>
      <c r="S160" s="3">
        <v>5.8844776153564498</v>
      </c>
      <c r="T160" s="3">
        <v>7.0314083099365199</v>
      </c>
      <c r="U160" s="3">
        <v>7.8338565826415998</v>
      </c>
      <c r="V160" s="3">
        <v>8.4237756729125994</v>
      </c>
      <c r="W160" s="3">
        <v>8.8712797164916992</v>
      </c>
      <c r="X160" s="3">
        <v>9.2130489349365199</v>
      </c>
      <c r="Y160" s="3">
        <v>9.4667720794677699</v>
      </c>
      <c r="Z160" s="3">
        <v>9.6605091094970703</v>
      </c>
      <c r="AA160" s="12">
        <v>9.8052444458007795</v>
      </c>
    </row>
    <row r="161" spans="1:27" x14ac:dyDescent="0.35">
      <c r="A161" s="8"/>
      <c r="B161" s="9"/>
      <c r="C161" s="9"/>
      <c r="D161" s="9"/>
      <c r="E161" s="9"/>
      <c r="F161" s="9"/>
      <c r="G161" s="9"/>
      <c r="H161" s="9"/>
      <c r="I161" s="9"/>
      <c r="J161" s="9"/>
      <c r="K161" s="9"/>
      <c r="L161" s="9"/>
      <c r="M161" s="10"/>
      <c r="O161" s="8"/>
      <c r="P161" s="9"/>
      <c r="Q161" s="9"/>
      <c r="R161" s="9"/>
      <c r="S161" s="9"/>
      <c r="T161" s="9"/>
      <c r="U161" s="9"/>
      <c r="V161" s="9"/>
      <c r="W161" s="9"/>
      <c r="X161" s="9"/>
      <c r="Y161" s="9"/>
      <c r="Z161" s="9"/>
      <c r="AA161" s="10"/>
    </row>
    <row r="162" spans="1:27" x14ac:dyDescent="0.35">
      <c r="A162" s="8"/>
      <c r="B162" s="9"/>
      <c r="C162" s="9"/>
      <c r="D162" s="9"/>
      <c r="E162" s="9"/>
      <c r="F162" s="9"/>
      <c r="G162" s="9"/>
      <c r="H162" s="9"/>
      <c r="I162" s="9"/>
      <c r="J162" s="9"/>
      <c r="K162" s="9"/>
      <c r="L162" s="9"/>
      <c r="M162" s="10"/>
      <c r="O162" s="8"/>
      <c r="P162" s="9"/>
      <c r="Q162" s="9"/>
      <c r="R162" s="9"/>
      <c r="S162" s="9"/>
      <c r="T162" s="9"/>
      <c r="U162" s="9"/>
      <c r="V162" s="9"/>
      <c r="W162" s="9"/>
      <c r="X162" s="9"/>
      <c r="Y162" s="9"/>
      <c r="Z162" s="9"/>
      <c r="AA162" s="10"/>
    </row>
    <row r="163" spans="1:27" x14ac:dyDescent="0.35">
      <c r="A163" s="8"/>
      <c r="B163" s="9"/>
      <c r="C163" s="9"/>
      <c r="D163" s="9"/>
      <c r="E163" s="9"/>
      <c r="F163" s="9"/>
      <c r="G163" s="9"/>
      <c r="H163" s="9"/>
      <c r="I163" s="9"/>
      <c r="J163" s="9"/>
      <c r="K163" s="9"/>
      <c r="L163" s="9"/>
      <c r="M163" s="10"/>
      <c r="O163" s="8"/>
      <c r="P163" s="9"/>
      <c r="Q163" s="9"/>
      <c r="R163" s="9"/>
      <c r="S163" s="9"/>
      <c r="T163" s="9"/>
      <c r="U163" s="9"/>
      <c r="V163" s="9"/>
      <c r="W163" s="9"/>
      <c r="X163" s="9"/>
      <c r="Y163" s="9"/>
      <c r="Z163" s="9"/>
      <c r="AA163" s="10"/>
    </row>
    <row r="164" spans="1:27" x14ac:dyDescent="0.35">
      <c r="A164" s="8"/>
      <c r="B164" s="9"/>
      <c r="C164" s="9"/>
      <c r="D164" s="9"/>
      <c r="E164" s="9"/>
      <c r="F164" s="9"/>
      <c r="G164" s="9"/>
      <c r="H164" s="9"/>
      <c r="I164" s="9"/>
      <c r="J164" s="9"/>
      <c r="K164" s="9"/>
      <c r="L164" s="9"/>
      <c r="M164" s="10"/>
      <c r="O164" s="8"/>
      <c r="P164" s="9"/>
      <c r="Q164" s="9"/>
      <c r="R164" s="9"/>
      <c r="S164" s="9"/>
      <c r="T164" s="9"/>
      <c r="U164" s="9"/>
      <c r="V164" s="9"/>
      <c r="W164" s="9"/>
      <c r="X164" s="9"/>
      <c r="Y164" s="9"/>
      <c r="Z164" s="9"/>
      <c r="AA164" s="10"/>
    </row>
    <row r="165" spans="1:27" x14ac:dyDescent="0.35">
      <c r="A165" s="8"/>
      <c r="B165" s="9"/>
      <c r="C165" s="9"/>
      <c r="D165" s="9"/>
      <c r="E165" s="9"/>
      <c r="F165" s="9"/>
      <c r="G165" s="9"/>
      <c r="H165" s="9"/>
      <c r="I165" s="9"/>
      <c r="J165" s="9"/>
      <c r="K165" s="9"/>
      <c r="L165" s="9"/>
      <c r="M165" s="10"/>
      <c r="O165" s="8"/>
      <c r="P165" s="9"/>
      <c r="Q165" s="9"/>
      <c r="R165" s="9"/>
      <c r="S165" s="9"/>
      <c r="T165" s="9"/>
      <c r="U165" s="9"/>
      <c r="V165" s="9"/>
      <c r="W165" s="9"/>
      <c r="X165" s="9"/>
      <c r="Y165" s="9"/>
      <c r="Z165" s="9"/>
      <c r="AA165" s="10"/>
    </row>
    <row r="166" spans="1:27" x14ac:dyDescent="0.35">
      <c r="A166" s="8"/>
      <c r="B166" s="9"/>
      <c r="C166" s="9"/>
      <c r="D166" s="9"/>
      <c r="E166" s="9"/>
      <c r="F166" s="9"/>
      <c r="G166" s="9"/>
      <c r="H166" s="9"/>
      <c r="I166" s="9"/>
      <c r="J166" s="9"/>
      <c r="K166" s="9"/>
      <c r="L166" s="9"/>
      <c r="M166" s="10"/>
      <c r="O166" s="8"/>
      <c r="P166" s="9"/>
      <c r="Q166" s="9"/>
      <c r="R166" s="9"/>
      <c r="S166" s="9"/>
      <c r="T166" s="9"/>
      <c r="U166" s="9"/>
      <c r="V166" s="9"/>
      <c r="W166" s="9"/>
      <c r="X166" s="9"/>
      <c r="Y166" s="9"/>
      <c r="Z166" s="9"/>
      <c r="AA166" s="10"/>
    </row>
    <row r="167" spans="1:27" x14ac:dyDescent="0.35">
      <c r="A167" s="8"/>
      <c r="B167" s="9"/>
      <c r="C167" s="9"/>
      <c r="D167" s="9"/>
      <c r="E167" s="9"/>
      <c r="F167" s="9"/>
      <c r="G167" s="9"/>
      <c r="H167" s="9"/>
      <c r="I167" s="9"/>
      <c r="J167" s="9"/>
      <c r="K167" s="9"/>
      <c r="L167" s="9"/>
      <c r="M167" s="10"/>
      <c r="O167" s="8"/>
      <c r="P167" s="9"/>
      <c r="Q167" s="9"/>
      <c r="R167" s="9"/>
      <c r="S167" s="9"/>
      <c r="T167" s="9"/>
      <c r="U167" s="9"/>
      <c r="V167" s="9"/>
      <c r="W167" s="9"/>
      <c r="X167" s="9"/>
      <c r="Y167" s="9"/>
      <c r="Z167" s="9"/>
      <c r="AA167" s="10"/>
    </row>
    <row r="168" spans="1:27" x14ac:dyDescent="0.35">
      <c r="A168" s="8"/>
      <c r="B168" s="9"/>
      <c r="C168" s="9"/>
      <c r="D168" s="9"/>
      <c r="E168" s="9"/>
      <c r="F168" s="9"/>
      <c r="G168" s="9"/>
      <c r="H168" s="9"/>
      <c r="I168" s="9"/>
      <c r="J168" s="9"/>
      <c r="K168" s="9"/>
      <c r="L168" s="9"/>
      <c r="M168" s="10"/>
      <c r="O168" s="8"/>
      <c r="P168" s="9"/>
      <c r="Q168" s="9"/>
      <c r="R168" s="9"/>
      <c r="S168" s="9"/>
      <c r="T168" s="9"/>
      <c r="U168" s="9"/>
      <c r="V168" s="9"/>
      <c r="W168" s="9"/>
      <c r="X168" s="9"/>
      <c r="Y168" s="9"/>
      <c r="Z168" s="9"/>
      <c r="AA168" s="10"/>
    </row>
    <row r="169" spans="1:27" x14ac:dyDescent="0.35">
      <c r="A169" s="8"/>
      <c r="B169" s="9"/>
      <c r="C169" s="9"/>
      <c r="D169" s="9"/>
      <c r="E169" s="9"/>
      <c r="F169" s="9"/>
      <c r="G169" s="9"/>
      <c r="H169" s="9"/>
      <c r="I169" s="9"/>
      <c r="J169" s="9"/>
      <c r="K169" s="9"/>
      <c r="L169" s="9"/>
      <c r="M169" s="10"/>
      <c r="O169" s="8"/>
      <c r="P169" s="9"/>
      <c r="Q169" s="9"/>
      <c r="R169" s="9"/>
      <c r="S169" s="9"/>
      <c r="T169" s="9"/>
      <c r="U169" s="9"/>
      <c r="V169" s="9"/>
      <c r="W169" s="9"/>
      <c r="X169" s="9"/>
      <c r="Y169" s="9"/>
      <c r="Z169" s="9"/>
      <c r="AA169" s="10"/>
    </row>
    <row r="170" spans="1:27" x14ac:dyDescent="0.35">
      <c r="A170" s="8"/>
      <c r="B170" s="9"/>
      <c r="C170" s="9"/>
      <c r="D170" s="9"/>
      <c r="E170" s="9"/>
      <c r="F170" s="9"/>
      <c r="G170" s="9"/>
      <c r="H170" s="9"/>
      <c r="I170" s="9"/>
      <c r="J170" s="9"/>
      <c r="K170" s="9"/>
      <c r="L170" s="9"/>
      <c r="M170" s="10"/>
      <c r="O170" s="8"/>
      <c r="P170" s="9"/>
      <c r="Q170" s="9"/>
      <c r="R170" s="9"/>
      <c r="S170" s="9"/>
      <c r="T170" s="9"/>
      <c r="U170" s="9"/>
      <c r="V170" s="9"/>
      <c r="W170" s="9"/>
      <c r="X170" s="9"/>
      <c r="Y170" s="9"/>
      <c r="Z170" s="9"/>
      <c r="AA170" s="10"/>
    </row>
    <row r="171" spans="1:27" x14ac:dyDescent="0.35">
      <c r="A171" s="64" t="s">
        <v>1</v>
      </c>
      <c r="B171" s="65"/>
      <c r="C171" s="65"/>
      <c r="D171" s="65"/>
      <c r="E171" s="65"/>
      <c r="F171" s="65"/>
      <c r="G171" s="65"/>
      <c r="H171" s="65"/>
      <c r="I171" s="65"/>
      <c r="J171" s="65"/>
      <c r="K171" s="65"/>
      <c r="L171" s="65"/>
      <c r="M171" s="66"/>
      <c r="O171" s="64" t="s">
        <v>1</v>
      </c>
      <c r="P171" s="65"/>
      <c r="Q171" s="65"/>
      <c r="R171" s="65"/>
      <c r="S171" s="65"/>
      <c r="T171" s="65"/>
      <c r="U171" s="65"/>
      <c r="V171" s="65"/>
      <c r="W171" s="65"/>
      <c r="X171" s="65"/>
      <c r="Y171" s="65"/>
      <c r="Z171" s="65"/>
      <c r="AA171" s="66"/>
    </row>
    <row r="172" spans="1:27" x14ac:dyDescent="0.35">
      <c r="A172" s="67" t="s">
        <v>0</v>
      </c>
      <c r="B172" s="1"/>
      <c r="C172" s="1">
        <v>0</v>
      </c>
      <c r="D172" s="1">
        <v>0.1</v>
      </c>
      <c r="E172" s="1">
        <v>0.2</v>
      </c>
      <c r="F172" s="1">
        <v>0.3</v>
      </c>
      <c r="G172" s="1">
        <v>0.4</v>
      </c>
      <c r="H172" s="1">
        <v>0.5</v>
      </c>
      <c r="I172" s="1">
        <v>0.6</v>
      </c>
      <c r="J172" s="1">
        <v>0.7</v>
      </c>
      <c r="K172" s="1">
        <v>0.8</v>
      </c>
      <c r="L172" s="1">
        <v>0.9</v>
      </c>
      <c r="M172" s="11">
        <v>1</v>
      </c>
      <c r="O172" s="67" t="s">
        <v>0</v>
      </c>
      <c r="P172" s="1"/>
      <c r="Q172" s="1">
        <v>0</v>
      </c>
      <c r="R172" s="1">
        <v>0.1</v>
      </c>
      <c r="S172" s="1">
        <v>0.2</v>
      </c>
      <c r="T172" s="1">
        <v>0.3</v>
      </c>
      <c r="U172" s="1">
        <v>0.4</v>
      </c>
      <c r="V172" s="1">
        <v>0.5</v>
      </c>
      <c r="W172" s="1">
        <v>0.6</v>
      </c>
      <c r="X172" s="1">
        <v>0.7</v>
      </c>
      <c r="Y172" s="1">
        <v>0.8</v>
      </c>
      <c r="Z172" s="1">
        <v>0.9</v>
      </c>
      <c r="AA172" s="11">
        <v>1</v>
      </c>
    </row>
    <row r="173" spans="1:27" x14ac:dyDescent="0.35">
      <c r="A173" s="67"/>
      <c r="B173" s="2">
        <v>0</v>
      </c>
      <c r="C173" s="4">
        <v>0</v>
      </c>
      <c r="D173" s="4">
        <v>0</v>
      </c>
      <c r="E173" s="4">
        <v>0</v>
      </c>
      <c r="F173" s="4">
        <v>0</v>
      </c>
      <c r="G173" s="4">
        <v>0</v>
      </c>
      <c r="H173" s="4">
        <v>0</v>
      </c>
      <c r="I173" s="4">
        <v>0</v>
      </c>
      <c r="J173" s="4">
        <v>0</v>
      </c>
      <c r="K173" s="4">
        <v>0</v>
      </c>
      <c r="L173" s="4">
        <v>0</v>
      </c>
      <c r="M173" s="14">
        <v>0</v>
      </c>
      <c r="O173" s="67"/>
      <c r="P173" s="2">
        <v>0</v>
      </c>
      <c r="Q173" s="4">
        <v>0</v>
      </c>
      <c r="R173" s="4">
        <v>0</v>
      </c>
      <c r="S173" s="4">
        <v>0</v>
      </c>
      <c r="T173" s="4">
        <v>0</v>
      </c>
      <c r="U173" s="4">
        <v>0</v>
      </c>
      <c r="V173" s="4">
        <v>0</v>
      </c>
      <c r="W173" s="4">
        <v>0</v>
      </c>
      <c r="X173" s="4">
        <v>0</v>
      </c>
      <c r="Y173" s="4">
        <v>0</v>
      </c>
      <c r="Z173" s="4">
        <v>0</v>
      </c>
      <c r="AA173" s="14">
        <v>0</v>
      </c>
    </row>
    <row r="174" spans="1:27" x14ac:dyDescent="0.35">
      <c r="A174" s="67"/>
      <c r="B174" s="2">
        <v>0.05</v>
      </c>
      <c r="C174" s="4">
        <v>-2.3371484130621002E-2</v>
      </c>
      <c r="D174" s="4">
        <v>-1.99874602258205E-2</v>
      </c>
      <c r="E174" s="4">
        <v>-1.5912553295493102E-2</v>
      </c>
      <c r="F174" s="4">
        <v>-1.34439179673791E-2</v>
      </c>
      <c r="G174" s="4">
        <v>-1.0040988214314E-2</v>
      </c>
      <c r="H174" s="4">
        <v>-6.7523801699280704E-3</v>
      </c>
      <c r="I174" s="4">
        <v>-4.6333735808730099E-3</v>
      </c>
      <c r="J174" s="4">
        <v>-2.0858894567936698E-3</v>
      </c>
      <c r="K174" s="4">
        <v>5.0047022523358497E-4</v>
      </c>
      <c r="L174" s="4">
        <v>3.07103735394776E-3</v>
      </c>
      <c r="M174" s="14">
        <v>5.0557339563965797E-3</v>
      </c>
      <c r="O174" s="67"/>
      <c r="P174" s="2">
        <v>0.05</v>
      </c>
      <c r="Q174" s="4">
        <v>-2.3371484130621002E-2</v>
      </c>
      <c r="R174" s="4">
        <v>-1.99874602258205E-2</v>
      </c>
      <c r="S174" s="4">
        <v>-1.5912553295493102E-2</v>
      </c>
      <c r="T174" s="4">
        <v>-1.34439179673791E-2</v>
      </c>
      <c r="U174" s="4">
        <v>-1.0040988214314E-2</v>
      </c>
      <c r="V174" s="4">
        <v>-6.7523801699280704E-3</v>
      </c>
      <c r="W174" s="4">
        <v>-4.6333735808730099E-3</v>
      </c>
      <c r="X174" s="4">
        <v>-2.0858894567936698E-3</v>
      </c>
      <c r="Y174" s="4">
        <v>5.0047022523358497E-4</v>
      </c>
      <c r="Z174" s="4">
        <v>3.07103735394776E-3</v>
      </c>
      <c r="AA174" s="14">
        <v>5.0557339563965797E-3</v>
      </c>
    </row>
    <row r="175" spans="1:27" x14ac:dyDescent="0.35">
      <c r="A175" s="67"/>
      <c r="B175" s="2">
        <v>0.1</v>
      </c>
      <c r="C175" s="4">
        <v>-2.1021394059062001E-2</v>
      </c>
      <c r="D175" s="4">
        <v>-1.4846638776361901E-2</v>
      </c>
      <c r="E175" s="4">
        <v>-9.1610560193657892E-3</v>
      </c>
      <c r="F175" s="4">
        <v>-3.5080316010862602E-3</v>
      </c>
      <c r="G175" s="4">
        <v>1.02738407440484E-3</v>
      </c>
      <c r="H175" s="4">
        <v>8.1778010353446007E-3</v>
      </c>
      <c r="I175" s="4">
        <v>8.8793188333511405E-3</v>
      </c>
      <c r="J175" s="4">
        <v>1.1323696584440801E-2</v>
      </c>
      <c r="K175" s="4">
        <v>1.25257197845106E-2</v>
      </c>
      <c r="L175" s="4">
        <v>1.6956295818090401E-2</v>
      </c>
      <c r="M175" s="14">
        <v>2.15022284537554E-2</v>
      </c>
      <c r="O175" s="67"/>
      <c r="P175" s="2">
        <v>0.1</v>
      </c>
      <c r="Q175" s="4">
        <v>-2.1021394059062001E-2</v>
      </c>
      <c r="R175" s="4">
        <v>-1.4846638776361901E-2</v>
      </c>
      <c r="S175" s="4">
        <v>-9.1610560193657892E-3</v>
      </c>
      <c r="T175" s="4">
        <v>-3.5080316010862602E-3</v>
      </c>
      <c r="U175" s="4">
        <v>1.02738407440484E-3</v>
      </c>
      <c r="V175" s="4">
        <v>8.1778010353446007E-3</v>
      </c>
      <c r="W175" s="4">
        <v>8.8793188333511405E-3</v>
      </c>
      <c r="X175" s="4">
        <v>1.1323696584440801E-2</v>
      </c>
      <c r="Y175" s="4">
        <v>1.25257197845106E-2</v>
      </c>
      <c r="Z175" s="4">
        <v>1.6956295818090401E-2</v>
      </c>
      <c r="AA175" s="14">
        <v>2.15022284537554E-2</v>
      </c>
    </row>
    <row r="176" spans="1:27" x14ac:dyDescent="0.35">
      <c r="A176" s="67"/>
      <c r="B176" s="2">
        <v>0.15</v>
      </c>
      <c r="C176" s="4">
        <v>-2.10838057100773E-2</v>
      </c>
      <c r="D176" s="4">
        <v>-1.02815460413694E-2</v>
      </c>
      <c r="E176" s="4">
        <v>-1.6695742961019299E-3</v>
      </c>
      <c r="F176" s="4">
        <v>6.5332166850566899E-3</v>
      </c>
      <c r="G176" s="4">
        <v>1.08764162287116E-2</v>
      </c>
      <c r="H176" s="4">
        <v>1.8655847758054699E-2</v>
      </c>
      <c r="I176" s="4">
        <v>2.14744421343009E-2</v>
      </c>
      <c r="J176" s="4">
        <v>2.4733282625675201E-2</v>
      </c>
      <c r="K176" s="4">
        <v>2.4550969343787699E-2</v>
      </c>
      <c r="L176" s="4">
        <v>2.5329371914267498E-2</v>
      </c>
      <c r="M176" s="14">
        <v>3.3934989012777798E-2</v>
      </c>
      <c r="O176" s="67"/>
      <c r="P176" s="2">
        <v>0.15</v>
      </c>
      <c r="Q176" s="4">
        <v>-2.10838057100773E-2</v>
      </c>
      <c r="R176" s="4">
        <v>-1.02815460413694E-2</v>
      </c>
      <c r="S176" s="4">
        <v>-1.6695742961019299E-3</v>
      </c>
      <c r="T176" s="4">
        <v>6.5332166850566899E-3</v>
      </c>
      <c r="U176" s="4">
        <v>1.08764162287116E-2</v>
      </c>
      <c r="V176" s="4">
        <v>1.8655847758054699E-2</v>
      </c>
      <c r="W176" s="4">
        <v>2.14744421343009E-2</v>
      </c>
      <c r="X176" s="4">
        <v>2.4733282625675201E-2</v>
      </c>
      <c r="Y176" s="4">
        <v>2.4550969343787699E-2</v>
      </c>
      <c r="Z176" s="4">
        <v>2.5329371914267498E-2</v>
      </c>
      <c r="AA176" s="14">
        <v>3.3934989012777798E-2</v>
      </c>
    </row>
    <row r="177" spans="1:27" x14ac:dyDescent="0.35">
      <c r="A177" s="67"/>
      <c r="B177" s="2">
        <v>0.2</v>
      </c>
      <c r="C177" s="4">
        <v>-2.21319012343884E-2</v>
      </c>
      <c r="D177" s="4">
        <v>-6.0352338477969204E-3</v>
      </c>
      <c r="E177" s="4">
        <v>5.8219074271619303E-3</v>
      </c>
      <c r="F177" s="4">
        <v>1.49393426254392E-2</v>
      </c>
      <c r="G177" s="4">
        <v>2.2991260513663299E-2</v>
      </c>
      <c r="H177" s="4">
        <v>2.9943233355879801E-2</v>
      </c>
      <c r="I177" s="4">
        <v>3.4069565435250602E-2</v>
      </c>
      <c r="J177" s="4">
        <v>3.7437781691551202E-2</v>
      </c>
      <c r="K177" s="4">
        <v>3.65762189030647E-2</v>
      </c>
      <c r="L177" s="4">
        <v>4.2536973953247098E-2</v>
      </c>
      <c r="M177" s="14">
        <v>4.6367749571800197E-2</v>
      </c>
      <c r="O177" s="67"/>
      <c r="P177" s="2">
        <v>0.2</v>
      </c>
      <c r="Q177" s="4">
        <v>-2.21319012343884E-2</v>
      </c>
      <c r="R177" s="4">
        <v>-6.0352338477969204E-3</v>
      </c>
      <c r="S177" s="4">
        <v>5.8219074271619303E-3</v>
      </c>
      <c r="T177" s="4">
        <v>1.49393426254392E-2</v>
      </c>
      <c r="U177" s="4">
        <v>2.2991260513663299E-2</v>
      </c>
      <c r="V177" s="4">
        <v>2.9943233355879801E-2</v>
      </c>
      <c r="W177" s="4">
        <v>3.4069565435250602E-2</v>
      </c>
      <c r="X177" s="4">
        <v>3.7437781691551202E-2</v>
      </c>
      <c r="Y177" s="4">
        <v>3.65762189030647E-2</v>
      </c>
      <c r="Z177" s="4">
        <v>4.2536973953247098E-2</v>
      </c>
      <c r="AA177" s="14">
        <v>4.6367749571800197E-2</v>
      </c>
    </row>
    <row r="178" spans="1:27" x14ac:dyDescent="0.35">
      <c r="A178" s="67"/>
      <c r="B178" s="2">
        <v>0.25</v>
      </c>
      <c r="C178" s="4">
        <v>-2.72048264741898E-2</v>
      </c>
      <c r="D178" s="4">
        <v>-6.0377353802323298E-3</v>
      </c>
      <c r="E178" s="4">
        <v>1.13246096298099E-2</v>
      </c>
      <c r="F178" s="4">
        <v>2.3044480010867101E-2</v>
      </c>
      <c r="G178" s="4">
        <v>3.2502043992281002E-2</v>
      </c>
      <c r="H178" s="4">
        <v>3.6725506186485297E-2</v>
      </c>
      <c r="I178" s="4">
        <v>4.6664688736200298E-2</v>
      </c>
      <c r="J178" s="4">
        <v>5.0142280757427202E-2</v>
      </c>
      <c r="K178" s="4">
        <v>4.9187418073415798E-2</v>
      </c>
      <c r="L178" s="4">
        <v>5.3787887096405002E-2</v>
      </c>
      <c r="M178" s="14">
        <v>6.1932615935802501E-2</v>
      </c>
      <c r="O178" s="67"/>
      <c r="P178" s="2">
        <v>0.25</v>
      </c>
      <c r="Q178" s="4">
        <v>-2.72048264741898E-2</v>
      </c>
      <c r="R178" s="4">
        <v>-6.0377353802323298E-3</v>
      </c>
      <c r="S178" s="4">
        <v>1.13246096298099E-2</v>
      </c>
      <c r="T178" s="4">
        <v>2.3044480010867101E-2</v>
      </c>
      <c r="U178" s="4">
        <v>3.2502043992281002E-2</v>
      </c>
      <c r="V178" s="4">
        <v>3.6725506186485297E-2</v>
      </c>
      <c r="W178" s="4">
        <v>4.6664688736200298E-2</v>
      </c>
      <c r="X178" s="4">
        <v>5.0142280757427202E-2</v>
      </c>
      <c r="Y178" s="4">
        <v>4.9187418073415798E-2</v>
      </c>
      <c r="Z178" s="4">
        <v>5.3787887096405002E-2</v>
      </c>
      <c r="AA178" s="14">
        <v>6.1932615935802501E-2</v>
      </c>
    </row>
    <row r="179" spans="1:27" x14ac:dyDescent="0.35">
      <c r="A179" s="67"/>
      <c r="B179" s="2">
        <v>0.3</v>
      </c>
      <c r="C179" s="4">
        <v>-3.1356930732727099E-2</v>
      </c>
      <c r="D179" s="4">
        <v>-1.7135053640231501E-3</v>
      </c>
      <c r="E179" s="4">
        <v>1.8354455009102801E-2</v>
      </c>
      <c r="F179" s="4">
        <v>2.9028022661805201E-2</v>
      </c>
      <c r="G179" s="4">
        <v>4.27361968904734E-2</v>
      </c>
      <c r="H179" s="4">
        <v>5.1761049777269398E-2</v>
      </c>
      <c r="I179" s="4">
        <v>5.7740658521652201E-2</v>
      </c>
      <c r="J179" s="4">
        <v>6.2846779823303195E-2</v>
      </c>
      <c r="K179" s="4">
        <v>6.47712592035532E-2</v>
      </c>
      <c r="L179" s="4">
        <v>7.0830702781677302E-2</v>
      </c>
      <c r="M179" s="14">
        <v>8.1578075885772705E-2</v>
      </c>
      <c r="O179" s="67"/>
      <c r="P179" s="2">
        <v>0.3</v>
      </c>
      <c r="Q179" s="4">
        <v>-3.1356930732727099E-2</v>
      </c>
      <c r="R179" s="4">
        <v>-1.7135053640231501E-3</v>
      </c>
      <c r="S179" s="4">
        <v>1.8354455009102801E-2</v>
      </c>
      <c r="T179" s="4">
        <v>2.9028022661805201E-2</v>
      </c>
      <c r="U179" s="4">
        <v>4.27361968904734E-2</v>
      </c>
      <c r="V179" s="4">
        <v>5.1761049777269398E-2</v>
      </c>
      <c r="W179" s="4">
        <v>5.7740658521652201E-2</v>
      </c>
      <c r="X179" s="4">
        <v>6.2846779823303195E-2</v>
      </c>
      <c r="Y179" s="4">
        <v>6.47712592035532E-2</v>
      </c>
      <c r="Z179" s="4">
        <v>7.0830702781677302E-2</v>
      </c>
      <c r="AA179" s="14">
        <v>8.1578075885772705E-2</v>
      </c>
    </row>
    <row r="180" spans="1:27" x14ac:dyDescent="0.35">
      <c r="A180" s="67"/>
      <c r="B180" s="2">
        <v>0.35</v>
      </c>
      <c r="C180" s="4">
        <v>-3.3005021512508399E-2</v>
      </c>
      <c r="D180" s="4">
        <v>3.1273777130991199E-4</v>
      </c>
      <c r="E180" s="4">
        <v>2.32851570472121E-2</v>
      </c>
      <c r="F180" s="4">
        <v>3.8453289618094799E-2</v>
      </c>
      <c r="G180" s="4">
        <v>5.2970349788665799E-2</v>
      </c>
      <c r="H180" s="4">
        <v>6.1272118240594899E-2</v>
      </c>
      <c r="I180" s="4">
        <v>6.8436887115240097E-2</v>
      </c>
      <c r="J180" s="4">
        <v>7.4981197714805603E-2</v>
      </c>
      <c r="K180" s="4">
        <v>8.0355100333690602E-2</v>
      </c>
      <c r="L180" s="4">
        <v>8.4170307964086505E-2</v>
      </c>
      <c r="M180" s="14">
        <v>9.2117018997669206E-2</v>
      </c>
      <c r="O180" s="67"/>
      <c r="P180" s="2">
        <v>0.35</v>
      </c>
      <c r="Q180" s="4">
        <v>-3.3005021512508399E-2</v>
      </c>
      <c r="R180" s="4">
        <v>3.1273777130991199E-4</v>
      </c>
      <c r="S180" s="4">
        <v>2.32851570472121E-2</v>
      </c>
      <c r="T180" s="4">
        <v>3.8453289618094799E-2</v>
      </c>
      <c r="U180" s="4">
        <v>5.2970349788665799E-2</v>
      </c>
      <c r="V180" s="4">
        <v>6.1272118240594899E-2</v>
      </c>
      <c r="W180" s="4">
        <v>6.8436887115240097E-2</v>
      </c>
      <c r="X180" s="4">
        <v>7.4981197714805603E-2</v>
      </c>
      <c r="Y180" s="4">
        <v>8.0355100333690602E-2</v>
      </c>
      <c r="Z180" s="4">
        <v>8.4170307964086505E-2</v>
      </c>
      <c r="AA180" s="14">
        <v>9.2117018997669206E-2</v>
      </c>
    </row>
    <row r="181" spans="1:27" x14ac:dyDescent="0.35">
      <c r="A181" s="67"/>
      <c r="B181" s="2">
        <v>0.4</v>
      </c>
      <c r="C181" s="4">
        <v>-3.5808064043521902E-2</v>
      </c>
      <c r="D181" s="4">
        <v>-5.1778252236545103E-3</v>
      </c>
      <c r="E181" s="4">
        <v>2.8215859085321399E-2</v>
      </c>
      <c r="F181" s="4">
        <v>4.7878556574384397E-2</v>
      </c>
      <c r="G181" s="4">
        <v>6.2707073986530304E-2</v>
      </c>
      <c r="H181" s="4">
        <v>7.3910802602767903E-2</v>
      </c>
      <c r="I181" s="4">
        <v>7.9133115708828E-2</v>
      </c>
      <c r="J181" s="4">
        <v>8.7243795394897503E-2</v>
      </c>
      <c r="K181" s="4">
        <v>8.9337110519409194E-2</v>
      </c>
      <c r="L181" s="4">
        <v>9.7509913146495805E-2</v>
      </c>
      <c r="M181" s="14">
        <v>0.101054392755032</v>
      </c>
      <c r="O181" s="67"/>
      <c r="P181" s="2">
        <v>0.4</v>
      </c>
      <c r="Q181" s="4">
        <v>-3.5808064043521902E-2</v>
      </c>
      <c r="R181" s="4">
        <v>-5.1778252236545103E-3</v>
      </c>
      <c r="S181" s="4">
        <v>2.8215859085321399E-2</v>
      </c>
      <c r="T181" s="4">
        <v>4.7878556574384397E-2</v>
      </c>
      <c r="U181" s="4">
        <v>6.2707073986530304E-2</v>
      </c>
      <c r="V181" s="4">
        <v>7.3910802602767903E-2</v>
      </c>
      <c r="W181" s="4">
        <v>7.9133115708828E-2</v>
      </c>
      <c r="X181" s="4">
        <v>8.7243795394897503E-2</v>
      </c>
      <c r="Y181" s="4">
        <v>8.9337110519409194E-2</v>
      </c>
      <c r="Z181" s="4">
        <v>9.7509913146495805E-2</v>
      </c>
      <c r="AA181" s="14">
        <v>0.101054392755032</v>
      </c>
    </row>
    <row r="182" spans="1:27" x14ac:dyDescent="0.35">
      <c r="A182" s="67"/>
      <c r="B182" s="2">
        <v>0.45</v>
      </c>
      <c r="C182" s="4">
        <v>-3.9937373250722899E-2</v>
      </c>
      <c r="D182" s="4">
        <v>9.5989659894257795E-4</v>
      </c>
      <c r="E182" s="4">
        <v>3.4178737550973899E-2</v>
      </c>
      <c r="F182" s="4">
        <v>5.7303823530674002E-2</v>
      </c>
      <c r="G182" s="4">
        <v>7.1162410080432906E-2</v>
      </c>
      <c r="H182" s="4">
        <v>8.6339935660362202E-2</v>
      </c>
      <c r="I182" s="4">
        <v>9.2485129833221394E-2</v>
      </c>
      <c r="J182" s="4">
        <v>9.8308302462100997E-2</v>
      </c>
      <c r="K182" s="4">
        <v>0.101480647921562</v>
      </c>
      <c r="L182" s="4">
        <v>0.10850578546524001</v>
      </c>
      <c r="M182" s="14">
        <v>0.110312640666962</v>
      </c>
      <c r="O182" s="67"/>
      <c r="P182" s="2">
        <v>0.45</v>
      </c>
      <c r="Q182" s="4">
        <v>-3.9937373250722899E-2</v>
      </c>
      <c r="R182" s="4">
        <v>9.5989659894257795E-4</v>
      </c>
      <c r="S182" s="4">
        <v>3.4178737550973899E-2</v>
      </c>
      <c r="T182" s="4">
        <v>5.7303823530674002E-2</v>
      </c>
      <c r="U182" s="4">
        <v>7.1162410080432906E-2</v>
      </c>
      <c r="V182" s="4">
        <v>8.6339935660362202E-2</v>
      </c>
      <c r="W182" s="4">
        <v>9.2485129833221394E-2</v>
      </c>
      <c r="X182" s="4">
        <v>9.8308302462100997E-2</v>
      </c>
      <c r="Y182" s="4">
        <v>0.101480647921562</v>
      </c>
      <c r="Z182" s="4">
        <v>0.10850578546524001</v>
      </c>
      <c r="AA182" s="14">
        <v>0.110312640666962</v>
      </c>
    </row>
    <row r="183" spans="1:27" x14ac:dyDescent="0.35">
      <c r="A183" s="67"/>
      <c r="B183" s="2">
        <v>0.5</v>
      </c>
      <c r="C183" s="4">
        <v>-4.2294189333915697E-2</v>
      </c>
      <c r="D183" s="4">
        <v>5.0033982843160603E-3</v>
      </c>
      <c r="E183" s="4">
        <v>4.0475408857067401E-2</v>
      </c>
      <c r="F183" s="4">
        <v>6.8948142230510698E-2</v>
      </c>
      <c r="G183" s="4">
        <v>7.93912708759308E-2</v>
      </c>
      <c r="H183" s="4">
        <v>9.2427626252174405E-2</v>
      </c>
      <c r="I183" s="4">
        <v>0.10198470205068599</v>
      </c>
      <c r="J183" s="4">
        <v>0.10869896411895801</v>
      </c>
      <c r="K183" s="4">
        <v>0.11488201469183</v>
      </c>
      <c r="L183" s="4">
        <v>0.117312930524349</v>
      </c>
      <c r="M183" s="14">
        <v>0.119819708168507</v>
      </c>
      <c r="O183" s="67"/>
      <c r="P183" s="2">
        <v>0.5</v>
      </c>
      <c r="Q183" s="4">
        <v>-4.2294189333915697E-2</v>
      </c>
      <c r="R183" s="4">
        <v>5.0033982843160603E-3</v>
      </c>
      <c r="S183" s="4">
        <v>4.0475408857067401E-2</v>
      </c>
      <c r="T183" s="4">
        <v>6.8948142230510698E-2</v>
      </c>
      <c r="U183" s="4">
        <v>7.93912708759308E-2</v>
      </c>
      <c r="V183" s="4">
        <v>9.2427626252174405E-2</v>
      </c>
      <c r="W183" s="4">
        <v>0.10198470205068599</v>
      </c>
      <c r="X183" s="4">
        <v>0.10869896411895801</v>
      </c>
      <c r="Y183" s="4">
        <v>0.11488201469183</v>
      </c>
      <c r="Z183" s="4">
        <v>0.117312930524349</v>
      </c>
      <c r="AA183" s="14">
        <v>0.119819708168507</v>
      </c>
    </row>
    <row r="184" spans="1:27" x14ac:dyDescent="0.35">
      <c r="A184" s="67"/>
      <c r="B184" s="2">
        <v>0.55000000000000004</v>
      </c>
      <c r="C184" s="4">
        <v>-4.2466808110475499E-2</v>
      </c>
      <c r="D184" s="4">
        <v>4.6087759546935602E-3</v>
      </c>
      <c r="E184" s="4">
        <v>4.6772080163160999E-2</v>
      </c>
      <c r="F184" s="4">
        <v>7.4295811355113997E-2</v>
      </c>
      <c r="G184" s="4">
        <v>9.0437434613704695E-2</v>
      </c>
      <c r="H184" s="4">
        <v>0.103864841163158</v>
      </c>
      <c r="I184" s="4">
        <v>0.11132600158453</v>
      </c>
      <c r="J184" s="4">
        <v>0.116582028567791</v>
      </c>
      <c r="K184" s="4">
        <v>0.12367541342973699</v>
      </c>
      <c r="L184" s="4">
        <v>0.124738968908787</v>
      </c>
      <c r="M184" s="14">
        <v>0.12932677567005199</v>
      </c>
      <c r="O184" s="67"/>
      <c r="P184" s="2">
        <v>0.55000000000000004</v>
      </c>
      <c r="Q184" s="4">
        <v>-4.2466808110475499E-2</v>
      </c>
      <c r="R184" s="4">
        <v>4.6087759546935602E-3</v>
      </c>
      <c r="S184" s="4">
        <v>4.6772080163160999E-2</v>
      </c>
      <c r="T184" s="4">
        <v>7.4295811355113997E-2</v>
      </c>
      <c r="U184" s="4">
        <v>9.0437434613704695E-2</v>
      </c>
      <c r="V184" s="4">
        <v>0.103864841163158</v>
      </c>
      <c r="W184" s="4">
        <v>0.11132600158453</v>
      </c>
      <c r="X184" s="4">
        <v>0.116582028567791</v>
      </c>
      <c r="Y184" s="4">
        <v>0.12367541342973699</v>
      </c>
      <c r="Z184" s="4">
        <v>0.124738968908787</v>
      </c>
      <c r="AA184" s="14">
        <v>0.12932677567005199</v>
      </c>
    </row>
    <row r="185" spans="1:27" x14ac:dyDescent="0.35">
      <c r="A185" s="67"/>
      <c r="B185" s="2">
        <v>0.6</v>
      </c>
      <c r="C185" s="4">
        <v>-4.3606024235486998E-2</v>
      </c>
      <c r="D185" s="4">
        <v>7.9407356679439493E-3</v>
      </c>
      <c r="E185" s="4">
        <v>5.3068751469254501E-2</v>
      </c>
      <c r="F185" s="4">
        <v>7.9094335436820998E-2</v>
      </c>
      <c r="G185" s="4">
        <v>9.8212011158466297E-2</v>
      </c>
      <c r="H185" s="4">
        <v>0.111027434468269</v>
      </c>
      <c r="I185" s="4">
        <v>0.11972288787365</v>
      </c>
      <c r="J185" s="4">
        <v>0.12638983130455</v>
      </c>
      <c r="K185" s="4">
        <v>0.13135576248168901</v>
      </c>
      <c r="L185" s="4">
        <v>0.134561061859131</v>
      </c>
      <c r="M185" s="14">
        <v>0.135405153036118</v>
      </c>
      <c r="O185" s="67"/>
      <c r="P185" s="2">
        <v>0.6</v>
      </c>
      <c r="Q185" s="4">
        <v>-4.3606024235486998E-2</v>
      </c>
      <c r="R185" s="4">
        <v>7.9407356679439493E-3</v>
      </c>
      <c r="S185" s="4">
        <v>5.3068751469254501E-2</v>
      </c>
      <c r="T185" s="4">
        <v>7.9094335436820998E-2</v>
      </c>
      <c r="U185" s="4">
        <v>9.8212011158466297E-2</v>
      </c>
      <c r="V185" s="4">
        <v>0.111027434468269</v>
      </c>
      <c r="W185" s="4">
        <v>0.11972288787365</v>
      </c>
      <c r="X185" s="4">
        <v>0.12638983130455</v>
      </c>
      <c r="Y185" s="4">
        <v>0.13135576248168901</v>
      </c>
      <c r="Z185" s="4">
        <v>0.134561061859131</v>
      </c>
      <c r="AA185" s="14">
        <v>0.135405153036118</v>
      </c>
    </row>
    <row r="186" spans="1:27" x14ac:dyDescent="0.35">
      <c r="A186" s="67"/>
      <c r="B186" s="2">
        <v>0.65</v>
      </c>
      <c r="C186" s="4">
        <v>-4.7122601419687299E-2</v>
      </c>
      <c r="D186" s="4">
        <v>8.60235653817654E-3</v>
      </c>
      <c r="E186" s="4">
        <v>5.9365422775348002E-2</v>
      </c>
      <c r="F186" s="4">
        <v>8.7772682309150696E-2</v>
      </c>
      <c r="G186" s="4">
        <v>0.106796197593212</v>
      </c>
      <c r="H186" s="4">
        <v>0.119032062590122</v>
      </c>
      <c r="I186" s="4">
        <v>0.127334669232368</v>
      </c>
      <c r="J186" s="4">
        <v>0.13516701757907901</v>
      </c>
      <c r="K186" s="4">
        <v>0.13923956453800199</v>
      </c>
      <c r="L186" s="4">
        <v>0.14052878320217099</v>
      </c>
      <c r="M186" s="14">
        <v>0.143255725502968</v>
      </c>
      <c r="O186" s="67"/>
      <c r="P186" s="2">
        <v>0.65</v>
      </c>
      <c r="Q186" s="4">
        <v>-4.7122601419687299E-2</v>
      </c>
      <c r="R186" s="4">
        <v>8.60235653817654E-3</v>
      </c>
      <c r="S186" s="4">
        <v>5.9365422775348002E-2</v>
      </c>
      <c r="T186" s="4">
        <v>8.7772682309150696E-2</v>
      </c>
      <c r="U186" s="4">
        <v>0.106796197593212</v>
      </c>
      <c r="V186" s="4">
        <v>0.119032062590122</v>
      </c>
      <c r="W186" s="4">
        <v>0.127334669232368</v>
      </c>
      <c r="X186" s="4">
        <v>0.13516701757907901</v>
      </c>
      <c r="Y186" s="4">
        <v>0.13923956453800199</v>
      </c>
      <c r="Z186" s="4">
        <v>0.14052878320217099</v>
      </c>
      <c r="AA186" s="14">
        <v>0.143255725502968</v>
      </c>
    </row>
    <row r="187" spans="1:27" x14ac:dyDescent="0.35">
      <c r="A187" s="67"/>
      <c r="B187" s="2">
        <v>0.7</v>
      </c>
      <c r="C187" s="4">
        <v>-4.6107847243547398E-2</v>
      </c>
      <c r="D187" s="4">
        <v>1.37382866814733E-2</v>
      </c>
      <c r="E187" s="4">
        <v>6.5662094081441594E-2</v>
      </c>
      <c r="F187" s="4">
        <v>9.5988675951957703E-2</v>
      </c>
      <c r="G187" s="4">
        <v>0.115751072764397</v>
      </c>
      <c r="H187" s="4">
        <v>0.127821579575539</v>
      </c>
      <c r="I187" s="4">
        <v>0.13493792712688399</v>
      </c>
      <c r="J187" s="4">
        <v>0.13936032354831701</v>
      </c>
      <c r="K187" s="4">
        <v>0.14528748393058799</v>
      </c>
      <c r="L187" s="4">
        <v>0.150889217853546</v>
      </c>
      <c r="M187" s="14">
        <v>0.15070925652980799</v>
      </c>
      <c r="O187" s="67"/>
      <c r="P187" s="2">
        <v>0.7</v>
      </c>
      <c r="Q187" s="4">
        <v>-4.6107847243547398E-2</v>
      </c>
      <c r="R187" s="4">
        <v>1.37382866814733E-2</v>
      </c>
      <c r="S187" s="4">
        <v>6.5662094081441594E-2</v>
      </c>
      <c r="T187" s="4">
        <v>9.5988675951957703E-2</v>
      </c>
      <c r="U187" s="4">
        <v>0.115751072764397</v>
      </c>
      <c r="V187" s="4">
        <v>0.127821579575539</v>
      </c>
      <c r="W187" s="4">
        <v>0.13493792712688399</v>
      </c>
      <c r="X187" s="4">
        <v>0.13936032354831701</v>
      </c>
      <c r="Y187" s="4">
        <v>0.14528748393058799</v>
      </c>
      <c r="Z187" s="4">
        <v>0.150889217853546</v>
      </c>
      <c r="AA187" s="14">
        <v>0.15070925652980799</v>
      </c>
    </row>
    <row r="188" spans="1:27" x14ac:dyDescent="0.35">
      <c r="A188" s="67"/>
      <c r="B188" s="2">
        <v>0.75</v>
      </c>
      <c r="C188" s="4">
        <v>-4.6866293996572501E-2</v>
      </c>
      <c r="D188" s="4">
        <v>1.486761495471E-2</v>
      </c>
      <c r="E188" s="4">
        <v>7.1958765387535095E-2</v>
      </c>
      <c r="F188" s="4">
        <v>0.10227081179618799</v>
      </c>
      <c r="G188" s="4">
        <v>0.12253306806087499</v>
      </c>
      <c r="H188" s="4">
        <v>0.13318029046058699</v>
      </c>
      <c r="I188" s="4">
        <v>0.141439944505692</v>
      </c>
      <c r="J188" s="4">
        <v>0.14549897611141199</v>
      </c>
      <c r="K188" s="4">
        <v>0.151613384485245</v>
      </c>
      <c r="L188" s="4">
        <v>0.15475994348526001</v>
      </c>
      <c r="M188" s="14">
        <v>0.156833961606026</v>
      </c>
      <c r="O188" s="67"/>
      <c r="P188" s="2">
        <v>0.75</v>
      </c>
      <c r="Q188" s="4">
        <v>-4.6866293996572501E-2</v>
      </c>
      <c r="R188" s="4">
        <v>1.486761495471E-2</v>
      </c>
      <c r="S188" s="4">
        <v>7.1958765387535095E-2</v>
      </c>
      <c r="T188" s="4">
        <v>0.10227081179618799</v>
      </c>
      <c r="U188" s="4">
        <v>0.12253306806087499</v>
      </c>
      <c r="V188" s="4">
        <v>0.13318029046058699</v>
      </c>
      <c r="W188" s="4">
        <v>0.141439944505692</v>
      </c>
      <c r="X188" s="4">
        <v>0.14549897611141199</v>
      </c>
      <c r="Y188" s="4">
        <v>0.151613384485245</v>
      </c>
      <c r="Z188" s="4">
        <v>0.15475994348526001</v>
      </c>
      <c r="AA188" s="14">
        <v>0.156833961606026</v>
      </c>
    </row>
    <row r="189" spans="1:27" x14ac:dyDescent="0.35">
      <c r="A189" s="67"/>
      <c r="B189" s="2">
        <v>0.8</v>
      </c>
      <c r="C189" s="4">
        <v>-4.8438817262649501E-2</v>
      </c>
      <c r="D189" s="4">
        <v>1.8824992701411199E-2</v>
      </c>
      <c r="E189" s="4">
        <v>7.6605975627899198E-2</v>
      </c>
      <c r="F189" s="4">
        <v>0.111735217273235</v>
      </c>
      <c r="G189" s="4">
        <v>0.128576695919037</v>
      </c>
      <c r="H189" s="4">
        <v>0.13891023397445701</v>
      </c>
      <c r="I189" s="4">
        <v>0.14835168421268499</v>
      </c>
      <c r="J189" s="4">
        <v>0.15436883270740501</v>
      </c>
      <c r="K189" s="4">
        <v>0.157988920807838</v>
      </c>
      <c r="L189" s="4">
        <v>0.16245223581790899</v>
      </c>
      <c r="M189" s="14">
        <v>0.16487035155296301</v>
      </c>
      <c r="O189" s="67"/>
      <c r="P189" s="2">
        <v>0.8</v>
      </c>
      <c r="Q189" s="4">
        <v>-4.8438817262649501E-2</v>
      </c>
      <c r="R189" s="4">
        <v>1.8824992701411199E-2</v>
      </c>
      <c r="S189" s="4">
        <v>7.6605975627899198E-2</v>
      </c>
      <c r="T189" s="4">
        <v>0.111735217273235</v>
      </c>
      <c r="U189" s="4">
        <v>0.128576695919037</v>
      </c>
      <c r="V189" s="4">
        <v>0.13891023397445701</v>
      </c>
      <c r="W189" s="4">
        <v>0.14835168421268499</v>
      </c>
      <c r="X189" s="4">
        <v>0.15436883270740501</v>
      </c>
      <c r="Y189" s="4">
        <v>0.157988920807838</v>
      </c>
      <c r="Z189" s="4">
        <v>0.16245223581790899</v>
      </c>
      <c r="AA189" s="14">
        <v>0.16487035155296301</v>
      </c>
    </row>
    <row r="190" spans="1:27" x14ac:dyDescent="0.35">
      <c r="A190" s="67"/>
      <c r="B190" s="2">
        <v>0.85</v>
      </c>
      <c r="C190" s="4">
        <v>-4.8778079450130497E-2</v>
      </c>
      <c r="D190" s="4">
        <v>1.6005273908376701E-2</v>
      </c>
      <c r="E190" s="4">
        <v>8.5914619266986902E-2</v>
      </c>
      <c r="F190" s="4">
        <v>0.117692835628986</v>
      </c>
      <c r="G190" s="4">
        <v>0.13714084029197701</v>
      </c>
      <c r="H190" s="4">
        <v>0.14582259953022</v>
      </c>
      <c r="I190" s="4">
        <v>0.15393789112567899</v>
      </c>
      <c r="J190" s="4">
        <v>0.15892568230629001</v>
      </c>
      <c r="K190" s="4">
        <v>0.16346400976181</v>
      </c>
      <c r="L190" s="4">
        <v>0.16674502193927801</v>
      </c>
      <c r="M190" s="14">
        <v>0.16828462481498699</v>
      </c>
      <c r="O190" s="67"/>
      <c r="P190" s="2">
        <v>0.85</v>
      </c>
      <c r="Q190" s="4">
        <v>-4.8778079450130497E-2</v>
      </c>
      <c r="R190" s="4">
        <v>1.6005273908376701E-2</v>
      </c>
      <c r="S190" s="4">
        <v>8.5914619266986902E-2</v>
      </c>
      <c r="T190" s="4">
        <v>0.117692835628986</v>
      </c>
      <c r="U190" s="4">
        <v>0.13714084029197701</v>
      </c>
      <c r="V190" s="4">
        <v>0.14582259953022</v>
      </c>
      <c r="W190" s="4">
        <v>0.15393789112567899</v>
      </c>
      <c r="X190" s="4">
        <v>0.15892568230629001</v>
      </c>
      <c r="Y190" s="4">
        <v>0.16346400976181</v>
      </c>
      <c r="Z190" s="4">
        <v>0.16674502193927801</v>
      </c>
      <c r="AA190" s="14">
        <v>0.16828462481498699</v>
      </c>
    </row>
    <row r="191" spans="1:27" x14ac:dyDescent="0.35">
      <c r="A191" s="67"/>
      <c r="B191" s="2">
        <v>0.9</v>
      </c>
      <c r="C191" s="4">
        <v>-4.9446322023868602E-2</v>
      </c>
      <c r="D191" s="4">
        <v>2.3868046700954399E-2</v>
      </c>
      <c r="E191" s="4">
        <v>9.0116381645202595E-2</v>
      </c>
      <c r="F191" s="4">
        <v>0.121341347694397</v>
      </c>
      <c r="G191" s="4">
        <v>0.14350283145904499</v>
      </c>
      <c r="H191" s="4">
        <v>0.15199863910675099</v>
      </c>
      <c r="I191" s="4">
        <v>0.16001522541046101</v>
      </c>
      <c r="J191" s="4">
        <v>0.166944965720177</v>
      </c>
      <c r="K191" s="4">
        <v>0.16926796734332999</v>
      </c>
      <c r="L191" s="4">
        <v>0.17203214764595001</v>
      </c>
      <c r="M191" s="14">
        <v>0.17549514770507799</v>
      </c>
      <c r="O191" s="67"/>
      <c r="P191" s="2">
        <v>0.9</v>
      </c>
      <c r="Q191" s="4">
        <v>-4.9446322023868602E-2</v>
      </c>
      <c r="R191" s="4">
        <v>2.3868046700954399E-2</v>
      </c>
      <c r="S191" s="4">
        <v>9.0116381645202595E-2</v>
      </c>
      <c r="T191" s="4">
        <v>0.121341347694397</v>
      </c>
      <c r="U191" s="4">
        <v>0.14350283145904499</v>
      </c>
      <c r="V191" s="4">
        <v>0.15199863910675099</v>
      </c>
      <c r="W191" s="4">
        <v>0.16001522541046101</v>
      </c>
      <c r="X191" s="4">
        <v>0.166944965720177</v>
      </c>
      <c r="Y191" s="4">
        <v>0.16926796734332999</v>
      </c>
      <c r="Z191" s="4">
        <v>0.17203214764595001</v>
      </c>
      <c r="AA191" s="14">
        <v>0.17549514770507799</v>
      </c>
    </row>
    <row r="192" spans="1:27" x14ac:dyDescent="0.35">
      <c r="A192" s="67"/>
      <c r="B192" s="2">
        <v>0.95</v>
      </c>
      <c r="C192" s="4">
        <v>-4.9744393676519401E-2</v>
      </c>
      <c r="D192" s="4">
        <v>3.1730819493532202E-2</v>
      </c>
      <c r="E192" s="4">
        <v>9.29858162999153E-2</v>
      </c>
      <c r="F192" s="4">
        <v>0.12473863363266</v>
      </c>
      <c r="G192" s="4">
        <v>0.145226195454597</v>
      </c>
      <c r="H192" s="4">
        <v>0.15640302002430001</v>
      </c>
      <c r="I192" s="4">
        <v>0.16411916911602001</v>
      </c>
      <c r="J192" s="4">
        <v>0.16877031326293901</v>
      </c>
      <c r="K192" s="4">
        <v>0.17655487358570099</v>
      </c>
      <c r="L192" s="4">
        <v>0.17759402096271501</v>
      </c>
      <c r="M192" s="14">
        <v>0.17995904386043499</v>
      </c>
      <c r="O192" s="67"/>
      <c r="P192" s="2">
        <v>0.95</v>
      </c>
      <c r="Q192" s="4">
        <v>-4.9744393676519401E-2</v>
      </c>
      <c r="R192" s="4">
        <v>3.1730819493532202E-2</v>
      </c>
      <c r="S192" s="4">
        <v>9.29858162999153E-2</v>
      </c>
      <c r="T192" s="4">
        <v>0.12473863363266</v>
      </c>
      <c r="U192" s="4">
        <v>0.145226195454597</v>
      </c>
      <c r="V192" s="4">
        <v>0.15640302002430001</v>
      </c>
      <c r="W192" s="4">
        <v>0.16411916911602001</v>
      </c>
      <c r="X192" s="4">
        <v>0.16877031326293901</v>
      </c>
      <c r="Y192" s="4">
        <v>0.17655487358570099</v>
      </c>
      <c r="Z192" s="4">
        <v>0.17759402096271501</v>
      </c>
      <c r="AA192" s="14">
        <v>0.17995904386043499</v>
      </c>
    </row>
    <row r="193" spans="1:27" ht="15" thickBot="1" x14ac:dyDescent="0.4">
      <c r="A193" s="68"/>
      <c r="B193" s="15">
        <v>1</v>
      </c>
      <c r="C193" s="16">
        <v>-5.0551965832710301E-2</v>
      </c>
      <c r="D193" s="16">
        <v>3.4240178763866397E-2</v>
      </c>
      <c r="E193" s="16">
        <v>9.8726361989975003E-2</v>
      </c>
      <c r="F193" s="16">
        <v>0.13044421374797799</v>
      </c>
      <c r="G193" s="16">
        <v>0.149798408150673</v>
      </c>
      <c r="H193" s="16">
        <v>0.16062839329242701</v>
      </c>
      <c r="I193" s="16">
        <v>0.170444890856743</v>
      </c>
      <c r="J193" s="16">
        <v>0.17528866231441501</v>
      </c>
      <c r="K193" s="16">
        <v>0.180868104100227</v>
      </c>
      <c r="L193" s="16">
        <v>0.18329589068889601</v>
      </c>
      <c r="M193" s="17">
        <v>0.18401511013507801</v>
      </c>
      <c r="O193" s="67"/>
      <c r="P193" s="2">
        <v>1</v>
      </c>
      <c r="Q193" s="4">
        <v>-5.0551965832710301E-2</v>
      </c>
      <c r="R193" s="4">
        <v>3.4240178763866397E-2</v>
      </c>
      <c r="S193" s="4">
        <v>9.8726361989975003E-2</v>
      </c>
      <c r="T193" s="4">
        <v>0.13044421374797799</v>
      </c>
      <c r="U193" s="4">
        <v>0.149798408150673</v>
      </c>
      <c r="V193" s="4">
        <v>0.16062839329242701</v>
      </c>
      <c r="W193" s="4">
        <v>0.170444890856743</v>
      </c>
      <c r="X193" s="4">
        <v>0.17528866231441501</v>
      </c>
      <c r="Y193" s="4">
        <v>0.180868104100227</v>
      </c>
      <c r="Z193" s="4">
        <v>0.18329589068889601</v>
      </c>
      <c r="AA193" s="14">
        <v>0.18401511013507801</v>
      </c>
    </row>
    <row r="194" spans="1:27" x14ac:dyDescent="0.35">
      <c r="O194" s="8"/>
      <c r="P194" s="9"/>
      <c r="Q194" s="9"/>
      <c r="R194" s="9"/>
      <c r="S194" s="9"/>
      <c r="T194" s="9"/>
      <c r="U194" s="9"/>
      <c r="V194" s="9"/>
      <c r="W194" s="9"/>
      <c r="X194" s="9"/>
      <c r="Y194" s="9"/>
      <c r="Z194" s="9"/>
      <c r="AA194" s="10"/>
    </row>
    <row r="195" spans="1:27" x14ac:dyDescent="0.35">
      <c r="O195" s="8"/>
      <c r="P195" s="9"/>
      <c r="Q195" s="9"/>
      <c r="R195" s="9"/>
      <c r="S195" s="9"/>
      <c r="T195" s="9"/>
      <c r="U195" s="9"/>
      <c r="V195" s="9"/>
      <c r="W195" s="9"/>
      <c r="X195" s="9"/>
      <c r="Y195" s="9"/>
      <c r="Z195" s="9"/>
      <c r="AA195" s="10"/>
    </row>
    <row r="196" spans="1:27" x14ac:dyDescent="0.35">
      <c r="O196" s="8"/>
      <c r="P196" s="9"/>
      <c r="Q196" s="9"/>
      <c r="R196" s="9"/>
      <c r="S196" s="9"/>
      <c r="T196" s="9"/>
      <c r="U196" s="9"/>
      <c r="V196" s="9"/>
      <c r="W196" s="9"/>
      <c r="X196" s="9"/>
      <c r="Y196" s="9"/>
      <c r="Z196" s="9"/>
      <c r="AA196" s="10"/>
    </row>
    <row r="197" spans="1:27" x14ac:dyDescent="0.35">
      <c r="O197" s="8"/>
      <c r="P197" s="9"/>
      <c r="Q197" s="9"/>
      <c r="R197" s="9"/>
      <c r="S197" s="9"/>
      <c r="T197" s="9"/>
      <c r="U197" s="9"/>
      <c r="V197" s="9"/>
      <c r="W197" s="9"/>
      <c r="X197" s="9"/>
      <c r="Y197" s="9"/>
      <c r="Z197" s="9"/>
      <c r="AA197" s="10"/>
    </row>
    <row r="198" spans="1:27" x14ac:dyDescent="0.35">
      <c r="O198" s="8"/>
      <c r="P198" s="9"/>
      <c r="Q198" s="9"/>
      <c r="R198" s="9"/>
      <c r="S198" s="9"/>
      <c r="T198" s="9"/>
      <c r="U198" s="9"/>
      <c r="V198" s="9"/>
      <c r="W198" s="9"/>
      <c r="X198" s="9"/>
      <c r="Y198" s="9"/>
      <c r="Z198" s="9"/>
      <c r="AA198" s="10"/>
    </row>
    <row r="199" spans="1:27" x14ac:dyDescent="0.35">
      <c r="O199" s="8"/>
      <c r="P199" s="9"/>
      <c r="Q199" s="9"/>
      <c r="R199" s="9"/>
      <c r="S199" s="9"/>
      <c r="T199" s="9"/>
      <c r="U199" s="9"/>
      <c r="V199" s="9"/>
      <c r="W199" s="9"/>
      <c r="X199" s="9"/>
      <c r="Y199" s="9"/>
      <c r="Z199" s="9"/>
      <c r="AA199" s="10"/>
    </row>
    <row r="200" spans="1:27" x14ac:dyDescent="0.35">
      <c r="O200" s="8"/>
      <c r="P200" s="9"/>
      <c r="Q200" s="9"/>
      <c r="R200" s="9"/>
      <c r="S200" s="9"/>
      <c r="T200" s="9"/>
      <c r="U200" s="9"/>
      <c r="V200" s="9"/>
      <c r="W200" s="9"/>
      <c r="X200" s="9"/>
      <c r="Y200" s="9"/>
      <c r="Z200" s="9"/>
      <c r="AA200" s="10"/>
    </row>
    <row r="201" spans="1:27" x14ac:dyDescent="0.35">
      <c r="O201" s="8"/>
      <c r="P201" s="9"/>
      <c r="Q201" s="9"/>
      <c r="R201" s="9"/>
      <c r="S201" s="9"/>
      <c r="T201" s="9"/>
      <c r="U201" s="9"/>
      <c r="V201" s="9"/>
      <c r="W201" s="9"/>
      <c r="X201" s="9"/>
      <c r="Y201" s="9"/>
      <c r="Z201" s="9"/>
      <c r="AA201" s="10"/>
    </row>
    <row r="202" spans="1:27" x14ac:dyDescent="0.35">
      <c r="O202" s="8"/>
      <c r="P202" s="9"/>
      <c r="Q202" s="9"/>
      <c r="R202" s="9"/>
      <c r="S202" s="9"/>
      <c r="T202" s="9"/>
      <c r="U202" s="9"/>
      <c r="V202" s="9"/>
      <c r="W202" s="9"/>
      <c r="X202" s="9"/>
      <c r="Y202" s="9"/>
      <c r="Z202" s="9"/>
      <c r="AA202" s="10"/>
    </row>
    <row r="203" spans="1:27" x14ac:dyDescent="0.35">
      <c r="O203" s="8"/>
      <c r="P203" s="9"/>
      <c r="Q203" s="9"/>
      <c r="R203" s="9"/>
      <c r="S203" s="9"/>
      <c r="T203" s="9"/>
      <c r="U203" s="9"/>
      <c r="V203" s="9"/>
      <c r="W203" s="9"/>
      <c r="X203" s="9"/>
      <c r="Y203" s="9"/>
      <c r="Z203" s="9"/>
      <c r="AA203" s="10"/>
    </row>
    <row r="204" spans="1:27" x14ac:dyDescent="0.35">
      <c r="A204" s="63" t="s">
        <v>1</v>
      </c>
      <c r="B204" s="63"/>
      <c r="C204" s="63"/>
      <c r="D204" s="63"/>
      <c r="E204" s="63"/>
      <c r="F204" s="63"/>
      <c r="G204" s="63"/>
      <c r="H204" s="63"/>
      <c r="I204" s="63"/>
      <c r="J204" s="63"/>
      <c r="K204" s="63"/>
      <c r="L204" s="63"/>
      <c r="M204" s="63"/>
      <c r="O204" s="64" t="s">
        <v>1</v>
      </c>
      <c r="P204" s="65"/>
      <c r="Q204" s="65"/>
      <c r="R204" s="65"/>
      <c r="S204" s="65"/>
      <c r="T204" s="65"/>
      <c r="U204" s="65"/>
      <c r="V204" s="65"/>
      <c r="W204" s="65"/>
      <c r="X204" s="65"/>
      <c r="Y204" s="65"/>
      <c r="Z204" s="65"/>
      <c r="AA204" s="66"/>
    </row>
    <row r="205" spans="1:27" x14ac:dyDescent="0.35">
      <c r="A205" s="62" t="s">
        <v>0</v>
      </c>
      <c r="B205" s="1"/>
      <c r="C205" s="1">
        <v>0</v>
      </c>
      <c r="D205" s="1">
        <v>0.1</v>
      </c>
      <c r="E205" s="1">
        <v>0.2</v>
      </c>
      <c r="F205" s="1">
        <v>0.3</v>
      </c>
      <c r="G205" s="1">
        <v>0.4</v>
      </c>
      <c r="H205" s="1">
        <v>0.5</v>
      </c>
      <c r="I205" s="1">
        <v>0.6</v>
      </c>
      <c r="J205" s="1">
        <v>0.7</v>
      </c>
      <c r="K205" s="1">
        <v>0.8</v>
      </c>
      <c r="L205" s="1">
        <v>0.9</v>
      </c>
      <c r="M205" s="1">
        <v>1</v>
      </c>
      <c r="O205" s="67" t="s">
        <v>0</v>
      </c>
      <c r="P205" s="1"/>
      <c r="Q205" s="1">
        <v>0</v>
      </c>
      <c r="R205" s="1">
        <v>0.1</v>
      </c>
      <c r="S205" s="1">
        <v>0.2</v>
      </c>
      <c r="T205" s="1">
        <v>0.3</v>
      </c>
      <c r="U205" s="1">
        <v>0.4</v>
      </c>
      <c r="V205" s="1">
        <v>0.5</v>
      </c>
      <c r="W205" s="1">
        <v>0.6</v>
      </c>
      <c r="X205" s="1">
        <v>0.7</v>
      </c>
      <c r="Y205" s="1">
        <v>0.8</v>
      </c>
      <c r="Z205" s="1">
        <v>0.9</v>
      </c>
      <c r="AA205" s="11">
        <v>1</v>
      </c>
    </row>
    <row r="206" spans="1:27" x14ac:dyDescent="0.35">
      <c r="A206" s="62"/>
      <c r="B206" s="2">
        <v>0</v>
      </c>
      <c r="C206" s="4">
        <v>0</v>
      </c>
      <c r="D206" s="4">
        <v>0</v>
      </c>
      <c r="E206" s="4">
        <v>0</v>
      </c>
      <c r="F206" s="4">
        <v>0</v>
      </c>
      <c r="G206" s="4">
        <v>0</v>
      </c>
      <c r="H206" s="4">
        <v>0</v>
      </c>
      <c r="I206" s="4">
        <v>0</v>
      </c>
      <c r="J206" s="4">
        <v>0</v>
      </c>
      <c r="K206" s="4">
        <v>0</v>
      </c>
      <c r="L206" s="4">
        <v>0</v>
      </c>
      <c r="M206" s="4">
        <v>0</v>
      </c>
      <c r="O206" s="67"/>
      <c r="P206" s="2">
        <v>0</v>
      </c>
      <c r="Q206" s="4">
        <v>0</v>
      </c>
      <c r="R206" s="4">
        <v>0</v>
      </c>
      <c r="S206" s="4">
        <v>0</v>
      </c>
      <c r="T206" s="4">
        <v>0</v>
      </c>
      <c r="U206" s="4">
        <v>0</v>
      </c>
      <c r="V206" s="4">
        <v>0</v>
      </c>
      <c r="W206" s="4">
        <v>0</v>
      </c>
      <c r="X206" s="4">
        <v>0</v>
      </c>
      <c r="Y206" s="4">
        <v>0</v>
      </c>
      <c r="Z206" s="4">
        <v>0</v>
      </c>
      <c r="AA206" s="14">
        <v>0</v>
      </c>
    </row>
    <row r="207" spans="1:27" x14ac:dyDescent="0.35">
      <c r="A207" s="62"/>
      <c r="B207" s="2">
        <v>0.05</v>
      </c>
      <c r="C207" s="4">
        <v>-1.85491587035358E-3</v>
      </c>
      <c r="D207" s="4">
        <v>-3.0959332361817399E-3</v>
      </c>
      <c r="E207" s="4">
        <v>-4.1023334488272702E-3</v>
      </c>
      <c r="F207" s="4">
        <v>-4.9054282717406802E-3</v>
      </c>
      <c r="G207" s="4">
        <v>-5.2577457390725604E-3</v>
      </c>
      <c r="H207" s="4">
        <v>-5.75905432924628E-3</v>
      </c>
      <c r="I207" s="4">
        <v>-6.1611556448042401E-3</v>
      </c>
      <c r="J207" s="4">
        <v>-6.4895940013229899E-3</v>
      </c>
      <c r="K207" s="4">
        <v>-6.9228145293891404E-3</v>
      </c>
      <c r="L207" s="4">
        <v>-7.1504553779959696E-3</v>
      </c>
      <c r="M207" s="4">
        <v>-7.3457062244415301E-3</v>
      </c>
      <c r="O207" s="67"/>
      <c r="P207" s="2">
        <v>0.05</v>
      </c>
      <c r="Q207" s="4">
        <v>-1.85491587035358E-3</v>
      </c>
      <c r="R207" s="4">
        <v>-3.0959332361817399E-3</v>
      </c>
      <c r="S207" s="4">
        <v>-4.1023334488272702E-3</v>
      </c>
      <c r="T207" s="4">
        <v>-4.9054282717406802E-3</v>
      </c>
      <c r="U207" s="4">
        <v>-5.2577457390725604E-3</v>
      </c>
      <c r="V207" s="4">
        <v>-5.75905432924628E-3</v>
      </c>
      <c r="W207" s="4">
        <v>-6.1611556448042401E-3</v>
      </c>
      <c r="X207" s="4">
        <v>-6.4895940013229899E-3</v>
      </c>
      <c r="Y207" s="4">
        <v>-6.9228145293891404E-3</v>
      </c>
      <c r="Z207" s="4">
        <v>-7.1504553779959696E-3</v>
      </c>
      <c r="AA207" s="14">
        <v>-7.3457062244415301E-3</v>
      </c>
    </row>
    <row r="208" spans="1:27" x14ac:dyDescent="0.35">
      <c r="A208" s="62"/>
      <c r="B208" s="2">
        <v>0.1</v>
      </c>
      <c r="C208" s="4">
        <v>-6.4835697412490801E-4</v>
      </c>
      <c r="D208" s="4">
        <v>-3.6325072869658501E-3</v>
      </c>
      <c r="E208" s="4">
        <v>-5.6861233897507199E-3</v>
      </c>
      <c r="F208" s="4">
        <v>-7.27693317458034E-3</v>
      </c>
      <c r="G208" s="4">
        <v>-8.5869627073407208E-3</v>
      </c>
      <c r="H208" s="4">
        <v>-9.2827398329973203E-3</v>
      </c>
      <c r="I208" s="4">
        <v>-9.8762288689613308E-3</v>
      </c>
      <c r="J208" s="4">
        <v>-1.04616759344935E-2</v>
      </c>
      <c r="K208" s="4">
        <v>-1.06843402609229E-2</v>
      </c>
      <c r="L208" s="4">
        <v>-1.1197481304407101E-2</v>
      </c>
      <c r="M208" s="4">
        <v>-1.10901920124888E-2</v>
      </c>
      <c r="O208" s="67"/>
      <c r="P208" s="2">
        <v>0.1</v>
      </c>
      <c r="Q208" s="4">
        <v>-6.4835697412490801E-4</v>
      </c>
      <c r="R208" s="4">
        <v>-3.6325072869658501E-3</v>
      </c>
      <c r="S208" s="4">
        <v>-5.6861233897507199E-3</v>
      </c>
      <c r="T208" s="4">
        <v>-7.27693317458034E-3</v>
      </c>
      <c r="U208" s="4">
        <v>-8.5869627073407208E-3</v>
      </c>
      <c r="V208" s="4">
        <v>-9.2827398329973203E-3</v>
      </c>
      <c r="W208" s="4">
        <v>-9.8762288689613308E-3</v>
      </c>
      <c r="X208" s="4">
        <v>-1.04616759344935E-2</v>
      </c>
      <c r="Y208" s="4">
        <v>-1.06843402609229E-2</v>
      </c>
      <c r="Z208" s="4">
        <v>-1.1197481304407101E-2</v>
      </c>
      <c r="AA208" s="14">
        <v>-1.10901920124888E-2</v>
      </c>
    </row>
    <row r="209" spans="1:27" x14ac:dyDescent="0.35">
      <c r="A209" s="62"/>
      <c r="B209" s="2">
        <v>0.15</v>
      </c>
      <c r="C209" s="4">
        <v>3.8427455001510701E-4</v>
      </c>
      <c r="D209" s="4">
        <v>-4.1458676569163799E-3</v>
      </c>
      <c r="E209" s="4">
        <v>-6.9051380269229403E-3</v>
      </c>
      <c r="F209" s="4">
        <v>-8.6441030725836806E-3</v>
      </c>
      <c r="G209" s="4">
        <v>-1.03476666845381E-2</v>
      </c>
      <c r="H209" s="4">
        <v>-1.14462235942483E-2</v>
      </c>
      <c r="I209" s="4">
        <v>-1.2279864400625199E-2</v>
      </c>
      <c r="J209" s="4">
        <v>-1.2477272376418099E-2</v>
      </c>
      <c r="K209" s="4">
        <v>-1.38894561678171E-2</v>
      </c>
      <c r="L209" s="4">
        <v>-1.3661287724971801E-2</v>
      </c>
      <c r="M209" s="4">
        <v>-1.34826339781284E-2</v>
      </c>
      <c r="O209" s="67"/>
      <c r="P209" s="2">
        <v>0.15</v>
      </c>
      <c r="Q209" s="4">
        <v>3.8427455001510701E-4</v>
      </c>
      <c r="R209" s="4">
        <v>-4.1458676569163799E-3</v>
      </c>
      <c r="S209" s="4">
        <v>-6.9051380269229403E-3</v>
      </c>
      <c r="T209" s="4">
        <v>-8.6441030725836806E-3</v>
      </c>
      <c r="U209" s="4">
        <v>-1.03476666845381E-2</v>
      </c>
      <c r="V209" s="4">
        <v>-1.14462235942483E-2</v>
      </c>
      <c r="W209" s="4">
        <v>-1.2279864400625199E-2</v>
      </c>
      <c r="X209" s="4">
        <v>-1.2477272376418099E-2</v>
      </c>
      <c r="Y209" s="4">
        <v>-1.38894561678171E-2</v>
      </c>
      <c r="Z209" s="4">
        <v>-1.3661287724971801E-2</v>
      </c>
      <c r="AA209" s="14">
        <v>-1.34826339781284E-2</v>
      </c>
    </row>
    <row r="210" spans="1:27" x14ac:dyDescent="0.35">
      <c r="A210" s="62"/>
      <c r="B210" s="2">
        <v>0.2</v>
      </c>
      <c r="C210" s="4">
        <v>8.3302159328013702E-4</v>
      </c>
      <c r="D210" s="4">
        <v>-4.72450908273459E-3</v>
      </c>
      <c r="E210" s="4">
        <v>-8.3531476557254809E-3</v>
      </c>
      <c r="F210" s="4">
        <v>-9.2589892446994799E-3</v>
      </c>
      <c r="G210" s="4">
        <v>-1.21083706617355E-2</v>
      </c>
      <c r="H210" s="4">
        <v>-1.3279042206704599E-2</v>
      </c>
      <c r="I210" s="4">
        <v>-1.42286391928792E-2</v>
      </c>
      <c r="J210" s="4">
        <v>-1.44928688183427E-2</v>
      </c>
      <c r="K210" s="4">
        <v>-1.5627456828951801E-2</v>
      </c>
      <c r="L210" s="4">
        <v>-1.6125094145536398E-2</v>
      </c>
      <c r="M210" s="4">
        <v>-1.5875075943768E-2</v>
      </c>
      <c r="O210" s="67"/>
      <c r="P210" s="2">
        <v>0.2</v>
      </c>
      <c r="Q210" s="4">
        <v>8.3302159328013702E-4</v>
      </c>
      <c r="R210" s="4">
        <v>-4.72450908273459E-3</v>
      </c>
      <c r="S210" s="4">
        <v>-8.3531476557254809E-3</v>
      </c>
      <c r="T210" s="4">
        <v>-9.2589892446994799E-3</v>
      </c>
      <c r="U210" s="4">
        <v>-1.21083706617355E-2</v>
      </c>
      <c r="V210" s="4">
        <v>-1.3279042206704599E-2</v>
      </c>
      <c r="W210" s="4">
        <v>-1.42286391928792E-2</v>
      </c>
      <c r="X210" s="4">
        <v>-1.44928688183427E-2</v>
      </c>
      <c r="Y210" s="4">
        <v>-1.5627456828951801E-2</v>
      </c>
      <c r="Z210" s="4">
        <v>-1.6125094145536398E-2</v>
      </c>
      <c r="AA210" s="14">
        <v>-1.5875075943768E-2</v>
      </c>
    </row>
    <row r="211" spans="1:27" x14ac:dyDescent="0.35">
      <c r="A211" s="62"/>
      <c r="B211" s="2">
        <v>0.25</v>
      </c>
      <c r="C211" s="4">
        <v>1.3772776583209599E-3</v>
      </c>
      <c r="D211" s="4">
        <v>-5.3031505085527897E-3</v>
      </c>
      <c r="E211" s="4">
        <v>-8.7942574173212103E-3</v>
      </c>
      <c r="F211" s="4">
        <v>-1.0936442296952001E-2</v>
      </c>
      <c r="G211" s="4">
        <v>-1.4212523587048101E-2</v>
      </c>
      <c r="H211" s="4">
        <v>-1.47951170802116E-2</v>
      </c>
      <c r="I211" s="4">
        <v>-1.6177413985133199E-2</v>
      </c>
      <c r="J211" s="4">
        <v>-1.6508465260267301E-2</v>
      </c>
      <c r="K211" s="4">
        <v>-1.7365457490086601E-2</v>
      </c>
      <c r="L211" s="4">
        <v>-1.7366020008921599E-2</v>
      </c>
      <c r="M211" s="4">
        <v>-1.8267517909407598E-2</v>
      </c>
      <c r="O211" s="67"/>
      <c r="P211" s="2">
        <v>0.25</v>
      </c>
      <c r="Q211" s="4">
        <v>1.3772776583209599E-3</v>
      </c>
      <c r="R211" s="4">
        <v>-5.3031505085527897E-3</v>
      </c>
      <c r="S211" s="4">
        <v>-8.7942574173212103E-3</v>
      </c>
      <c r="T211" s="4">
        <v>-1.0936442296952001E-2</v>
      </c>
      <c r="U211" s="4">
        <v>-1.4212523587048101E-2</v>
      </c>
      <c r="V211" s="4">
        <v>-1.47951170802116E-2</v>
      </c>
      <c r="W211" s="4">
        <v>-1.6177413985133199E-2</v>
      </c>
      <c r="X211" s="4">
        <v>-1.6508465260267301E-2</v>
      </c>
      <c r="Y211" s="4">
        <v>-1.7365457490086601E-2</v>
      </c>
      <c r="Z211" s="4">
        <v>-1.7366020008921599E-2</v>
      </c>
      <c r="AA211" s="14">
        <v>-1.8267517909407598E-2</v>
      </c>
    </row>
    <row r="212" spans="1:27" x14ac:dyDescent="0.35">
      <c r="A212" s="62"/>
      <c r="B212" s="2">
        <v>0.3</v>
      </c>
      <c r="C212" s="4">
        <v>1.4568193582817899E-3</v>
      </c>
      <c r="D212" s="4">
        <v>-6.0073994100093798E-3</v>
      </c>
      <c r="E212" s="4">
        <v>-1.04096410796046E-2</v>
      </c>
      <c r="F212" s="4">
        <v>-1.26138953492045E-2</v>
      </c>
      <c r="G212" s="4">
        <v>-1.6765510663390201E-2</v>
      </c>
      <c r="H212" s="4">
        <v>-1.7731470987200699E-2</v>
      </c>
      <c r="I212" s="4">
        <v>-1.79163813591003E-2</v>
      </c>
      <c r="J212" s="4">
        <v>-1.8524061702191799E-2</v>
      </c>
      <c r="K212" s="4">
        <v>-1.88718810677528E-2</v>
      </c>
      <c r="L212" s="4">
        <v>-1.95831246674061E-2</v>
      </c>
      <c r="M212" s="4">
        <v>-1.9876569509506201E-2</v>
      </c>
      <c r="O212" s="67"/>
      <c r="P212" s="2">
        <v>0.3</v>
      </c>
      <c r="Q212" s="4">
        <v>1.4568193582817899E-3</v>
      </c>
      <c r="R212" s="4">
        <v>-6.0073994100093798E-3</v>
      </c>
      <c r="S212" s="4">
        <v>-1.04096410796046E-2</v>
      </c>
      <c r="T212" s="4">
        <v>-1.26138953492045E-2</v>
      </c>
      <c r="U212" s="4">
        <v>-1.6765510663390201E-2</v>
      </c>
      <c r="V212" s="4">
        <v>-1.7731470987200699E-2</v>
      </c>
      <c r="W212" s="4">
        <v>-1.79163813591003E-2</v>
      </c>
      <c r="X212" s="4">
        <v>-1.8524061702191799E-2</v>
      </c>
      <c r="Y212" s="4">
        <v>-1.88718810677528E-2</v>
      </c>
      <c r="Z212" s="4">
        <v>-1.95831246674061E-2</v>
      </c>
      <c r="AA212" s="14">
        <v>-1.9876569509506201E-2</v>
      </c>
    </row>
    <row r="213" spans="1:27" x14ac:dyDescent="0.35">
      <c r="A213" s="62"/>
      <c r="B213" s="2">
        <v>0.35</v>
      </c>
      <c r="C213" s="4">
        <v>1.4274705899879299E-3</v>
      </c>
      <c r="D213" s="4">
        <v>-6.7116483114659804E-3</v>
      </c>
      <c r="E213" s="4">
        <v>-1.21392067521811E-2</v>
      </c>
      <c r="F213" s="4">
        <v>-1.4698563143610999E-2</v>
      </c>
      <c r="G213" s="4">
        <v>-1.7808299511671101E-2</v>
      </c>
      <c r="H213" s="4">
        <v>-1.9282566383481001E-2</v>
      </c>
      <c r="I213" s="4">
        <v>-1.9607210531830802E-2</v>
      </c>
      <c r="J213" s="4">
        <v>-2.0539658144116402E-2</v>
      </c>
      <c r="K213" s="4">
        <v>-2.07362845540047E-2</v>
      </c>
      <c r="L213" s="4">
        <v>-2.13489290326834E-2</v>
      </c>
      <c r="M213" s="4">
        <v>-2.1645637229085E-2</v>
      </c>
      <c r="O213" s="67"/>
      <c r="P213" s="2">
        <v>0.35</v>
      </c>
      <c r="Q213" s="4">
        <v>1.4274705899879299E-3</v>
      </c>
      <c r="R213" s="4">
        <v>-6.7116483114659804E-3</v>
      </c>
      <c r="S213" s="4">
        <v>-1.21392067521811E-2</v>
      </c>
      <c r="T213" s="4">
        <v>-1.4698563143610999E-2</v>
      </c>
      <c r="U213" s="4">
        <v>-1.7808299511671101E-2</v>
      </c>
      <c r="V213" s="4">
        <v>-1.9282566383481001E-2</v>
      </c>
      <c r="W213" s="4">
        <v>-1.9607210531830802E-2</v>
      </c>
      <c r="X213" s="4">
        <v>-2.0539658144116402E-2</v>
      </c>
      <c r="Y213" s="4">
        <v>-2.07362845540047E-2</v>
      </c>
      <c r="Z213" s="4">
        <v>-2.13489290326834E-2</v>
      </c>
      <c r="AA213" s="14">
        <v>-2.1645637229085E-2</v>
      </c>
    </row>
    <row r="214" spans="1:27" x14ac:dyDescent="0.35">
      <c r="A214" s="62"/>
      <c r="B214" s="2">
        <v>0.4</v>
      </c>
      <c r="C214" s="4">
        <v>1.3574712211266199E-3</v>
      </c>
      <c r="D214" s="4">
        <v>-7.0850346237421001E-3</v>
      </c>
      <c r="E214" s="4">
        <v>-1.2758087366819401E-2</v>
      </c>
      <c r="F214" s="4">
        <v>-1.6150431707501401E-2</v>
      </c>
      <c r="G214" s="4">
        <v>-1.88489453867078E-2</v>
      </c>
      <c r="H214" s="4">
        <v>-2.01027961447835E-2</v>
      </c>
      <c r="I214" s="4">
        <v>-2.0813891664147401E-2</v>
      </c>
      <c r="J214" s="4">
        <v>-2.1756684407591799E-2</v>
      </c>
      <c r="K214" s="4">
        <v>-2.2125838324427601E-2</v>
      </c>
      <c r="L214" s="4">
        <v>-2.3114733397960701E-2</v>
      </c>
      <c r="M214" s="4">
        <v>-2.3070059716701501E-2</v>
      </c>
      <c r="O214" s="67"/>
      <c r="P214" s="2">
        <v>0.4</v>
      </c>
      <c r="Q214" s="4">
        <v>1.3574712211266199E-3</v>
      </c>
      <c r="R214" s="4">
        <v>-7.0850346237421001E-3</v>
      </c>
      <c r="S214" s="4">
        <v>-1.2758087366819401E-2</v>
      </c>
      <c r="T214" s="4">
        <v>-1.6150431707501401E-2</v>
      </c>
      <c r="U214" s="4">
        <v>-1.88489453867078E-2</v>
      </c>
      <c r="V214" s="4">
        <v>-2.01027961447835E-2</v>
      </c>
      <c r="W214" s="4">
        <v>-2.0813891664147401E-2</v>
      </c>
      <c r="X214" s="4">
        <v>-2.1756684407591799E-2</v>
      </c>
      <c r="Y214" s="4">
        <v>-2.2125838324427601E-2</v>
      </c>
      <c r="Z214" s="4">
        <v>-2.3114733397960701E-2</v>
      </c>
      <c r="AA214" s="14">
        <v>-2.3070059716701501E-2</v>
      </c>
    </row>
    <row r="215" spans="1:27" x14ac:dyDescent="0.35">
      <c r="A215" s="62"/>
      <c r="B215" s="2">
        <v>0.45</v>
      </c>
      <c r="C215" s="4">
        <v>1.57493818551302E-3</v>
      </c>
      <c r="D215" s="4">
        <v>-7.4584209360182303E-3</v>
      </c>
      <c r="E215" s="4">
        <v>-1.3780257664620901E-2</v>
      </c>
      <c r="F215" s="4">
        <v>-1.76023002713919E-2</v>
      </c>
      <c r="G215" s="4">
        <v>-1.9889591261744499E-2</v>
      </c>
      <c r="H215" s="4">
        <v>-2.0923025906085999E-2</v>
      </c>
      <c r="I215" s="4">
        <v>-2.2023862227797501E-2</v>
      </c>
      <c r="J215" s="4">
        <v>-2.29328442364931E-2</v>
      </c>
      <c r="K215" s="4">
        <v>-2.3405514657497399E-2</v>
      </c>
      <c r="L215" s="4">
        <v>-2.4309594184160201E-2</v>
      </c>
      <c r="M215" s="4">
        <v>-2.4479642510414099E-2</v>
      </c>
      <c r="O215" s="67"/>
      <c r="P215" s="2">
        <v>0.45</v>
      </c>
      <c r="Q215" s="4">
        <v>1.57493818551302E-3</v>
      </c>
      <c r="R215" s="4">
        <v>-7.4584209360182303E-3</v>
      </c>
      <c r="S215" s="4">
        <v>-1.3780257664620901E-2</v>
      </c>
      <c r="T215" s="4">
        <v>-1.76023002713919E-2</v>
      </c>
      <c r="U215" s="4">
        <v>-1.9889591261744499E-2</v>
      </c>
      <c r="V215" s="4">
        <v>-2.0923025906085999E-2</v>
      </c>
      <c r="W215" s="4">
        <v>-2.2023862227797501E-2</v>
      </c>
      <c r="X215" s="4">
        <v>-2.29328442364931E-2</v>
      </c>
      <c r="Y215" s="4">
        <v>-2.3405514657497399E-2</v>
      </c>
      <c r="Z215" s="4">
        <v>-2.4309594184160201E-2</v>
      </c>
      <c r="AA215" s="14">
        <v>-2.4479642510414099E-2</v>
      </c>
    </row>
    <row r="216" spans="1:27" x14ac:dyDescent="0.35">
      <c r="A216" s="62"/>
      <c r="B216" s="2">
        <v>0.5</v>
      </c>
      <c r="C216" s="4">
        <v>1.48897047620267E-3</v>
      </c>
      <c r="D216" s="4">
        <v>-8.30441682289044E-3</v>
      </c>
      <c r="E216" s="4">
        <v>-1.36011326685548E-2</v>
      </c>
      <c r="F216" s="4">
        <v>-1.8580270931124701E-2</v>
      </c>
      <c r="G216" s="4">
        <v>-2.0672924816608401E-2</v>
      </c>
      <c r="H216" s="4">
        <v>-2.2366510704159698E-2</v>
      </c>
      <c r="I216" s="4">
        <v>-2.3118888959288601E-2</v>
      </c>
      <c r="J216" s="4">
        <v>-2.4374272674322101E-2</v>
      </c>
      <c r="K216" s="4">
        <v>-2.4951500818133399E-2</v>
      </c>
      <c r="L216" s="4">
        <v>-2.51179710030556E-2</v>
      </c>
      <c r="M216" s="4">
        <v>-2.54425816237927E-2</v>
      </c>
      <c r="O216" s="67"/>
      <c r="P216" s="2">
        <v>0.5</v>
      </c>
      <c r="Q216" s="4">
        <v>1.48897047620267E-3</v>
      </c>
      <c r="R216" s="4">
        <v>-8.30441682289044E-3</v>
      </c>
      <c r="S216" s="4">
        <v>-1.36011326685548E-2</v>
      </c>
      <c r="T216" s="4">
        <v>-1.8580270931124701E-2</v>
      </c>
      <c r="U216" s="4">
        <v>-2.0672924816608401E-2</v>
      </c>
      <c r="V216" s="4">
        <v>-2.2366510704159698E-2</v>
      </c>
      <c r="W216" s="4">
        <v>-2.3118888959288601E-2</v>
      </c>
      <c r="X216" s="4">
        <v>-2.4374272674322101E-2</v>
      </c>
      <c r="Y216" s="4">
        <v>-2.4951500818133399E-2</v>
      </c>
      <c r="Z216" s="4">
        <v>-2.51179710030556E-2</v>
      </c>
      <c r="AA216" s="14">
        <v>-2.54425816237927E-2</v>
      </c>
    </row>
    <row r="217" spans="1:27" x14ac:dyDescent="0.35">
      <c r="A217" s="62"/>
      <c r="B217" s="2">
        <v>0.55000000000000004</v>
      </c>
      <c r="C217" s="4">
        <v>1.22289534192532E-3</v>
      </c>
      <c r="D217" s="4">
        <v>-9.1504127097626498E-3</v>
      </c>
      <c r="E217" s="4">
        <v>-1.54343796893954E-2</v>
      </c>
      <c r="F217" s="4">
        <v>-1.9250651821494099E-2</v>
      </c>
      <c r="G217" s="4">
        <v>-2.16273590922356E-2</v>
      </c>
      <c r="H217" s="4">
        <v>-2.3018859326839398E-2</v>
      </c>
      <c r="I217" s="4">
        <v>-2.4345107376575501E-2</v>
      </c>
      <c r="J217" s="4">
        <v>-2.5075096637010599E-2</v>
      </c>
      <c r="K217" s="4">
        <v>-2.60256230831146E-2</v>
      </c>
      <c r="L217" s="4">
        <v>-2.6316201314330101E-2</v>
      </c>
      <c r="M217" s="4">
        <v>-2.6992624625563601E-2</v>
      </c>
      <c r="O217" s="67"/>
      <c r="P217" s="2">
        <v>0.55000000000000004</v>
      </c>
      <c r="Q217" s="4">
        <v>1.22289534192532E-3</v>
      </c>
      <c r="R217" s="4">
        <v>-9.1504127097626498E-3</v>
      </c>
      <c r="S217" s="4">
        <v>-1.54343796893954E-2</v>
      </c>
      <c r="T217" s="4">
        <v>-1.9250651821494099E-2</v>
      </c>
      <c r="U217" s="4">
        <v>-2.16273590922356E-2</v>
      </c>
      <c r="V217" s="4">
        <v>-2.3018859326839398E-2</v>
      </c>
      <c r="W217" s="4">
        <v>-2.4345107376575501E-2</v>
      </c>
      <c r="X217" s="4">
        <v>-2.5075096637010599E-2</v>
      </c>
      <c r="Y217" s="4">
        <v>-2.60256230831146E-2</v>
      </c>
      <c r="Z217" s="4">
        <v>-2.6316201314330101E-2</v>
      </c>
      <c r="AA217" s="14">
        <v>-2.6992624625563601E-2</v>
      </c>
    </row>
    <row r="218" spans="1:27" x14ac:dyDescent="0.35">
      <c r="A218" s="62"/>
      <c r="B218" s="2">
        <v>0.6</v>
      </c>
      <c r="C218" s="4">
        <v>1.21875933837146E-3</v>
      </c>
      <c r="D218" s="4">
        <v>-9.99640859663487E-3</v>
      </c>
      <c r="E218" s="4">
        <v>-1.5804040711373101E-2</v>
      </c>
      <c r="F218" s="4">
        <v>-1.99210327118635E-2</v>
      </c>
      <c r="G218" s="4">
        <v>-2.2340694442391399E-2</v>
      </c>
      <c r="H218" s="4">
        <v>-2.3965312168002101E-2</v>
      </c>
      <c r="I218" s="4">
        <v>-2.5177441537380201E-2</v>
      </c>
      <c r="J218" s="4">
        <v>-2.6154853403568299E-2</v>
      </c>
      <c r="K218" s="4">
        <v>-2.7270041406154601E-2</v>
      </c>
      <c r="L218" s="4">
        <v>-2.77102906256914E-2</v>
      </c>
      <c r="M218" s="4">
        <v>-2.77835372835398E-2</v>
      </c>
      <c r="O218" s="67"/>
      <c r="P218" s="2">
        <v>0.6</v>
      </c>
      <c r="Q218" s="4">
        <v>1.21875933837146E-3</v>
      </c>
      <c r="R218" s="4">
        <v>-9.99640859663487E-3</v>
      </c>
      <c r="S218" s="4">
        <v>-1.5804040711373101E-2</v>
      </c>
      <c r="T218" s="4">
        <v>-1.99210327118635E-2</v>
      </c>
      <c r="U218" s="4">
        <v>-2.2340694442391399E-2</v>
      </c>
      <c r="V218" s="4">
        <v>-2.3965312168002101E-2</v>
      </c>
      <c r="W218" s="4">
        <v>-2.5177441537380201E-2</v>
      </c>
      <c r="X218" s="4">
        <v>-2.6154853403568299E-2</v>
      </c>
      <c r="Y218" s="4">
        <v>-2.7270041406154601E-2</v>
      </c>
      <c r="Z218" s="4">
        <v>-2.77102906256914E-2</v>
      </c>
      <c r="AA218" s="14">
        <v>-2.77835372835398E-2</v>
      </c>
    </row>
    <row r="219" spans="1:27" x14ac:dyDescent="0.35">
      <c r="A219" s="62"/>
      <c r="B219" s="2">
        <v>0.65</v>
      </c>
      <c r="C219" s="4">
        <v>1.3028554385528001E-3</v>
      </c>
      <c r="D219" s="4">
        <v>-1.1398522183299099E-2</v>
      </c>
      <c r="E219" s="4">
        <v>-1.6173701733350799E-2</v>
      </c>
      <c r="F219" s="4">
        <v>-2.0469920709729202E-2</v>
      </c>
      <c r="G219" s="4">
        <v>-2.32215840369463E-2</v>
      </c>
      <c r="H219" s="4">
        <v>-2.4896577000617998E-2</v>
      </c>
      <c r="I219" s="4">
        <v>-2.6049802079796801E-2</v>
      </c>
      <c r="J219" s="4">
        <v>-2.6970053091645199E-2</v>
      </c>
      <c r="K219" s="4">
        <v>-2.7894427999854102E-2</v>
      </c>
      <c r="L219" s="4">
        <v>-2.8443375602364498E-2</v>
      </c>
      <c r="M219" s="4">
        <v>-2.9109738767147099E-2</v>
      </c>
      <c r="O219" s="67"/>
      <c r="P219" s="2">
        <v>0.65</v>
      </c>
      <c r="Q219" s="4">
        <v>1.3028554385528001E-3</v>
      </c>
      <c r="R219" s="4">
        <v>-1.1398522183299099E-2</v>
      </c>
      <c r="S219" s="4">
        <v>-1.6173701733350799E-2</v>
      </c>
      <c r="T219" s="4">
        <v>-2.0469920709729202E-2</v>
      </c>
      <c r="U219" s="4">
        <v>-2.32215840369463E-2</v>
      </c>
      <c r="V219" s="4">
        <v>-2.4896577000617998E-2</v>
      </c>
      <c r="W219" s="4">
        <v>-2.6049802079796801E-2</v>
      </c>
      <c r="X219" s="4">
        <v>-2.6970053091645199E-2</v>
      </c>
      <c r="Y219" s="4">
        <v>-2.7894427999854102E-2</v>
      </c>
      <c r="Z219" s="4">
        <v>-2.8443375602364498E-2</v>
      </c>
      <c r="AA219" s="14">
        <v>-2.9109738767147099E-2</v>
      </c>
    </row>
    <row r="220" spans="1:27" x14ac:dyDescent="0.35">
      <c r="A220" s="62"/>
      <c r="B220" s="2">
        <v>0.7</v>
      </c>
      <c r="C220" s="4">
        <v>1.0954489698633599E-3</v>
      </c>
      <c r="D220" s="4">
        <v>-1.1325690895319001E-2</v>
      </c>
      <c r="E220" s="4">
        <v>-1.7693771049380299E-2</v>
      </c>
      <c r="F220" s="4">
        <v>-2.10002772510052E-2</v>
      </c>
      <c r="G220" s="4">
        <v>-2.4144941940903698E-2</v>
      </c>
      <c r="H220" s="4">
        <v>-2.5841215625405301E-2</v>
      </c>
      <c r="I220" s="4">
        <v>-2.6360346004366899E-2</v>
      </c>
      <c r="J220" s="4">
        <v>-2.80254930257797E-2</v>
      </c>
      <c r="K220" s="4">
        <v>-2.8925765305757498E-2</v>
      </c>
      <c r="L220" s="4">
        <v>-2.9472164809703799E-2</v>
      </c>
      <c r="M220" s="4">
        <v>-2.9909322038292899E-2</v>
      </c>
      <c r="O220" s="67"/>
      <c r="P220" s="2">
        <v>0.7</v>
      </c>
      <c r="Q220" s="4">
        <v>1.0954489698633599E-3</v>
      </c>
      <c r="R220" s="4">
        <v>-1.1325690895319001E-2</v>
      </c>
      <c r="S220" s="4">
        <v>-1.7693771049380299E-2</v>
      </c>
      <c r="T220" s="4">
        <v>-2.10002772510052E-2</v>
      </c>
      <c r="U220" s="4">
        <v>-2.4144941940903698E-2</v>
      </c>
      <c r="V220" s="4">
        <v>-2.5841215625405301E-2</v>
      </c>
      <c r="W220" s="4">
        <v>-2.6360346004366899E-2</v>
      </c>
      <c r="X220" s="4">
        <v>-2.80254930257797E-2</v>
      </c>
      <c r="Y220" s="4">
        <v>-2.8925765305757498E-2</v>
      </c>
      <c r="Z220" s="4">
        <v>-2.9472164809703799E-2</v>
      </c>
      <c r="AA220" s="14">
        <v>-2.9909322038292899E-2</v>
      </c>
    </row>
    <row r="221" spans="1:27" x14ac:dyDescent="0.35">
      <c r="A221" s="62"/>
      <c r="B221" s="2">
        <v>0.75</v>
      </c>
      <c r="C221" s="4">
        <v>1.13248114939779E-3</v>
      </c>
      <c r="D221" s="4">
        <v>-1.18730701506138E-2</v>
      </c>
      <c r="E221" s="4">
        <v>-1.81995518505573E-2</v>
      </c>
      <c r="F221" s="4">
        <v>-2.2092394530773201E-2</v>
      </c>
      <c r="G221" s="4">
        <v>-2.4733463302254701E-2</v>
      </c>
      <c r="H221" s="4">
        <v>-2.6375487446785001E-2</v>
      </c>
      <c r="I221" s="4">
        <v>-2.7940446510911002E-2</v>
      </c>
      <c r="J221" s="4">
        <v>-2.8778763487935101E-2</v>
      </c>
      <c r="K221" s="4">
        <v>-2.9686840251088101E-2</v>
      </c>
      <c r="L221" s="4">
        <v>-3.04129105061293E-2</v>
      </c>
      <c r="M221" s="4">
        <v>-3.10649033635855E-2</v>
      </c>
      <c r="O221" s="67"/>
      <c r="P221" s="2">
        <v>0.75</v>
      </c>
      <c r="Q221" s="4">
        <v>1.13248114939779E-3</v>
      </c>
      <c r="R221" s="4">
        <v>-1.18730701506138E-2</v>
      </c>
      <c r="S221" s="4">
        <v>-1.81995518505573E-2</v>
      </c>
      <c r="T221" s="4">
        <v>-2.2092394530773201E-2</v>
      </c>
      <c r="U221" s="4">
        <v>-2.4733463302254701E-2</v>
      </c>
      <c r="V221" s="4">
        <v>-2.6375487446785001E-2</v>
      </c>
      <c r="W221" s="4">
        <v>-2.7940446510911002E-2</v>
      </c>
      <c r="X221" s="4">
        <v>-2.8778763487935101E-2</v>
      </c>
      <c r="Y221" s="4">
        <v>-2.9686840251088101E-2</v>
      </c>
      <c r="Z221" s="4">
        <v>-3.04129105061293E-2</v>
      </c>
      <c r="AA221" s="14">
        <v>-3.10649033635855E-2</v>
      </c>
    </row>
    <row r="222" spans="1:27" x14ac:dyDescent="0.35">
      <c r="A222" s="62"/>
      <c r="B222" s="2">
        <v>0.8</v>
      </c>
      <c r="C222" s="4">
        <v>9.924941696226599E-4</v>
      </c>
      <c r="D222" s="4">
        <v>-1.24204494059086E-2</v>
      </c>
      <c r="E222" s="4">
        <v>-1.89091172069311E-2</v>
      </c>
      <c r="F222" s="4">
        <v>-2.27869469672441E-2</v>
      </c>
      <c r="G222" s="4">
        <v>-2.54351980984211E-2</v>
      </c>
      <c r="H222" s="4">
        <v>-2.7233773842454002E-2</v>
      </c>
      <c r="I222" s="4">
        <v>-2.8719779103994401E-2</v>
      </c>
      <c r="J222" s="4">
        <v>-2.9689295217394801E-2</v>
      </c>
      <c r="K222" s="4">
        <v>-3.07815372943878E-2</v>
      </c>
      <c r="L222" s="4">
        <v>-3.1439900398254401E-2</v>
      </c>
      <c r="M222" s="4">
        <v>-3.2056674361228901E-2</v>
      </c>
      <c r="O222" s="67"/>
      <c r="P222" s="2">
        <v>0.8</v>
      </c>
      <c r="Q222" s="4">
        <v>9.924941696226599E-4</v>
      </c>
      <c r="R222" s="4">
        <v>-1.24204494059086E-2</v>
      </c>
      <c r="S222" s="4">
        <v>-1.89091172069311E-2</v>
      </c>
      <c r="T222" s="4">
        <v>-2.27869469672441E-2</v>
      </c>
      <c r="U222" s="4">
        <v>-2.54351980984211E-2</v>
      </c>
      <c r="V222" s="4">
        <v>-2.7233773842454002E-2</v>
      </c>
      <c r="W222" s="4">
        <v>-2.8719779103994401E-2</v>
      </c>
      <c r="X222" s="4">
        <v>-2.9689295217394801E-2</v>
      </c>
      <c r="Y222" s="4">
        <v>-3.07815372943878E-2</v>
      </c>
      <c r="Z222" s="4">
        <v>-3.1439900398254401E-2</v>
      </c>
      <c r="AA222" s="14">
        <v>-3.2056674361228901E-2</v>
      </c>
    </row>
    <row r="223" spans="1:27" x14ac:dyDescent="0.35">
      <c r="A223" s="62"/>
      <c r="B223" s="2">
        <v>0.85</v>
      </c>
      <c r="C223" s="4">
        <v>7.3147338116541505E-4</v>
      </c>
      <c r="D223" s="4">
        <v>-1.27038238570094E-2</v>
      </c>
      <c r="E223" s="4">
        <v>-1.9272090867161799E-2</v>
      </c>
      <c r="F223" s="4">
        <v>-2.3128466680645901E-2</v>
      </c>
      <c r="G223" s="4">
        <v>-2.5988707318901998E-2</v>
      </c>
      <c r="H223" s="4">
        <v>-2.8061866760253899E-2</v>
      </c>
      <c r="I223" s="4">
        <v>-2.9567111283540701E-2</v>
      </c>
      <c r="J223" s="4">
        <v>-3.0789894983172399E-2</v>
      </c>
      <c r="K223" s="4">
        <v>-3.1573750078678103E-2</v>
      </c>
      <c r="L223" s="4">
        <v>-3.2538276165723801E-2</v>
      </c>
      <c r="M223" s="4">
        <v>-3.3054526895284701E-2</v>
      </c>
      <c r="O223" s="67"/>
      <c r="P223" s="2">
        <v>0.85</v>
      </c>
      <c r="Q223" s="4">
        <v>7.3147338116541505E-4</v>
      </c>
      <c r="R223" s="4">
        <v>-1.27038238570094E-2</v>
      </c>
      <c r="S223" s="4">
        <v>-1.9272090867161799E-2</v>
      </c>
      <c r="T223" s="4">
        <v>-2.3128466680645901E-2</v>
      </c>
      <c r="U223" s="4">
        <v>-2.5988707318901998E-2</v>
      </c>
      <c r="V223" s="4">
        <v>-2.8061866760253899E-2</v>
      </c>
      <c r="W223" s="4">
        <v>-2.9567111283540701E-2</v>
      </c>
      <c r="X223" s="4">
        <v>-3.0789894983172399E-2</v>
      </c>
      <c r="Y223" s="4">
        <v>-3.1573750078678103E-2</v>
      </c>
      <c r="Z223" s="4">
        <v>-3.2538276165723801E-2</v>
      </c>
      <c r="AA223" s="14">
        <v>-3.3054526895284701E-2</v>
      </c>
    </row>
    <row r="224" spans="1:27" x14ac:dyDescent="0.35">
      <c r="A224" s="62"/>
      <c r="B224" s="2">
        <v>0.9</v>
      </c>
      <c r="C224" s="4">
        <v>9.6608902094885696E-4</v>
      </c>
      <c r="D224" s="4">
        <v>-1.30190057680011E-2</v>
      </c>
      <c r="E224" s="4">
        <v>-1.9773380830884001E-2</v>
      </c>
      <c r="F224" s="4">
        <v>-2.3833887651562701E-2</v>
      </c>
      <c r="G224" s="4">
        <v>-2.66673732548952E-2</v>
      </c>
      <c r="H224" s="4">
        <v>-2.8865206986665701E-2</v>
      </c>
      <c r="I224" s="4">
        <v>-3.0447065830230699E-2</v>
      </c>
      <c r="J224" s="4">
        <v>-3.16259823739529E-2</v>
      </c>
      <c r="K224" s="4">
        <v>-3.2526936382055303E-2</v>
      </c>
      <c r="L224" s="4">
        <v>-3.3366996794939E-2</v>
      </c>
      <c r="M224" s="4">
        <v>-3.3964581787586198E-2</v>
      </c>
      <c r="O224" s="67"/>
      <c r="P224" s="2">
        <v>0.9</v>
      </c>
      <c r="Q224" s="4">
        <v>9.6608902094885696E-4</v>
      </c>
      <c r="R224" s="4">
        <v>-1.30190057680011E-2</v>
      </c>
      <c r="S224" s="4">
        <v>-1.9773380830884001E-2</v>
      </c>
      <c r="T224" s="4">
        <v>-2.3833887651562701E-2</v>
      </c>
      <c r="U224" s="4">
        <v>-2.66673732548952E-2</v>
      </c>
      <c r="V224" s="4">
        <v>-2.8865206986665701E-2</v>
      </c>
      <c r="W224" s="4">
        <v>-3.0447065830230699E-2</v>
      </c>
      <c r="X224" s="4">
        <v>-3.16259823739529E-2</v>
      </c>
      <c r="Y224" s="4">
        <v>-3.2526936382055303E-2</v>
      </c>
      <c r="Z224" s="4">
        <v>-3.3366996794939E-2</v>
      </c>
      <c r="AA224" s="14">
        <v>-3.3964581787586198E-2</v>
      </c>
    </row>
    <row r="225" spans="1:27" x14ac:dyDescent="0.35">
      <c r="A225" s="62"/>
      <c r="B225" s="2">
        <v>0.95</v>
      </c>
      <c r="C225" s="4">
        <v>9.4492337666451898E-4</v>
      </c>
      <c r="D225" s="4">
        <v>-1.37544460594654E-2</v>
      </c>
      <c r="E225" s="4">
        <v>-2.0375711843371402E-2</v>
      </c>
      <c r="F225" s="4">
        <v>-2.4165226146578799E-2</v>
      </c>
      <c r="G225" s="4">
        <v>-2.7294050902128199E-2</v>
      </c>
      <c r="H225" s="4">
        <v>-2.96260174363852E-2</v>
      </c>
      <c r="I225" s="4">
        <v>-3.1274810433387798E-2</v>
      </c>
      <c r="J225" s="4">
        <v>-3.2478254288435003E-2</v>
      </c>
      <c r="K225" s="4">
        <v>-3.3427610993385301E-2</v>
      </c>
      <c r="L225" s="4">
        <v>-3.4286167472600902E-2</v>
      </c>
      <c r="M225" s="4">
        <v>-3.5107713192701298E-2</v>
      </c>
      <c r="O225" s="67"/>
      <c r="P225" s="2">
        <v>0.95</v>
      </c>
      <c r="Q225" s="4">
        <v>9.4492337666451898E-4</v>
      </c>
      <c r="R225" s="4">
        <v>-1.37544460594654E-2</v>
      </c>
      <c r="S225" s="4">
        <v>-2.0375711843371402E-2</v>
      </c>
      <c r="T225" s="4">
        <v>-2.4165226146578799E-2</v>
      </c>
      <c r="U225" s="4">
        <v>-2.7294050902128199E-2</v>
      </c>
      <c r="V225" s="4">
        <v>-2.96260174363852E-2</v>
      </c>
      <c r="W225" s="4">
        <v>-3.1274810433387798E-2</v>
      </c>
      <c r="X225" s="4">
        <v>-3.2478254288435003E-2</v>
      </c>
      <c r="Y225" s="4">
        <v>-3.3427610993385301E-2</v>
      </c>
      <c r="Z225" s="4">
        <v>-3.4286167472600902E-2</v>
      </c>
      <c r="AA225" s="14">
        <v>-3.5107713192701298E-2</v>
      </c>
    </row>
    <row r="226" spans="1:27" ht="15" thickBot="1" x14ac:dyDescent="0.4">
      <c r="A226" s="62"/>
      <c r="B226" s="2">
        <v>1</v>
      </c>
      <c r="C226" s="4">
        <v>8.4440625505521904E-4</v>
      </c>
      <c r="D226" s="4">
        <v>-1.4489886350929701E-2</v>
      </c>
      <c r="E226" s="4">
        <v>-2.06333734095097E-2</v>
      </c>
      <c r="F226" s="4">
        <v>-2.4784974753856701E-2</v>
      </c>
      <c r="G226" s="4">
        <v>-2.77787037193775E-2</v>
      </c>
      <c r="H226" s="4">
        <v>-3.0271461233496701E-2</v>
      </c>
      <c r="I226" s="4">
        <v>-3.16885635256767E-2</v>
      </c>
      <c r="J226" s="4">
        <v>-3.35240438580513E-2</v>
      </c>
      <c r="K226" s="4">
        <v>-3.4458730369806297E-2</v>
      </c>
      <c r="L226" s="4">
        <v>-3.4720014780759798E-2</v>
      </c>
      <c r="M226" s="4">
        <v>-3.56575101613998E-2</v>
      </c>
      <c r="O226" s="68"/>
      <c r="P226" s="15">
        <v>1</v>
      </c>
      <c r="Q226" s="16">
        <v>8.4440625505521904E-4</v>
      </c>
      <c r="R226" s="16">
        <v>-1.4489886350929701E-2</v>
      </c>
      <c r="S226" s="16">
        <v>-2.06333734095097E-2</v>
      </c>
      <c r="T226" s="16">
        <v>-2.4784974753856701E-2</v>
      </c>
      <c r="U226" s="16">
        <v>-2.77787037193775E-2</v>
      </c>
      <c r="V226" s="16">
        <v>-3.0271461233496701E-2</v>
      </c>
      <c r="W226" s="16">
        <v>-3.16885635256767E-2</v>
      </c>
      <c r="X226" s="16">
        <v>-3.35240438580513E-2</v>
      </c>
      <c r="Y226" s="16">
        <v>-3.4458730369806297E-2</v>
      </c>
      <c r="Z226" s="16">
        <v>-3.4720014780759798E-2</v>
      </c>
      <c r="AA226" s="17">
        <v>-3.56575101613998E-2</v>
      </c>
    </row>
  </sheetData>
  <mergeCells count="27">
    <mergeCell ref="O6:AA6"/>
    <mergeCell ref="A7:A28"/>
    <mergeCell ref="O7:O28"/>
    <mergeCell ref="A39:M39"/>
    <mergeCell ref="O39:AA39"/>
    <mergeCell ref="A40:A61"/>
    <mergeCell ref="O40:O61"/>
    <mergeCell ref="A72:M72"/>
    <mergeCell ref="O72:AA72"/>
    <mergeCell ref="A73:A94"/>
    <mergeCell ref="O73:O94"/>
    <mergeCell ref="A105:M105"/>
    <mergeCell ref="O105:AA105"/>
    <mergeCell ref="A106:A127"/>
    <mergeCell ref="O106:O127"/>
    <mergeCell ref="A138:M138"/>
    <mergeCell ref="O138:AA138"/>
    <mergeCell ref="A204:M204"/>
    <mergeCell ref="O204:AA204"/>
    <mergeCell ref="A205:A226"/>
    <mergeCell ref="O205:O226"/>
    <mergeCell ref="A139:A160"/>
    <mergeCell ref="O139:O160"/>
    <mergeCell ref="A171:M171"/>
    <mergeCell ref="O171:AA171"/>
    <mergeCell ref="A172:A193"/>
    <mergeCell ref="O172:O193"/>
  </mergeCells>
  <pageMargins left="0.7" right="0.7" top="0.75" bottom="0.75" header="0.3" footer="0.3"/>
  <pageSetup paperSize="9" orientation="landscape" r:id="rId1"/>
  <headerFooter>
    <oddHeader>&amp;C&amp;"-,Italic"TRV parameters for load current switching 
CLASS 6: Transformer rating: 601 - 1000 MVA ,  Generator rating: 401 - 800 MVA</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72CD0-8E5D-4C7B-9428-679DE295917F}">
  <dimension ref="A1:M226"/>
  <sheetViews>
    <sheetView zoomScale="70" zoomScaleNormal="70" zoomScalePageLayoutView="55" workbookViewId="0">
      <selection activeCell="U29" sqref="U29"/>
    </sheetView>
  </sheetViews>
  <sheetFormatPr defaultColWidth="8.90625" defaultRowHeight="14.5" x14ac:dyDescent="0.35"/>
  <cols>
    <col min="1" max="2" width="8.90625" style="6"/>
    <col min="3" max="3" width="9" style="6" bestFit="1" customWidth="1"/>
    <col min="4" max="16384" width="8.90625" style="6"/>
  </cols>
  <sheetData>
    <row r="1" spans="1:13" x14ac:dyDescent="0.35">
      <c r="A1" s="18" t="s">
        <v>3</v>
      </c>
      <c r="B1" s="19"/>
      <c r="C1" s="19"/>
      <c r="D1" s="19"/>
      <c r="E1" s="19"/>
      <c r="F1" s="19"/>
      <c r="G1" s="19"/>
      <c r="H1" s="19"/>
      <c r="I1" s="19"/>
      <c r="J1" s="19"/>
      <c r="K1" s="19"/>
      <c r="L1" s="19"/>
      <c r="M1" s="20"/>
    </row>
    <row r="2" spans="1:13" x14ac:dyDescent="0.35">
      <c r="A2" s="8"/>
      <c r="B2" s="9"/>
      <c r="C2" s="9"/>
      <c r="D2" s="9"/>
      <c r="E2" s="9"/>
      <c r="F2" s="9"/>
      <c r="G2" s="9"/>
      <c r="H2" s="9"/>
      <c r="I2" s="9"/>
      <c r="J2" s="9"/>
      <c r="K2" s="9"/>
      <c r="L2" s="9"/>
      <c r="M2" s="10"/>
    </row>
    <row r="3" spans="1:13" x14ac:dyDescent="0.35">
      <c r="A3" s="8"/>
      <c r="B3" s="9"/>
      <c r="C3" s="9"/>
      <c r="D3" s="9"/>
      <c r="E3" s="9"/>
      <c r="F3" s="9"/>
      <c r="G3" s="9"/>
      <c r="H3" s="9"/>
      <c r="I3" s="9"/>
      <c r="J3" s="9"/>
      <c r="K3" s="9"/>
      <c r="L3" s="9"/>
      <c r="M3" s="10"/>
    </row>
    <row r="4" spans="1:13" x14ac:dyDescent="0.35">
      <c r="A4" s="8"/>
      <c r="B4" s="9"/>
      <c r="C4" s="9"/>
      <c r="D4" s="9"/>
      <c r="E4" s="9"/>
      <c r="F4" s="9"/>
      <c r="G4" s="9"/>
      <c r="H4" s="9"/>
      <c r="I4" s="9"/>
      <c r="J4" s="9"/>
      <c r="K4" s="9"/>
      <c r="L4" s="9"/>
      <c r="M4" s="10"/>
    </row>
    <row r="5" spans="1:13" x14ac:dyDescent="0.35">
      <c r="A5" s="8"/>
      <c r="B5" s="9"/>
      <c r="C5" s="9"/>
      <c r="D5" s="9"/>
      <c r="E5" s="9"/>
      <c r="F5" s="9"/>
      <c r="G5" s="9"/>
      <c r="H5" s="9"/>
      <c r="I5" s="9"/>
      <c r="J5" s="9"/>
      <c r="K5" s="9"/>
      <c r="L5" s="9"/>
      <c r="M5" s="10"/>
    </row>
    <row r="6" spans="1:13" x14ac:dyDescent="0.35">
      <c r="A6" s="64" t="s">
        <v>1</v>
      </c>
      <c r="B6" s="65"/>
      <c r="C6" s="65"/>
      <c r="D6" s="65"/>
      <c r="E6" s="65"/>
      <c r="F6" s="65"/>
      <c r="G6" s="65"/>
      <c r="H6" s="65"/>
      <c r="I6" s="65"/>
      <c r="J6" s="65"/>
      <c r="K6" s="65"/>
      <c r="L6" s="65"/>
      <c r="M6" s="66"/>
    </row>
    <row r="7" spans="1:13" x14ac:dyDescent="0.35">
      <c r="A7" s="67" t="s">
        <v>0</v>
      </c>
      <c r="B7" s="1"/>
      <c r="C7" s="1">
        <v>0</v>
      </c>
      <c r="D7" s="1">
        <v>0.1</v>
      </c>
      <c r="E7" s="1">
        <v>0.2</v>
      </c>
      <c r="F7" s="1">
        <v>0.3</v>
      </c>
      <c r="G7" s="1">
        <v>0.4</v>
      </c>
      <c r="H7" s="1">
        <v>0.5</v>
      </c>
      <c r="I7" s="1">
        <v>0.6</v>
      </c>
      <c r="J7" s="1">
        <v>0.7</v>
      </c>
      <c r="K7" s="1">
        <v>0.8</v>
      </c>
      <c r="L7" s="1">
        <v>0.9</v>
      </c>
      <c r="M7" s="11">
        <v>1</v>
      </c>
    </row>
    <row r="8" spans="1:13" x14ac:dyDescent="0.35">
      <c r="A8" s="67"/>
      <c r="B8" s="2">
        <v>0</v>
      </c>
      <c r="C8" s="3">
        <v>0.92</v>
      </c>
      <c r="D8" s="3">
        <v>0.92</v>
      </c>
      <c r="E8" s="3">
        <v>0.92</v>
      </c>
      <c r="F8" s="3">
        <v>0.92</v>
      </c>
      <c r="G8" s="3">
        <v>0.92</v>
      </c>
      <c r="H8" s="3">
        <v>0.92</v>
      </c>
      <c r="I8" s="3">
        <v>0.92</v>
      </c>
      <c r="J8" s="3">
        <v>0.92</v>
      </c>
      <c r="K8" s="3">
        <v>0.92</v>
      </c>
      <c r="L8" s="3">
        <v>0.92</v>
      </c>
      <c r="M8" s="12">
        <v>0.92</v>
      </c>
    </row>
    <row r="9" spans="1:13" x14ac:dyDescent="0.35">
      <c r="A9" s="67"/>
      <c r="B9" s="2">
        <v>0.05</v>
      </c>
      <c r="C9" s="3">
        <v>1.0113517137674188</v>
      </c>
      <c r="D9" s="3">
        <v>1.0180837521186259</v>
      </c>
      <c r="E9" s="3">
        <v>1.0228341762836182</v>
      </c>
      <c r="F9" s="3">
        <v>1.0258034339317896</v>
      </c>
      <c r="G9" s="3">
        <v>1.0272238621344945</v>
      </c>
      <c r="H9" s="3">
        <v>1.0273251826946559</v>
      </c>
      <c r="I9" s="3">
        <v>1.026318641809318</v>
      </c>
      <c r="J9" s="3">
        <v>1.0243895860818715</v>
      </c>
      <c r="K9" s="3">
        <v>1.0217013432429389</v>
      </c>
      <c r="L9" s="3">
        <v>1.0183934505169219</v>
      </c>
      <c r="M9" s="12">
        <v>1.0145867164318387</v>
      </c>
    </row>
    <row r="10" spans="1:13" x14ac:dyDescent="0.35">
      <c r="A10" s="67"/>
      <c r="B10" s="2">
        <v>0.1</v>
      </c>
      <c r="C10" s="3">
        <v>1.0330506801605213</v>
      </c>
      <c r="D10" s="3">
        <v>1.0533454161423894</v>
      </c>
      <c r="E10" s="3">
        <v>1.0693641882676348</v>
      </c>
      <c r="F10" s="3">
        <v>1.0796591501969552</v>
      </c>
      <c r="G10" s="3">
        <v>1.085253546788141</v>
      </c>
      <c r="H10" s="3">
        <v>1.0871588963728673</v>
      </c>
      <c r="I10" s="3">
        <v>1.0862238113696756</v>
      </c>
      <c r="J10" s="3">
        <v>1.0831195721259483</v>
      </c>
      <c r="K10" s="3">
        <v>1.0783685574164772</v>
      </c>
      <c r="L10" s="3">
        <v>1.0723735185769885</v>
      </c>
      <c r="M10" s="12">
        <v>1.0654455881852369</v>
      </c>
    </row>
    <row r="11" spans="1:13" x14ac:dyDescent="0.35">
      <c r="A11" s="67"/>
      <c r="B11" s="2">
        <v>0.15</v>
      </c>
      <c r="C11" s="3">
        <v>1.0440616350907541</v>
      </c>
      <c r="D11" s="3">
        <v>1.0700069537529564</v>
      </c>
      <c r="E11" s="3">
        <v>1.0940093810741724</v>
      </c>
      <c r="F11" s="3">
        <v>1.10916697061979</v>
      </c>
      <c r="G11" s="3">
        <v>1.1168600779313318</v>
      </c>
      <c r="H11" s="3">
        <v>1.1188955160287708</v>
      </c>
      <c r="I11" s="3">
        <v>1.1167958773099458</v>
      </c>
      <c r="J11" s="3">
        <v>1.1121280450087323</v>
      </c>
      <c r="K11" s="3">
        <v>1.1059873947730445</v>
      </c>
      <c r="L11" s="3">
        <v>1.0983208619631246</v>
      </c>
      <c r="M11" s="12">
        <v>1.0895629185896651</v>
      </c>
    </row>
    <row r="12" spans="1:13" x14ac:dyDescent="0.35">
      <c r="A12" s="67"/>
      <c r="B12" s="2">
        <v>0.2</v>
      </c>
      <c r="C12" s="3">
        <v>1.0451500085683969</v>
      </c>
      <c r="D12" s="3">
        <v>1.0764990623180699</v>
      </c>
      <c r="E12" s="3">
        <v>1.1093100511110738</v>
      </c>
      <c r="F12" s="3">
        <v>1.128831680004412</v>
      </c>
      <c r="G12" s="3">
        <v>1.1380798596602204</v>
      </c>
      <c r="H12" s="3">
        <v>1.1401205282944893</v>
      </c>
      <c r="I12" s="3">
        <v>1.1372153025407052</v>
      </c>
      <c r="J12" s="3">
        <v>1.1309264256404012</v>
      </c>
      <c r="K12" s="3">
        <v>1.1223253140082712</v>
      </c>
      <c r="L12" s="3">
        <v>1.113079918347871</v>
      </c>
      <c r="M12" s="12">
        <v>1.1032613570873562</v>
      </c>
    </row>
    <row r="13" spans="1:13" x14ac:dyDescent="0.35">
      <c r="A13" s="67"/>
      <c r="B13" s="2">
        <v>0.25</v>
      </c>
      <c r="C13" s="3">
        <v>1.0392900356879613</v>
      </c>
      <c r="D13" s="3">
        <v>1.0802912015181318</v>
      </c>
      <c r="E13" s="3">
        <v>1.1174286879025968</v>
      </c>
      <c r="F13" s="3">
        <v>1.1404045801896325</v>
      </c>
      <c r="G13" s="3">
        <v>1.1507944510533261</v>
      </c>
      <c r="H13" s="3">
        <v>1.1528756141662613</v>
      </c>
      <c r="I13" s="3">
        <v>1.1494884197528552</v>
      </c>
      <c r="J13" s="3">
        <v>1.1424726669604952</v>
      </c>
      <c r="K13" s="3">
        <v>1.1341863155364993</v>
      </c>
      <c r="L13" s="3">
        <v>1.1254019663884092</v>
      </c>
      <c r="M13" s="12">
        <v>1.1153838010934687</v>
      </c>
    </row>
    <row r="14" spans="1:13" x14ac:dyDescent="0.35">
      <c r="A14" s="67"/>
      <c r="B14" s="2">
        <v>0.3</v>
      </c>
      <c r="C14" s="3">
        <v>1.0292212522946886</v>
      </c>
      <c r="D14" s="3">
        <v>1.0806247747861428</v>
      </c>
      <c r="E14" s="3">
        <v>1.1215052164517922</v>
      </c>
      <c r="F14" s="3">
        <v>1.1473530952747055</v>
      </c>
      <c r="G14" s="3">
        <v>1.1587595462799056</v>
      </c>
      <c r="H14" s="3">
        <v>1.161024621816781</v>
      </c>
      <c r="I14" s="3">
        <v>1.1574243252093961</v>
      </c>
      <c r="J14" s="3">
        <v>1.1516995870150053</v>
      </c>
      <c r="K14" s="3">
        <v>1.1438776566432072</v>
      </c>
      <c r="L14" s="3">
        <v>1.1342490819784308</v>
      </c>
      <c r="M14" s="12">
        <v>1.1233859318953299</v>
      </c>
    </row>
    <row r="15" spans="1:13" x14ac:dyDescent="0.35">
      <c r="A15" s="67"/>
      <c r="B15" s="2">
        <v>0.35</v>
      </c>
      <c r="C15" s="3">
        <v>1.0167447346907414</v>
      </c>
      <c r="D15" s="3">
        <v>1.0786895605234008</v>
      </c>
      <c r="E15" s="3">
        <v>1.1232820804302526</v>
      </c>
      <c r="F15" s="3">
        <v>1.1515992788168108</v>
      </c>
      <c r="G15" s="3">
        <v>1.163965448966392</v>
      </c>
      <c r="H15" s="3">
        <v>1.1665140702174255</v>
      </c>
      <c r="I15" s="3">
        <v>1.164728685525749</v>
      </c>
      <c r="J15" s="3">
        <v>1.1590434294480541</v>
      </c>
      <c r="K15" s="3">
        <v>1.1506539858304554</v>
      </c>
      <c r="L15" s="3">
        <v>1.1404324201437139</v>
      </c>
      <c r="M15" s="12">
        <v>1.1289793161245487</v>
      </c>
    </row>
    <row r="16" spans="1:13" x14ac:dyDescent="0.35">
      <c r="A16" s="67"/>
      <c r="B16" s="2">
        <v>0.4</v>
      </c>
      <c r="C16" s="3">
        <v>1.0030404751117412</v>
      </c>
      <c r="D16" s="3">
        <v>1.0754872908959019</v>
      </c>
      <c r="E16" s="3">
        <v>1.1253267141488881</v>
      </c>
      <c r="F16" s="3">
        <v>1.1542061952444238</v>
      </c>
      <c r="G16" s="3">
        <v>1.1678889421316294</v>
      </c>
      <c r="H16" s="3">
        <v>1.1722694323613096</v>
      </c>
      <c r="I16" s="3">
        <v>1.1703985874469454</v>
      </c>
      <c r="J16" s="3">
        <v>1.1643876039064855</v>
      </c>
      <c r="K16" s="3">
        <v>1.1556100882016715</v>
      </c>
      <c r="L16" s="3">
        <v>1.1449789377359236</v>
      </c>
      <c r="M16" s="12">
        <v>1.1331165863917418</v>
      </c>
    </row>
    <row r="17" spans="1:13" x14ac:dyDescent="0.35">
      <c r="A17" s="67"/>
      <c r="B17" s="2">
        <v>0.45</v>
      </c>
      <c r="C17" s="3">
        <v>0.98886985412010708</v>
      </c>
      <c r="D17" s="3">
        <v>1.0716308667109564</v>
      </c>
      <c r="E17" s="3">
        <v>1.1266436283405026</v>
      </c>
      <c r="F17" s="3">
        <v>1.157332537724421</v>
      </c>
      <c r="G17" s="3">
        <v>1.1720268029433019</v>
      </c>
      <c r="H17" s="3">
        <v>1.1765896870539738</v>
      </c>
      <c r="I17" s="3">
        <v>1.1746418182666469</v>
      </c>
      <c r="J17" s="3">
        <v>1.1684337615966807</v>
      </c>
      <c r="K17" s="3">
        <v>1.1594040833986721</v>
      </c>
      <c r="L17" s="3">
        <v>1.1484986672034636</v>
      </c>
      <c r="M17" s="12">
        <v>1.1363558072310247</v>
      </c>
    </row>
    <row r="18" spans="1:13" x14ac:dyDescent="0.35">
      <c r="A18" s="67"/>
      <c r="B18" s="2">
        <v>0.5</v>
      </c>
      <c r="C18" s="3">
        <v>0.97471829927884623</v>
      </c>
      <c r="D18" s="3">
        <v>1.0674948618962226</v>
      </c>
      <c r="E18" s="3">
        <v>1.1271753714634811</v>
      </c>
      <c r="F18" s="3">
        <v>1.1596829891204834</v>
      </c>
      <c r="G18" s="3">
        <v>1.1750769651853121</v>
      </c>
      <c r="H18" s="3">
        <v>1.1798673776479853</v>
      </c>
      <c r="I18" s="3">
        <v>1.1779303073883045</v>
      </c>
      <c r="J18" s="3">
        <v>1.1716273417839647</v>
      </c>
      <c r="K18" s="3">
        <v>1.1624487620133634</v>
      </c>
      <c r="L18" s="3">
        <v>1.1513664355644819</v>
      </c>
      <c r="M18" s="12">
        <v>1.1390315642723672</v>
      </c>
    </row>
    <row r="19" spans="1:13" x14ac:dyDescent="0.35">
      <c r="A19" s="67"/>
      <c r="B19" s="2">
        <v>0.55000000000000004</v>
      </c>
      <c r="C19" s="3">
        <v>0.96088800063500135</v>
      </c>
      <c r="D19" s="3">
        <v>1.0633040208082942</v>
      </c>
      <c r="E19" s="3">
        <v>1.1271745278285092</v>
      </c>
      <c r="F19" s="3">
        <v>1.1613009966336767</v>
      </c>
      <c r="G19" s="3">
        <v>1.177365831228405</v>
      </c>
      <c r="H19" s="3">
        <v>1.1824298345125657</v>
      </c>
      <c r="I19" s="3">
        <v>1.180577549567589</v>
      </c>
      <c r="J19" s="3">
        <v>1.1742586392622747</v>
      </c>
      <c r="K19" s="3">
        <v>1.1650058196141155</v>
      </c>
      <c r="L19" s="3">
        <v>1.153812555166392</v>
      </c>
      <c r="M19" s="12">
        <v>1.1413426179152277</v>
      </c>
    </row>
    <row r="20" spans="1:13" x14ac:dyDescent="0.35">
      <c r="A20" s="67"/>
      <c r="B20" s="2">
        <v>0.6</v>
      </c>
      <c r="C20" s="3">
        <v>0.94756228006803034</v>
      </c>
      <c r="D20" s="3">
        <v>1.0591909628648026</v>
      </c>
      <c r="E20" s="3">
        <v>1.1268108367919938</v>
      </c>
      <c r="F20" s="3">
        <v>1.1623976377340464</v>
      </c>
      <c r="G20" s="3">
        <v>1.1791210137880757</v>
      </c>
      <c r="H20" s="3">
        <v>1.1845029830932627</v>
      </c>
      <c r="I20" s="3">
        <v>1.1827949597285354</v>
      </c>
      <c r="J20" s="3">
        <v>1.1765176406273483</v>
      </c>
      <c r="K20" s="3">
        <v>1.1672393432030319</v>
      </c>
      <c r="L20" s="3">
        <v>1.1559747916001537</v>
      </c>
      <c r="M20" s="12">
        <v>1.1434015934283914</v>
      </c>
    </row>
    <row r="21" spans="1:13" x14ac:dyDescent="0.35">
      <c r="A21" s="67"/>
      <c r="B21" s="2">
        <v>0.65</v>
      </c>
      <c r="C21" s="3">
        <v>0.93484355486356308</v>
      </c>
      <c r="D21" s="3">
        <v>1.055230265397292</v>
      </c>
      <c r="E21" s="3">
        <v>1.1262003825261055</v>
      </c>
      <c r="F21" s="3">
        <v>1.1631237543546247</v>
      </c>
      <c r="G21" s="3">
        <v>1.180505418777466</v>
      </c>
      <c r="H21" s="3">
        <v>1.1862448362203757</v>
      </c>
      <c r="I21" s="3">
        <v>1.1847247747274563</v>
      </c>
      <c r="J21" s="3">
        <v>1.1785251544072082</v>
      </c>
      <c r="K21" s="3">
        <v>1.1692480380718537</v>
      </c>
      <c r="L21" s="3">
        <v>1.1579310967372025</v>
      </c>
      <c r="M21" s="12">
        <v>1.1452683045313907</v>
      </c>
    </row>
    <row r="22" spans="1:13" x14ac:dyDescent="0.35">
      <c r="A22" s="67"/>
      <c r="B22" s="2">
        <v>0.7</v>
      </c>
      <c r="C22" s="3">
        <v>0.92278134639446618</v>
      </c>
      <c r="D22" s="3">
        <v>1.0514613261589647</v>
      </c>
      <c r="E22" s="3">
        <v>1.1254241539881769</v>
      </c>
      <c r="F22" s="3">
        <v>1.1635895252227795</v>
      </c>
      <c r="G22" s="3">
        <v>1.181637070729183</v>
      </c>
      <c r="H22" s="3">
        <v>1.1877654882577739</v>
      </c>
      <c r="I22" s="3">
        <v>1.1864602162287774</v>
      </c>
      <c r="J22" s="3">
        <v>1.1803553361159114</v>
      </c>
      <c r="K22" s="3">
        <v>1.1710879215827346</v>
      </c>
      <c r="L22" s="3">
        <v>1.1597220494196951</v>
      </c>
      <c r="M22" s="12">
        <v>1.1469717722672683</v>
      </c>
    </row>
    <row r="23" spans="1:13" x14ac:dyDescent="0.35">
      <c r="A23" s="67"/>
      <c r="B23" s="2">
        <v>0.75</v>
      </c>
      <c r="C23" s="3">
        <v>0.91139168372520929</v>
      </c>
      <c r="D23" s="3">
        <v>1.0479002585777866</v>
      </c>
      <c r="E23" s="3">
        <v>1.1245399401738096</v>
      </c>
      <c r="F23" s="3">
        <v>1.1638774578387918</v>
      </c>
      <c r="G23" s="3">
        <v>1.1826014298659113</v>
      </c>
      <c r="H23" s="3">
        <v>1.1891391790830159</v>
      </c>
      <c r="I23" s="3">
        <v>1.1880598324995781</v>
      </c>
      <c r="J23" s="3">
        <v>1.1820499456845794</v>
      </c>
      <c r="K23" s="3">
        <v>1.172787677324735</v>
      </c>
      <c r="L23" s="3">
        <v>1.1613679812504709</v>
      </c>
      <c r="M23" s="12">
        <v>1.1485267602480376</v>
      </c>
    </row>
    <row r="24" spans="1:13" x14ac:dyDescent="0.35">
      <c r="A24" s="67"/>
      <c r="B24" s="2">
        <v>0.8</v>
      </c>
      <c r="C24" s="3">
        <v>0.90066680541405353</v>
      </c>
      <c r="D24" s="3">
        <v>1.0445499310126669</v>
      </c>
      <c r="E24" s="3">
        <v>1.1235899228316097</v>
      </c>
      <c r="F24" s="3">
        <v>1.1640488001016485</v>
      </c>
      <c r="G24" s="3">
        <v>1.1834594066326432</v>
      </c>
      <c r="H24" s="3">
        <v>1.1904150082514848</v>
      </c>
      <c r="I24" s="3">
        <v>1.1895567783942602</v>
      </c>
      <c r="J24" s="3">
        <v>1.1836307488954998</v>
      </c>
      <c r="K24" s="3">
        <v>1.1743616470923799</v>
      </c>
      <c r="L24" s="3">
        <v>1.162878847122194</v>
      </c>
      <c r="M24" s="12">
        <v>1.149941957913913</v>
      </c>
    </row>
    <row r="25" spans="1:13" x14ac:dyDescent="0.35">
      <c r="A25" s="67"/>
      <c r="B25" s="2">
        <v>0.85</v>
      </c>
      <c r="C25" s="3">
        <v>0.89058553622319137</v>
      </c>
      <c r="D25" s="3">
        <v>1.0414051972902734</v>
      </c>
      <c r="E25" s="3">
        <v>1.1226054008190443</v>
      </c>
      <c r="F25" s="3">
        <v>1.1641504581157966</v>
      </c>
      <c r="G25" s="3">
        <v>1.1842539420494671</v>
      </c>
      <c r="H25" s="3">
        <v>1.1916221655332124</v>
      </c>
      <c r="I25" s="3">
        <v>1.1909691077012297</v>
      </c>
      <c r="J25" s="3">
        <v>1.1851073631873497</v>
      </c>
      <c r="K25" s="3">
        <v>1.1758162425114569</v>
      </c>
      <c r="L25" s="3">
        <v>1.1642611430241496</v>
      </c>
      <c r="M25" s="12">
        <v>1.1512243674351614</v>
      </c>
    </row>
    <row r="26" spans="1:13" x14ac:dyDescent="0.35">
      <c r="A26" s="67"/>
      <c r="B26" s="2">
        <v>0.9</v>
      </c>
      <c r="C26" s="3">
        <v>0.88111818020160237</v>
      </c>
      <c r="D26" s="3">
        <v>1.0384556807004479</v>
      </c>
      <c r="E26" s="3">
        <v>1.1216102490058313</v>
      </c>
      <c r="F26" s="3">
        <v>1.1642172740055958</v>
      </c>
      <c r="G26" s="3">
        <v>1.1850124542529763</v>
      </c>
      <c r="H26" s="3">
        <v>1.192776848719669</v>
      </c>
      <c r="I26" s="3">
        <v>1.1923037382272565</v>
      </c>
      <c r="J26" s="3">
        <v>1.1864841754619897</v>
      </c>
      <c r="K26" s="3">
        <v>1.1771555130298306</v>
      </c>
      <c r="L26" s="3">
        <v>1.1655200994931745</v>
      </c>
      <c r="M26" s="12">
        <v>1.1523821720710166</v>
      </c>
    </row>
    <row r="27" spans="1:13" x14ac:dyDescent="0.35">
      <c r="A27" s="67"/>
      <c r="B27" s="2">
        <v>0.95</v>
      </c>
      <c r="C27" s="3">
        <v>0.872231245040895</v>
      </c>
      <c r="D27" s="3">
        <v>1.0356902452615582</v>
      </c>
      <c r="E27" s="3">
        <v>1.1206225211803738</v>
      </c>
      <c r="F27" s="3">
        <v>1.1642751473646913</v>
      </c>
      <c r="G27" s="3">
        <v>1.1857525752140927</v>
      </c>
      <c r="H27" s="3">
        <v>1.1938863974351159</v>
      </c>
      <c r="I27" s="3">
        <v>1.1935628634232729</v>
      </c>
      <c r="J27" s="3">
        <v>1.1877629573528585</v>
      </c>
      <c r="K27" s="3">
        <v>1.1783839299128596</v>
      </c>
      <c r="L27" s="3">
        <v>1.1666632248805109</v>
      </c>
      <c r="M27" s="12">
        <v>1.1534244830791767</v>
      </c>
    </row>
    <row r="28" spans="1:13" x14ac:dyDescent="0.35">
      <c r="A28" s="67"/>
      <c r="B28" s="2">
        <v>1</v>
      </c>
      <c r="C28" s="3">
        <v>0.86388811698326817</v>
      </c>
      <c r="D28" s="3">
        <v>1.0330954771775478</v>
      </c>
      <c r="E28" s="3">
        <v>1.1196560529562141</v>
      </c>
      <c r="F28" s="3">
        <v>1.1643417945274956</v>
      </c>
      <c r="G28" s="3">
        <v>1.1864828256460327</v>
      </c>
      <c r="H28" s="3">
        <v>1.1949513178605313</v>
      </c>
      <c r="I28" s="3">
        <v>1.1947463989257816</v>
      </c>
      <c r="J28" s="3">
        <v>1.1889457335838893</v>
      </c>
      <c r="K28" s="3">
        <v>1.1795061331528878</v>
      </c>
      <c r="L28" s="3">
        <v>1.1676978588104268</v>
      </c>
      <c r="M28" s="12">
        <v>1.1543615084428049</v>
      </c>
    </row>
    <row r="29" spans="1:13" x14ac:dyDescent="0.35">
      <c r="A29" s="8"/>
      <c r="B29" s="9"/>
      <c r="C29" s="9"/>
      <c r="D29" s="9"/>
      <c r="E29" s="9"/>
      <c r="F29" s="9"/>
      <c r="G29" s="9"/>
      <c r="H29" s="9"/>
      <c r="I29" s="9"/>
      <c r="J29" s="9"/>
      <c r="K29" s="9"/>
      <c r="L29" s="9"/>
      <c r="M29" s="10"/>
    </row>
    <row r="30" spans="1:13" x14ac:dyDescent="0.35">
      <c r="A30" s="8"/>
      <c r="B30" s="9"/>
      <c r="C30" s="7"/>
      <c r="D30" s="9"/>
      <c r="E30" s="9"/>
      <c r="F30" s="9"/>
      <c r="G30" s="9"/>
      <c r="H30" s="9"/>
      <c r="I30" s="9"/>
      <c r="J30" s="9"/>
      <c r="K30" s="9"/>
      <c r="L30" s="9"/>
      <c r="M30" s="10"/>
    </row>
    <row r="31" spans="1:13" x14ac:dyDescent="0.35">
      <c r="A31" s="8"/>
      <c r="B31" s="9"/>
      <c r="C31" s="9"/>
      <c r="D31" s="9"/>
      <c r="E31" s="9"/>
      <c r="F31" s="9"/>
      <c r="G31" s="9"/>
      <c r="H31" s="9"/>
      <c r="I31" s="9"/>
      <c r="J31" s="9"/>
      <c r="K31" s="9"/>
      <c r="L31" s="9"/>
      <c r="M31" s="10"/>
    </row>
    <row r="32" spans="1:13" x14ac:dyDescent="0.35">
      <c r="A32" s="8"/>
      <c r="B32" s="9"/>
      <c r="C32" s="9"/>
      <c r="D32" s="9"/>
      <c r="E32" s="9"/>
      <c r="F32" s="9"/>
      <c r="G32" s="9"/>
      <c r="H32" s="9"/>
      <c r="I32" s="9"/>
      <c r="J32" s="9"/>
      <c r="K32" s="9"/>
      <c r="L32" s="9"/>
      <c r="M32" s="10"/>
    </row>
    <row r="33" spans="1:13" x14ac:dyDescent="0.35">
      <c r="A33" s="8"/>
      <c r="B33" s="9"/>
      <c r="C33" s="9"/>
      <c r="D33" s="9"/>
      <c r="E33" s="9"/>
      <c r="F33" s="9"/>
      <c r="G33" s="9"/>
      <c r="H33" s="9"/>
      <c r="I33" s="9"/>
      <c r="J33" s="9"/>
      <c r="K33" s="9"/>
      <c r="L33" s="9"/>
      <c r="M33" s="10"/>
    </row>
    <row r="34" spans="1:13" x14ac:dyDescent="0.35">
      <c r="A34" s="8"/>
      <c r="B34" s="9"/>
      <c r="C34" s="9"/>
      <c r="D34" s="9"/>
      <c r="E34" s="9"/>
      <c r="F34" s="9"/>
      <c r="G34" s="9"/>
      <c r="H34" s="9"/>
      <c r="I34" s="9"/>
      <c r="J34" s="9"/>
      <c r="K34" s="9"/>
      <c r="L34" s="9"/>
      <c r="M34" s="10"/>
    </row>
    <row r="35" spans="1:13" x14ac:dyDescent="0.35">
      <c r="A35" s="8"/>
      <c r="B35" s="9"/>
      <c r="C35" s="9"/>
      <c r="D35" s="9"/>
      <c r="E35" s="9"/>
      <c r="F35" s="9"/>
      <c r="G35" s="9"/>
      <c r="H35" s="9"/>
      <c r="I35" s="9"/>
      <c r="J35" s="9"/>
      <c r="K35" s="9"/>
      <c r="L35" s="9"/>
      <c r="M35" s="10"/>
    </row>
    <row r="36" spans="1:13" x14ac:dyDescent="0.35">
      <c r="A36" s="8"/>
      <c r="B36" s="9"/>
      <c r="C36" s="9"/>
      <c r="D36" s="9"/>
      <c r="E36" s="9"/>
      <c r="F36" s="9"/>
      <c r="G36" s="9"/>
      <c r="H36" s="9"/>
      <c r="I36" s="9"/>
      <c r="J36" s="9"/>
      <c r="K36" s="9"/>
      <c r="L36" s="9"/>
      <c r="M36" s="10"/>
    </row>
    <row r="37" spans="1:13" x14ac:dyDescent="0.35">
      <c r="A37" s="8"/>
      <c r="B37" s="9"/>
      <c r="C37" s="9"/>
      <c r="D37" s="9"/>
      <c r="E37" s="9"/>
      <c r="F37" s="9"/>
      <c r="G37" s="9"/>
      <c r="H37" s="9"/>
      <c r="I37" s="9"/>
      <c r="J37" s="9"/>
      <c r="K37" s="9"/>
      <c r="L37" s="9"/>
      <c r="M37" s="10"/>
    </row>
    <row r="38" spans="1:13" x14ac:dyDescent="0.35">
      <c r="A38" s="8"/>
      <c r="B38" s="9"/>
      <c r="C38" s="9"/>
      <c r="D38" s="9"/>
      <c r="E38" s="9"/>
      <c r="F38" s="9"/>
      <c r="G38" s="9"/>
      <c r="H38" s="9"/>
      <c r="I38" s="9"/>
      <c r="J38" s="9"/>
      <c r="K38" s="9"/>
      <c r="L38" s="9"/>
      <c r="M38" s="10"/>
    </row>
    <row r="39" spans="1:13" x14ac:dyDescent="0.35">
      <c r="A39" s="64" t="s">
        <v>1</v>
      </c>
      <c r="B39" s="65"/>
      <c r="C39" s="65"/>
      <c r="D39" s="65"/>
      <c r="E39" s="65"/>
      <c r="F39" s="65"/>
      <c r="G39" s="65"/>
      <c r="H39" s="65"/>
      <c r="I39" s="65"/>
      <c r="J39" s="65"/>
      <c r="K39" s="65"/>
      <c r="L39" s="65"/>
      <c r="M39" s="66"/>
    </row>
    <row r="40" spans="1:13" x14ac:dyDescent="0.35">
      <c r="A40" s="67" t="s">
        <v>0</v>
      </c>
      <c r="B40" s="1"/>
      <c r="C40" s="1">
        <v>0</v>
      </c>
      <c r="D40" s="1">
        <v>0.1</v>
      </c>
      <c r="E40" s="1">
        <v>0.2</v>
      </c>
      <c r="F40" s="1">
        <v>0.3</v>
      </c>
      <c r="G40" s="1">
        <v>0.4</v>
      </c>
      <c r="H40" s="1">
        <v>0.5</v>
      </c>
      <c r="I40" s="1">
        <v>0.6</v>
      </c>
      <c r="J40" s="1">
        <v>0.7</v>
      </c>
      <c r="K40" s="1">
        <v>0.8</v>
      </c>
      <c r="L40" s="1">
        <v>0.9</v>
      </c>
      <c r="M40" s="11">
        <v>1</v>
      </c>
    </row>
    <row r="41" spans="1:13" x14ac:dyDescent="0.35">
      <c r="A41" s="67"/>
      <c r="B41" s="2">
        <v>0</v>
      </c>
      <c r="C41" s="5">
        <v>1.4</v>
      </c>
      <c r="D41" s="5">
        <v>1.4</v>
      </c>
      <c r="E41" s="5">
        <v>1.4</v>
      </c>
      <c r="F41" s="5">
        <v>1.4</v>
      </c>
      <c r="G41" s="5">
        <v>1.4</v>
      </c>
      <c r="H41" s="5">
        <v>1.4</v>
      </c>
      <c r="I41" s="5">
        <v>1.4</v>
      </c>
      <c r="J41" s="5">
        <v>1.4</v>
      </c>
      <c r="K41" s="5">
        <v>1.4</v>
      </c>
      <c r="L41" s="5">
        <v>1.4</v>
      </c>
      <c r="M41" s="13">
        <v>1.4</v>
      </c>
    </row>
    <row r="42" spans="1:13" x14ac:dyDescent="0.35">
      <c r="A42" s="67"/>
      <c r="B42" s="2">
        <v>0.05</v>
      </c>
      <c r="C42" s="5">
        <v>1.3162655508392322</v>
      </c>
      <c r="D42" s="5">
        <v>1.2976533339494285</v>
      </c>
      <c r="E42" s="5">
        <v>1.2787529169095067</v>
      </c>
      <c r="F42" s="5">
        <v>1.2601084155337421</v>
      </c>
      <c r="G42" s="5">
        <v>1.2418144073501927</v>
      </c>
      <c r="H42" s="5">
        <v>1.2236685874860109</v>
      </c>
      <c r="I42" s="5">
        <v>1.2067076841208606</v>
      </c>
      <c r="J42" s="5">
        <v>1.1894364956569776</v>
      </c>
      <c r="K42" s="5">
        <v>1.1727212241249518</v>
      </c>
      <c r="L42" s="5">
        <v>1.156499155014199</v>
      </c>
      <c r="M42" s="13">
        <v>1.1408179985572335</v>
      </c>
    </row>
    <row r="43" spans="1:13" x14ac:dyDescent="0.35">
      <c r="A43" s="67"/>
      <c r="B43" s="2">
        <v>0.1</v>
      </c>
      <c r="C43" s="5">
        <v>1.1811518582325848</v>
      </c>
      <c r="D43" s="5">
        <v>1.1552323893353551</v>
      </c>
      <c r="E43" s="5">
        <v>1.1291729929010685</v>
      </c>
      <c r="F43" s="5">
        <v>1.1033271124013404</v>
      </c>
      <c r="G43" s="5">
        <v>1.0781111586994538</v>
      </c>
      <c r="H43" s="5">
        <v>1.0538365127122107</v>
      </c>
      <c r="I43" s="5">
        <v>1.0312188279273249</v>
      </c>
      <c r="J43" s="5">
        <v>1.0091073267930533</v>
      </c>
      <c r="K43" s="5">
        <v>0.98820409151189481</v>
      </c>
      <c r="L43" s="5">
        <v>0.96840973981505429</v>
      </c>
      <c r="M43" s="13">
        <v>0.94952879461914341</v>
      </c>
    </row>
    <row r="44" spans="1:13" x14ac:dyDescent="0.35">
      <c r="A44" s="67"/>
      <c r="B44" s="2">
        <v>0.15</v>
      </c>
      <c r="C44" s="5">
        <v>1.0930654506069979</v>
      </c>
      <c r="D44" s="5">
        <v>1.0615763599727528</v>
      </c>
      <c r="E44" s="5">
        <v>1.0306239673074422</v>
      </c>
      <c r="F44" s="5">
        <v>1.0006703706581443</v>
      </c>
      <c r="G44" s="5">
        <v>0.97221163843182878</v>
      </c>
      <c r="H44" s="5">
        <v>0.94527044563299789</v>
      </c>
      <c r="I44" s="5">
        <v>0.92047848922713404</v>
      </c>
      <c r="J44" s="5">
        <v>0.89666147372102123</v>
      </c>
      <c r="K44" s="5">
        <v>0.87462010494267084</v>
      </c>
      <c r="L44" s="5">
        <v>0.85403474119298095</v>
      </c>
      <c r="M44" s="13">
        <v>0.83442305393758887</v>
      </c>
    </row>
    <row r="45" spans="1:13" x14ac:dyDescent="0.35">
      <c r="A45" s="67"/>
      <c r="B45" s="2">
        <v>0.2</v>
      </c>
      <c r="C45" s="5">
        <v>1.0302967391756044</v>
      </c>
      <c r="D45" s="5">
        <v>0.9935685423903603</v>
      </c>
      <c r="E45" s="5">
        <v>0.95859331732838271</v>
      </c>
      <c r="F45" s="5">
        <v>0.92578022559501583</v>
      </c>
      <c r="G45" s="5">
        <v>0.8955508199690595</v>
      </c>
      <c r="H45" s="5">
        <v>0.86774418378290785</v>
      </c>
      <c r="I45" s="5">
        <v>0.84201353276700786</v>
      </c>
      <c r="J45" s="5">
        <v>0.81752730960023812</v>
      </c>
      <c r="K45" s="5">
        <v>0.79538394544849589</v>
      </c>
      <c r="L45" s="5">
        <v>0.77451527058311231</v>
      </c>
      <c r="M45" s="13">
        <v>0.75520038143493518</v>
      </c>
    </row>
    <row r="46" spans="1:13" x14ac:dyDescent="0.35">
      <c r="A46" s="67"/>
      <c r="B46" s="2">
        <v>0.25</v>
      </c>
      <c r="C46" s="5">
        <v>0.98449213426984217</v>
      </c>
      <c r="D46" s="5">
        <v>0.9407592155557849</v>
      </c>
      <c r="E46" s="5">
        <v>0.90287998833771244</v>
      </c>
      <c r="F46" s="5">
        <v>0.86840277043773895</v>
      </c>
      <c r="G46" s="5">
        <v>0.83723795765593545</v>
      </c>
      <c r="H46" s="5">
        <v>0.80850198346011681</v>
      </c>
      <c r="I46" s="5">
        <v>0.78245708554171955</v>
      </c>
      <c r="J46" s="5">
        <v>0.75801520085958429</v>
      </c>
      <c r="K46" s="5">
        <v>0.73561238070840707</v>
      </c>
      <c r="L46" s="5">
        <v>0.71502372950453164</v>
      </c>
      <c r="M46" s="13">
        <v>0.69628237467088816</v>
      </c>
    </row>
    <row r="47" spans="1:13" x14ac:dyDescent="0.35">
      <c r="A47" s="67"/>
      <c r="B47" s="2">
        <v>0.3</v>
      </c>
      <c r="C47" s="5">
        <v>0.94981058844828858</v>
      </c>
      <c r="D47" s="5">
        <v>0.89863099595193252</v>
      </c>
      <c r="E47" s="5">
        <v>0.85816993708778055</v>
      </c>
      <c r="F47" s="5">
        <v>0.82264208254812798</v>
      </c>
      <c r="G47" s="5">
        <v>0.79048488007128437</v>
      </c>
      <c r="H47" s="5">
        <v>0.76134387466127718</v>
      </c>
      <c r="I47" s="5">
        <v>0.73507913878104603</v>
      </c>
      <c r="J47" s="5">
        <v>0.71070924091616638</v>
      </c>
      <c r="K47" s="5">
        <v>0.68849654519862413</v>
      </c>
      <c r="L47" s="5">
        <v>0.66805856897817362</v>
      </c>
      <c r="M47" s="13">
        <v>0.64946780483426148</v>
      </c>
    </row>
    <row r="48" spans="1:13" x14ac:dyDescent="0.35">
      <c r="A48" s="67"/>
      <c r="B48" s="2">
        <v>0.35</v>
      </c>
      <c r="C48" s="5">
        <v>0.92276807462563748</v>
      </c>
      <c r="D48" s="5">
        <v>0.86402927626145887</v>
      </c>
      <c r="E48" s="5">
        <v>0.82084081053646996</v>
      </c>
      <c r="F48" s="5">
        <v>0.78451452609862704</v>
      </c>
      <c r="G48" s="5">
        <v>0.75206246426960022</v>
      </c>
      <c r="H48" s="5">
        <v>0.7222499752691186</v>
      </c>
      <c r="I48" s="5">
        <v>0.69574685681370951</v>
      </c>
      <c r="J48" s="5">
        <v>0.67142496420928433</v>
      </c>
      <c r="K48" s="5">
        <v>0.64956992664820279</v>
      </c>
      <c r="L48" s="5">
        <v>0.6294944976186444</v>
      </c>
      <c r="M48" s="13">
        <v>0.61112757538717577</v>
      </c>
    </row>
    <row r="49" spans="1:13" x14ac:dyDescent="0.35">
      <c r="A49" s="67"/>
      <c r="B49" s="2">
        <v>0.4</v>
      </c>
      <c r="C49" s="5">
        <v>0.90054193406341909</v>
      </c>
      <c r="D49" s="5">
        <v>0.83449419781787471</v>
      </c>
      <c r="E49" s="5">
        <v>0.78938830336672872</v>
      </c>
      <c r="F49" s="5">
        <v>0.75230666310987326</v>
      </c>
      <c r="G49" s="5">
        <v>0.71920065077935491</v>
      </c>
      <c r="H49" s="5">
        <v>0.68895695737175622</v>
      </c>
      <c r="I49" s="5">
        <v>0.66251242303577895</v>
      </c>
      <c r="J49" s="5">
        <v>0.63816305068612367</v>
      </c>
      <c r="K49" s="5">
        <v>0.61661779246159776</v>
      </c>
      <c r="L49" s="5">
        <v>0.59707876637303647</v>
      </c>
      <c r="M49" s="13">
        <v>0.57905024118826065</v>
      </c>
    </row>
    <row r="50" spans="1:13" x14ac:dyDescent="0.35">
      <c r="A50" s="67"/>
      <c r="B50" s="2">
        <v>0.45</v>
      </c>
      <c r="C50" s="5">
        <v>0.88292092675689282</v>
      </c>
      <c r="D50" s="5">
        <v>0.80905663598652067</v>
      </c>
      <c r="E50" s="5">
        <v>0.76240378360762806</v>
      </c>
      <c r="F50" s="5">
        <v>0.72407737832685282</v>
      </c>
      <c r="G50" s="5">
        <v>0.69023046654635911</v>
      </c>
      <c r="H50" s="5">
        <v>0.66028854457410058</v>
      </c>
      <c r="I50" s="5">
        <v>0.63351711928107135</v>
      </c>
      <c r="J50" s="5">
        <v>0.60948532343494732</v>
      </c>
      <c r="K50" s="5">
        <v>0.58830733284834347</v>
      </c>
      <c r="L50" s="5">
        <v>0.56893221585364351</v>
      </c>
      <c r="M50" s="13">
        <v>0.55118485229528269</v>
      </c>
    </row>
    <row r="51" spans="1:13" x14ac:dyDescent="0.35">
      <c r="A51" s="67"/>
      <c r="B51" s="2">
        <v>0.5</v>
      </c>
      <c r="C51" s="5">
        <v>0.8681840282939669</v>
      </c>
      <c r="D51" s="5">
        <v>0.78632254160604775</v>
      </c>
      <c r="E51" s="5">
        <v>0.73849943983140032</v>
      </c>
      <c r="F51" s="5">
        <v>0.6989893403101981</v>
      </c>
      <c r="G51" s="5">
        <v>0.66487998010402793</v>
      </c>
      <c r="H51" s="5">
        <v>0.63433906712073107</v>
      </c>
      <c r="I51" s="5">
        <v>0.6077661956310354</v>
      </c>
      <c r="J51" s="5">
        <v>0.58444655508420007</v>
      </c>
      <c r="K51" s="5">
        <v>0.56334232148249241</v>
      </c>
      <c r="L51" s="5">
        <v>0.54441573124964571</v>
      </c>
      <c r="M51" s="13">
        <v>0.52758088910839274</v>
      </c>
    </row>
    <row r="52" spans="1:13" x14ac:dyDescent="0.35">
      <c r="A52" s="67"/>
      <c r="B52" s="2">
        <v>0.55000000000000004</v>
      </c>
      <c r="C52" s="5">
        <v>0.85604539874804175</v>
      </c>
      <c r="D52" s="5">
        <v>0.76654243554400425</v>
      </c>
      <c r="E52" s="5">
        <v>0.71735942355530646</v>
      </c>
      <c r="F52" s="5">
        <v>0.67671780759213218</v>
      </c>
      <c r="G52" s="5">
        <v>0.64193557294948489</v>
      </c>
      <c r="H52" s="5">
        <v>0.61170684167310729</v>
      </c>
      <c r="I52" s="5">
        <v>0.58521666230019398</v>
      </c>
      <c r="J52" s="5">
        <v>0.56186747681255089</v>
      </c>
      <c r="K52" s="5">
        <v>0.54120430998051006</v>
      </c>
      <c r="L52" s="5">
        <v>0.52287274895493741</v>
      </c>
      <c r="M52" s="13">
        <v>0.50620324890039348</v>
      </c>
    </row>
    <row r="53" spans="1:13" x14ac:dyDescent="0.35">
      <c r="A53" s="67"/>
      <c r="B53" s="2">
        <v>0.6</v>
      </c>
      <c r="C53" s="5">
        <v>0.84499264060715285</v>
      </c>
      <c r="D53" s="5">
        <v>0.74872932290196614</v>
      </c>
      <c r="E53" s="5">
        <v>0.69808183436806071</v>
      </c>
      <c r="F53" s="5">
        <v>0.65655176283827688</v>
      </c>
      <c r="G53" s="5">
        <v>0.62123165011493253</v>
      </c>
      <c r="H53" s="5">
        <v>0.59095668374574095</v>
      </c>
      <c r="I53" s="5">
        <v>0.56487052406264826</v>
      </c>
      <c r="J53" s="5">
        <v>0.54164550319072291</v>
      </c>
      <c r="K53" s="5">
        <v>0.52171623943179957</v>
      </c>
      <c r="L53" s="5">
        <v>0.50362875080595393</v>
      </c>
      <c r="M53" s="13">
        <v>0.48721520856241962</v>
      </c>
    </row>
    <row r="54" spans="1:13" x14ac:dyDescent="0.35">
      <c r="A54" s="67"/>
      <c r="B54" s="2">
        <v>0.65</v>
      </c>
      <c r="C54" s="5">
        <v>0.83611390120614959</v>
      </c>
      <c r="D54" s="5">
        <v>0.73283844372681206</v>
      </c>
      <c r="E54" s="5">
        <v>0.68029712870191983</v>
      </c>
      <c r="F54" s="5">
        <v>0.63796576128824312</v>
      </c>
      <c r="G54" s="5">
        <v>0.60236237959606098</v>
      </c>
      <c r="H54" s="5">
        <v>0.57234522549920985</v>
      </c>
      <c r="I54" s="5">
        <v>0.54640198577941868</v>
      </c>
      <c r="J54" s="5">
        <v>0.52388971026265641</v>
      </c>
      <c r="K54" s="5">
        <v>0.50408039643459801</v>
      </c>
      <c r="L54" s="5">
        <v>0.48628110795887053</v>
      </c>
      <c r="M54" s="13">
        <v>0.47042057451464558</v>
      </c>
    </row>
    <row r="55" spans="1:13" x14ac:dyDescent="0.35">
      <c r="A55" s="67"/>
      <c r="B55" s="2">
        <v>0.7</v>
      </c>
      <c r="C55" s="5">
        <v>0.8282876529061598</v>
      </c>
      <c r="D55" s="5">
        <v>0.71805391932506979</v>
      </c>
      <c r="E55" s="5">
        <v>0.66375946398951635</v>
      </c>
      <c r="F55" s="5">
        <v>0.6209812978347784</v>
      </c>
      <c r="G55" s="5">
        <v>0.58530424345139731</v>
      </c>
      <c r="H55" s="5">
        <v>0.55534297607567007</v>
      </c>
      <c r="I55" s="5">
        <v>0.52992054496293195</v>
      </c>
      <c r="J55" s="5">
        <v>0.50773785780152592</v>
      </c>
      <c r="K55" s="5">
        <v>0.48791893449200624</v>
      </c>
      <c r="L55" s="5">
        <v>0.47063050796707745</v>
      </c>
      <c r="M55" s="13">
        <v>0.45545085686054498</v>
      </c>
    </row>
    <row r="56" spans="1:13" x14ac:dyDescent="0.35">
      <c r="A56" s="67"/>
      <c r="B56" s="2">
        <v>0.75</v>
      </c>
      <c r="C56" s="5">
        <v>0.82145632311211958</v>
      </c>
      <c r="D56" s="5">
        <v>0.70428260516152896</v>
      </c>
      <c r="E56" s="5">
        <v>0.64894606899654483</v>
      </c>
      <c r="F56" s="5">
        <v>0.6051974716548425</v>
      </c>
      <c r="G56" s="5">
        <v>0.569500523958967</v>
      </c>
      <c r="H56" s="5">
        <v>0.53951911038964995</v>
      </c>
      <c r="I56" s="5">
        <v>0.51425949255270775</v>
      </c>
      <c r="J56" s="5">
        <v>0.4925496087378966</v>
      </c>
      <c r="K56" s="5">
        <v>0.47319729318824227</v>
      </c>
      <c r="L56" s="5">
        <v>0.4564398748077021</v>
      </c>
      <c r="M56" s="13">
        <v>0.44129609066925324</v>
      </c>
    </row>
    <row r="57" spans="1:13" x14ac:dyDescent="0.35">
      <c r="A57" s="67"/>
      <c r="B57" s="2">
        <v>0.8</v>
      </c>
      <c r="C57" s="5">
        <v>0.81492322441814558</v>
      </c>
      <c r="D57" s="5">
        <v>0.69181426081970177</v>
      </c>
      <c r="E57" s="5">
        <v>0.6350540041120214</v>
      </c>
      <c r="F57" s="5">
        <v>0.59043785604057197</v>
      </c>
      <c r="G57" s="5">
        <v>0.55457211021640718</v>
      </c>
      <c r="H57" s="5">
        <v>0.525316043909963</v>
      </c>
      <c r="I57" s="5">
        <v>0.50034846158635371</v>
      </c>
      <c r="J57" s="5">
        <v>0.47877555502920299</v>
      </c>
      <c r="K57" s="5">
        <v>0.4600705729258272</v>
      </c>
      <c r="L57" s="5">
        <v>0.44364206855106819</v>
      </c>
      <c r="M57" s="13">
        <v>0.42871369695535699</v>
      </c>
    </row>
    <row r="58" spans="1:13" x14ac:dyDescent="0.35">
      <c r="A58" s="67"/>
      <c r="B58" s="2">
        <v>0.85</v>
      </c>
      <c r="C58" s="5">
        <v>0.80950786014667808</v>
      </c>
      <c r="D58" s="5">
        <v>0.68023938751945789</v>
      </c>
      <c r="E58" s="5">
        <v>0.62171132339783597</v>
      </c>
      <c r="F58" s="5">
        <v>0.57689620005456632</v>
      </c>
      <c r="G58" s="5">
        <v>0.54092984970300517</v>
      </c>
      <c r="H58" s="5">
        <v>0.51178825423712015</v>
      </c>
      <c r="I58" s="5">
        <v>0.48730135672077524</v>
      </c>
      <c r="J58" s="5">
        <v>0.46620896638349779</v>
      </c>
      <c r="K58" s="5">
        <v>0.44771564575334233</v>
      </c>
      <c r="L58" s="5">
        <v>0.43154819895826063</v>
      </c>
      <c r="M58" s="13">
        <v>0.41708146179428934</v>
      </c>
    </row>
    <row r="59" spans="1:13" x14ac:dyDescent="0.35">
      <c r="A59" s="67"/>
      <c r="B59" s="2">
        <v>0.9</v>
      </c>
      <c r="C59" s="5">
        <v>0.8047987927625555</v>
      </c>
      <c r="D59" s="5">
        <v>0.66942602347811131</v>
      </c>
      <c r="E59" s="5">
        <v>0.60949126614058857</v>
      </c>
      <c r="F59" s="5">
        <v>0.56395859270141813</v>
      </c>
      <c r="G59" s="5">
        <v>0.52858621788592497</v>
      </c>
      <c r="H59" s="5">
        <v>0.49954172875900721</v>
      </c>
      <c r="I59" s="5">
        <v>0.47526425893291013</v>
      </c>
      <c r="J59" s="5">
        <v>0.45444839406871523</v>
      </c>
      <c r="K59" s="5">
        <v>0.43640950075920548</v>
      </c>
      <c r="L59" s="5">
        <v>0.42043660381684783</v>
      </c>
      <c r="M59" s="13">
        <v>0.40603881889704208</v>
      </c>
    </row>
    <row r="60" spans="1:13" x14ac:dyDescent="0.35">
      <c r="A60" s="67"/>
      <c r="B60" s="2">
        <v>0.95</v>
      </c>
      <c r="C60" s="5">
        <v>0.80049652676025851</v>
      </c>
      <c r="D60" s="5">
        <v>0.6589989353033624</v>
      </c>
      <c r="E60" s="5">
        <v>0.59766009785454943</v>
      </c>
      <c r="F60" s="5">
        <v>0.55194471782708521</v>
      </c>
      <c r="G60" s="5">
        <v>0.51662637527138155</v>
      </c>
      <c r="H60" s="5">
        <v>0.4881117984707905</v>
      </c>
      <c r="I60" s="5">
        <v>0.46392068753729604</v>
      </c>
      <c r="J60" s="5">
        <v>0.44365606130477347</v>
      </c>
      <c r="K60" s="5">
        <v>0.42583498290836508</v>
      </c>
      <c r="L60" s="5">
        <v>0.41038757287324495</v>
      </c>
      <c r="M60" s="13">
        <v>0.39624464994638342</v>
      </c>
    </row>
    <row r="61" spans="1:13" x14ac:dyDescent="0.35">
      <c r="A61" s="67"/>
      <c r="B61" s="2">
        <v>1</v>
      </c>
      <c r="C61" s="5">
        <v>0.79611502468276307</v>
      </c>
      <c r="D61" s="5">
        <v>0.64947315748402124</v>
      </c>
      <c r="E61" s="5">
        <v>0.58668805092855525</v>
      </c>
      <c r="F61" s="5">
        <v>0.54087451089091054</v>
      </c>
      <c r="G61" s="5">
        <v>0.5055170560597898</v>
      </c>
      <c r="H61" s="5">
        <v>0.47697567386354389</v>
      </c>
      <c r="I61" s="5">
        <v>0.45362476035511584</v>
      </c>
      <c r="J61" s="5">
        <v>0.43359409127867504</v>
      </c>
      <c r="K61" s="5">
        <v>0.4160519828725614</v>
      </c>
      <c r="L61" s="5">
        <v>0.40060811317271544</v>
      </c>
      <c r="M61" s="13">
        <v>0.38700458561309603</v>
      </c>
    </row>
    <row r="62" spans="1:13" x14ac:dyDescent="0.35">
      <c r="A62" s="8"/>
      <c r="B62" s="9"/>
      <c r="C62" s="9"/>
      <c r="D62" s="9"/>
      <c r="E62" s="9"/>
      <c r="F62" s="9"/>
      <c r="G62" s="9"/>
      <c r="H62" s="9"/>
      <c r="I62" s="9"/>
      <c r="J62" s="9"/>
      <c r="K62" s="9"/>
      <c r="L62" s="9"/>
      <c r="M62" s="10"/>
    </row>
    <row r="63" spans="1:13" x14ac:dyDescent="0.35">
      <c r="A63" s="8"/>
      <c r="B63" s="9"/>
      <c r="C63" s="9"/>
      <c r="D63" s="9"/>
      <c r="E63" s="9"/>
      <c r="F63" s="9"/>
      <c r="G63" s="9"/>
      <c r="H63" s="9"/>
      <c r="I63" s="9"/>
      <c r="J63" s="9"/>
      <c r="K63" s="9"/>
      <c r="L63" s="9"/>
      <c r="M63" s="10"/>
    </row>
    <row r="64" spans="1:13" x14ac:dyDescent="0.35">
      <c r="A64" s="8"/>
      <c r="B64" s="9"/>
      <c r="C64" s="9"/>
      <c r="D64" s="9"/>
      <c r="E64" s="9"/>
      <c r="F64" s="9"/>
      <c r="G64" s="9"/>
      <c r="H64" s="9"/>
      <c r="I64" s="9"/>
      <c r="J64" s="9"/>
      <c r="K64" s="9"/>
      <c r="L64" s="9"/>
      <c r="M64" s="10"/>
    </row>
    <row r="65" spans="1:13" x14ac:dyDescent="0.35">
      <c r="A65" s="8"/>
      <c r="B65" s="9"/>
      <c r="C65" s="9"/>
      <c r="D65" s="9"/>
      <c r="E65" s="9"/>
      <c r="F65" s="9"/>
      <c r="G65" s="9"/>
      <c r="H65" s="9"/>
      <c r="I65" s="9"/>
      <c r="J65" s="9"/>
      <c r="K65" s="9"/>
      <c r="L65" s="9"/>
      <c r="M65" s="10"/>
    </row>
    <row r="66" spans="1:13" x14ac:dyDescent="0.35">
      <c r="A66" s="8"/>
      <c r="B66" s="9"/>
      <c r="C66" s="9"/>
      <c r="D66" s="9"/>
      <c r="E66" s="9"/>
      <c r="F66" s="9"/>
      <c r="G66" s="9"/>
      <c r="H66" s="9"/>
      <c r="I66" s="9"/>
      <c r="J66" s="9"/>
      <c r="K66" s="9"/>
      <c r="L66" s="9"/>
      <c r="M66" s="10"/>
    </row>
    <row r="67" spans="1:13" x14ac:dyDescent="0.35">
      <c r="A67" s="8"/>
      <c r="B67" s="9"/>
      <c r="C67" s="9"/>
      <c r="D67" s="9"/>
      <c r="E67" s="9"/>
      <c r="F67" s="9"/>
      <c r="G67" s="9"/>
      <c r="H67" s="9"/>
      <c r="I67" s="9"/>
      <c r="J67" s="9"/>
      <c r="K67" s="9"/>
      <c r="L67" s="9"/>
      <c r="M67" s="10"/>
    </row>
    <row r="68" spans="1:13" x14ac:dyDescent="0.35">
      <c r="A68" s="8"/>
      <c r="B68" s="9"/>
      <c r="C68" s="9"/>
      <c r="D68" s="9"/>
      <c r="E68" s="9"/>
      <c r="F68" s="9"/>
      <c r="G68" s="9"/>
      <c r="H68" s="9"/>
      <c r="I68" s="9"/>
      <c r="J68" s="9"/>
      <c r="K68" s="9"/>
      <c r="L68" s="9"/>
      <c r="M68" s="10"/>
    </row>
    <row r="69" spans="1:13" x14ac:dyDescent="0.35">
      <c r="A69" s="8"/>
      <c r="B69" s="9"/>
      <c r="C69" s="9"/>
      <c r="D69" s="9"/>
      <c r="E69" s="9"/>
      <c r="F69" s="9"/>
      <c r="G69" s="9"/>
      <c r="H69" s="9"/>
      <c r="I69" s="9"/>
      <c r="J69" s="9"/>
      <c r="K69" s="9"/>
      <c r="L69" s="9"/>
      <c r="M69" s="10"/>
    </row>
    <row r="70" spans="1:13" x14ac:dyDescent="0.35">
      <c r="A70" s="8"/>
      <c r="B70" s="9"/>
      <c r="C70" s="9"/>
      <c r="D70" s="9"/>
      <c r="E70" s="9"/>
      <c r="F70" s="9"/>
      <c r="G70" s="9"/>
      <c r="H70" s="9"/>
      <c r="I70" s="9"/>
      <c r="J70" s="9"/>
      <c r="K70" s="9"/>
      <c r="L70" s="9"/>
      <c r="M70" s="10"/>
    </row>
    <row r="71" spans="1:13" x14ac:dyDescent="0.35">
      <c r="A71" s="8"/>
      <c r="B71" s="9"/>
      <c r="C71" s="9"/>
      <c r="D71" s="9"/>
      <c r="E71" s="9"/>
      <c r="F71" s="9"/>
      <c r="G71" s="9"/>
      <c r="H71" s="9"/>
      <c r="I71" s="9"/>
      <c r="J71" s="9"/>
      <c r="K71" s="9"/>
      <c r="L71" s="9"/>
      <c r="M71" s="10"/>
    </row>
    <row r="72" spans="1:13" x14ac:dyDescent="0.35">
      <c r="A72" s="64" t="s">
        <v>1</v>
      </c>
      <c r="B72" s="65"/>
      <c r="C72" s="65"/>
      <c r="D72" s="65"/>
      <c r="E72" s="65"/>
      <c r="F72" s="65"/>
      <c r="G72" s="65"/>
      <c r="H72" s="65"/>
      <c r="I72" s="65"/>
      <c r="J72" s="65"/>
      <c r="K72" s="65"/>
      <c r="L72" s="65"/>
      <c r="M72" s="66"/>
    </row>
    <row r="73" spans="1:13" x14ac:dyDescent="0.35">
      <c r="A73" s="67" t="s">
        <v>0</v>
      </c>
      <c r="B73" s="1"/>
      <c r="C73" s="1">
        <v>0</v>
      </c>
      <c r="D73" s="1">
        <v>0.1</v>
      </c>
      <c r="E73" s="1">
        <v>0.2</v>
      </c>
      <c r="F73" s="1">
        <v>0.3</v>
      </c>
      <c r="G73" s="1">
        <v>0.4</v>
      </c>
      <c r="H73" s="1">
        <v>0.5</v>
      </c>
      <c r="I73" s="1">
        <v>0.6</v>
      </c>
      <c r="J73" s="1">
        <v>0.7</v>
      </c>
      <c r="K73" s="1">
        <v>0.8</v>
      </c>
      <c r="L73" s="1">
        <v>0.9</v>
      </c>
      <c r="M73" s="11">
        <v>1</v>
      </c>
    </row>
    <row r="74" spans="1:13" x14ac:dyDescent="0.35">
      <c r="A74" s="67"/>
      <c r="B74" s="2">
        <v>0</v>
      </c>
      <c r="C74" s="4">
        <v>0</v>
      </c>
      <c r="D74" s="4">
        <v>0</v>
      </c>
      <c r="E74" s="4">
        <v>0</v>
      </c>
      <c r="F74" s="4">
        <v>0</v>
      </c>
      <c r="G74" s="4">
        <v>0</v>
      </c>
      <c r="H74" s="4">
        <v>0</v>
      </c>
      <c r="I74" s="4">
        <v>0</v>
      </c>
      <c r="J74" s="4">
        <v>0</v>
      </c>
      <c r="K74" s="4">
        <v>0</v>
      </c>
      <c r="L74" s="4">
        <v>0</v>
      </c>
      <c r="M74" s="14">
        <v>0</v>
      </c>
    </row>
    <row r="75" spans="1:13" x14ac:dyDescent="0.35">
      <c r="A75" s="67"/>
      <c r="B75" s="2">
        <v>0.05</v>
      </c>
      <c r="C75" s="4">
        <v>-3.7693727742521923E-3</v>
      </c>
      <c r="D75" s="4">
        <v>-2.3591451499782425E-3</v>
      </c>
      <c r="E75" s="4">
        <v>-1.0447932919421738E-3</v>
      </c>
      <c r="F75" s="4">
        <v>1.9142123124595638E-4</v>
      </c>
      <c r="G75" s="4">
        <v>1.3267161134915093E-3</v>
      </c>
      <c r="H75" s="4">
        <v>2.373301716630223E-3</v>
      </c>
      <c r="I75" s="4">
        <v>3.3013073261196585E-3</v>
      </c>
      <c r="J75" s="4">
        <v>4.1338646470749762E-3</v>
      </c>
      <c r="K75" s="4">
        <v>4.8942487826779011E-3</v>
      </c>
      <c r="L75" s="4">
        <v>5.5883309864894152E-3</v>
      </c>
      <c r="M75" s="14">
        <v>6.1952554832139144E-3</v>
      </c>
    </row>
    <row r="76" spans="1:13" x14ac:dyDescent="0.35">
      <c r="A76" s="67"/>
      <c r="B76" s="2">
        <v>0.1</v>
      </c>
      <c r="C76" s="4">
        <v>-1.7278724517962329E-3</v>
      </c>
      <c r="D76" s="4">
        <v>2.4193725437509619E-4</v>
      </c>
      <c r="E76" s="4">
        <v>1.9301160800092817E-3</v>
      </c>
      <c r="F76" s="4">
        <v>3.3684271701900181E-3</v>
      </c>
      <c r="G76" s="4">
        <v>4.5308820331470198E-3</v>
      </c>
      <c r="H76" s="4">
        <v>5.5545292139836883E-3</v>
      </c>
      <c r="I76" s="4">
        <v>6.3842617082720083E-3</v>
      </c>
      <c r="J76" s="4">
        <v>7.0557176398782099E-3</v>
      </c>
      <c r="K76" s="4">
        <v>7.6330161948221075E-3</v>
      </c>
      <c r="L76" s="4">
        <v>8.136341103728767E-3</v>
      </c>
      <c r="M76" s="14">
        <v>8.542722992704338E-3</v>
      </c>
    </row>
    <row r="77" spans="1:13" x14ac:dyDescent="0.35">
      <c r="A77" s="67"/>
      <c r="B77" s="2">
        <v>0.15</v>
      </c>
      <c r="C77" s="4">
        <v>-1.3232447607538066E-3</v>
      </c>
      <c r="D77" s="4">
        <v>1.4271392118750672E-3</v>
      </c>
      <c r="E77" s="4">
        <v>3.3882872261895101E-3</v>
      </c>
      <c r="F77" s="4">
        <v>4.8562204715199286E-3</v>
      </c>
      <c r="G77" s="4">
        <v>5.9662795577883239E-3</v>
      </c>
      <c r="H77" s="4">
        <v>6.8918019605742915E-3</v>
      </c>
      <c r="I77" s="4">
        <v>7.5550846962919192E-3</v>
      </c>
      <c r="J77" s="4">
        <v>8.0676766435149542E-3</v>
      </c>
      <c r="K77" s="4">
        <v>8.5440275693746768E-3</v>
      </c>
      <c r="L77" s="4">
        <v>8.9407920743556583E-3</v>
      </c>
      <c r="M77" s="14">
        <v>9.154685354914897E-3</v>
      </c>
    </row>
    <row r="78" spans="1:13" x14ac:dyDescent="0.35">
      <c r="A78" s="67"/>
      <c r="B78" s="2">
        <v>0.2</v>
      </c>
      <c r="C78" s="4">
        <v>-1.8611035790229795E-3</v>
      </c>
      <c r="D78" s="4">
        <v>2.0081580493806605E-3</v>
      </c>
      <c r="E78" s="4">
        <v>4.1231185177936962E-3</v>
      </c>
      <c r="F78" s="4">
        <v>5.5316836464572496E-3</v>
      </c>
      <c r="G78" s="4">
        <v>6.6389432600221683E-3</v>
      </c>
      <c r="H78" s="4">
        <v>7.4716609365651871E-3</v>
      </c>
      <c r="I78" s="4">
        <v>8.074006573325682E-3</v>
      </c>
      <c r="J78" s="4">
        <v>8.4962870438129601E-3</v>
      </c>
      <c r="K78" s="4">
        <v>8.8659063441748915E-3</v>
      </c>
      <c r="L78" s="4">
        <v>9.1414453175818998E-3</v>
      </c>
      <c r="M78" s="14">
        <v>9.321561191782235E-3</v>
      </c>
    </row>
    <row r="79" spans="1:13" x14ac:dyDescent="0.35">
      <c r="A79" s="67"/>
      <c r="B79" s="2">
        <v>0.25</v>
      </c>
      <c r="C79" s="4">
        <v>-2.4290147466416862E-3</v>
      </c>
      <c r="D79" s="4">
        <v>2.1934609493981082E-3</v>
      </c>
      <c r="E79" s="4">
        <v>4.5511885823229176E-3</v>
      </c>
      <c r="F79" s="4">
        <v>6.0221735229033643E-3</v>
      </c>
      <c r="G79" s="4">
        <v>7.0536959082387165E-3</v>
      </c>
      <c r="H79" s="4">
        <v>7.8752841825968298E-3</v>
      </c>
      <c r="I79" s="4">
        <v>8.3695975684562798E-3</v>
      </c>
      <c r="J79" s="4">
        <v>8.8914493100060114E-3</v>
      </c>
      <c r="K79" s="4">
        <v>9.1166675804690567E-3</v>
      </c>
      <c r="L79" s="4">
        <v>9.3713860107117117E-3</v>
      </c>
      <c r="M79" s="14">
        <v>9.4590435530802642E-3</v>
      </c>
    </row>
    <row r="80" spans="1:13" x14ac:dyDescent="0.35">
      <c r="A80" s="67"/>
      <c r="B80" s="2">
        <v>0.3</v>
      </c>
      <c r="C80" s="4">
        <v>-3.1335869059208425E-3</v>
      </c>
      <c r="D80" s="4">
        <v>2.4584235333707993E-3</v>
      </c>
      <c r="E80" s="4">
        <v>4.7104707424687007E-3</v>
      </c>
      <c r="F80" s="4">
        <v>6.3561800533626115E-3</v>
      </c>
      <c r="G80" s="4">
        <v>7.4501601169240745E-3</v>
      </c>
      <c r="H80" s="4">
        <v>8.2124951906318994E-3</v>
      </c>
      <c r="I80" s="4">
        <v>8.7797562101851172E-3</v>
      </c>
      <c r="J80" s="4">
        <v>9.0278536339444687E-3</v>
      </c>
      <c r="K80" s="4">
        <v>9.3020979088488127E-3</v>
      </c>
      <c r="L80" s="4">
        <v>9.4699457574099113E-3</v>
      </c>
      <c r="M80" s="14">
        <v>9.4547090131287363E-3</v>
      </c>
    </row>
    <row r="81" spans="1:13" x14ac:dyDescent="0.35">
      <c r="A81" s="67"/>
      <c r="B81" s="2">
        <v>0.35</v>
      </c>
      <c r="C81" s="4">
        <v>-3.9985390190405796E-3</v>
      </c>
      <c r="D81" s="4">
        <v>2.5555385980546275E-3</v>
      </c>
      <c r="E81" s="4">
        <v>5.045052511555688E-3</v>
      </c>
      <c r="F81" s="4">
        <v>6.7137558917625337E-3</v>
      </c>
      <c r="G81" s="4">
        <v>7.8569707183743249E-3</v>
      </c>
      <c r="H81" s="4">
        <v>8.5881250267182147E-3</v>
      </c>
      <c r="I81" s="4">
        <v>9.0042737892916617E-3</v>
      </c>
      <c r="J81" s="4">
        <v>9.1985951270736714E-3</v>
      </c>
      <c r="K81" s="4">
        <v>9.3668031994806611E-3</v>
      </c>
      <c r="L81" s="4">
        <v>9.4840300488021369E-3</v>
      </c>
      <c r="M81" s="14">
        <v>9.40355393429315E-3</v>
      </c>
    </row>
    <row r="82" spans="1:13" x14ac:dyDescent="0.35">
      <c r="A82" s="67"/>
      <c r="B82" s="2">
        <v>0.4</v>
      </c>
      <c r="C82" s="4">
        <v>-4.6610150377359681E-3</v>
      </c>
      <c r="D82" s="4">
        <v>2.6585917585669407E-3</v>
      </c>
      <c r="E82" s="4">
        <v>5.3462892087532002E-3</v>
      </c>
      <c r="F82" s="4">
        <v>7.0430413166440668E-3</v>
      </c>
      <c r="G82" s="4">
        <v>8.1943549236150118E-3</v>
      </c>
      <c r="H82" s="4">
        <v>8.8271417802570085E-3</v>
      </c>
      <c r="I82" s="4">
        <v>9.1819984883834971E-3</v>
      </c>
      <c r="J82" s="4">
        <v>9.3152003103796396E-3</v>
      </c>
      <c r="K82" s="4">
        <v>9.3534202579894261E-3</v>
      </c>
      <c r="L82" s="4">
        <v>9.3927281211263897E-3</v>
      </c>
      <c r="M82" s="14">
        <v>9.316288884451341E-3</v>
      </c>
    </row>
    <row r="83" spans="1:13" x14ac:dyDescent="0.35">
      <c r="A83" s="67"/>
      <c r="B83" s="2">
        <v>0.45</v>
      </c>
      <c r="C83" s="4">
        <v>-5.0866007431088142E-3</v>
      </c>
      <c r="D83" s="4">
        <v>2.689976837364506E-3</v>
      </c>
      <c r="E83" s="4">
        <v>5.6474399658924127E-3</v>
      </c>
      <c r="F83" s="4">
        <v>7.3455483461974894E-3</v>
      </c>
      <c r="G83" s="4">
        <v>8.4651418398524348E-3</v>
      </c>
      <c r="H83" s="4">
        <v>8.9971187032124277E-3</v>
      </c>
      <c r="I83" s="4">
        <v>9.2309467845728237E-3</v>
      </c>
      <c r="J83" s="4">
        <v>9.3706319772500612E-3</v>
      </c>
      <c r="K83" s="4">
        <v>9.4034538355279307E-3</v>
      </c>
      <c r="L83" s="4">
        <v>9.3185299114119952E-3</v>
      </c>
      <c r="M83" s="14">
        <v>9.2330732247891106E-3</v>
      </c>
    </row>
    <row r="84" spans="1:13" x14ac:dyDescent="0.35">
      <c r="A84" s="67"/>
      <c r="B84" s="2">
        <v>0.5</v>
      </c>
      <c r="C84" s="4">
        <v>-5.592525256460739E-3</v>
      </c>
      <c r="D84" s="4">
        <v>2.8097074729053523E-3</v>
      </c>
      <c r="E84" s="4">
        <v>5.9281109766501448E-3</v>
      </c>
      <c r="F84" s="4">
        <v>7.7004228350256833E-3</v>
      </c>
      <c r="G84" s="4">
        <v>8.6278997979113373E-3</v>
      </c>
      <c r="H84" s="4">
        <v>9.1084173348730708E-3</v>
      </c>
      <c r="I84" s="4">
        <v>9.2929303107531658E-3</v>
      </c>
      <c r="J84" s="4">
        <v>9.3703079733521415E-3</v>
      </c>
      <c r="K84" s="4">
        <v>9.1999945341531275E-3</v>
      </c>
      <c r="L84" s="4">
        <v>9.161441363022306E-3</v>
      </c>
      <c r="M84" s="14">
        <v>9.0522645617663756E-3</v>
      </c>
    </row>
    <row r="85" spans="1:13" x14ac:dyDescent="0.35">
      <c r="A85" s="67"/>
      <c r="B85" s="2">
        <v>0.55000000000000004</v>
      </c>
      <c r="C85" s="4">
        <v>-6.1852166307342169E-3</v>
      </c>
      <c r="D85" s="4">
        <v>2.9994746461424159E-3</v>
      </c>
      <c r="E85" s="4">
        <v>6.1232028115064925E-3</v>
      </c>
      <c r="F85" s="4">
        <v>7.9993256504869315E-3</v>
      </c>
      <c r="G85" s="4">
        <v>8.8219366444659223E-3</v>
      </c>
      <c r="H85" s="4">
        <v>9.247316883952264E-3</v>
      </c>
      <c r="I85" s="4">
        <v>9.2908038705369136E-3</v>
      </c>
      <c r="J85" s="4">
        <v>9.2060458996369877E-3</v>
      </c>
      <c r="K85" s="4">
        <v>9.1237666902651057E-3</v>
      </c>
      <c r="L85" s="4">
        <v>8.9643699433749561E-3</v>
      </c>
      <c r="M85" s="14">
        <v>8.8724865208986512E-3</v>
      </c>
    </row>
    <row r="86" spans="1:13" x14ac:dyDescent="0.35">
      <c r="A86" s="67"/>
      <c r="B86" s="2">
        <v>0.6</v>
      </c>
      <c r="C86" s="4">
        <v>-6.5538942124497351E-3</v>
      </c>
      <c r="D86" s="4">
        <v>3.0649932392416176E-3</v>
      </c>
      <c r="E86" s="4">
        <v>6.4031323011482502E-3</v>
      </c>
      <c r="F86" s="4">
        <v>8.1999584788334367E-3</v>
      </c>
      <c r="G86" s="4">
        <v>8.8664845462528927E-3</v>
      </c>
      <c r="H86" s="4">
        <v>9.1773629935918196E-3</v>
      </c>
      <c r="I86" s="4">
        <v>9.2423000918904659E-3</v>
      </c>
      <c r="J86" s="4">
        <v>9.088602389172383E-3</v>
      </c>
      <c r="K86" s="4">
        <v>9.002868455311612E-3</v>
      </c>
      <c r="L86" s="4">
        <v>8.8871463801908791E-3</v>
      </c>
      <c r="M86" s="14">
        <v>8.633430913233887E-3</v>
      </c>
    </row>
    <row r="87" spans="1:13" x14ac:dyDescent="0.35">
      <c r="A87" s="67"/>
      <c r="B87" s="2">
        <v>0.65</v>
      </c>
      <c r="C87" s="4">
        <v>-6.7693923659749716E-3</v>
      </c>
      <c r="D87" s="4">
        <v>3.1482777168049198E-3</v>
      </c>
      <c r="E87" s="4">
        <v>6.6916999191011925E-3</v>
      </c>
      <c r="F87" s="4">
        <v>8.3508145619995838E-3</v>
      </c>
      <c r="G87" s="4">
        <v>8.9313538144672414E-3</v>
      </c>
      <c r="H87" s="4">
        <v>9.1983929539097252E-3</v>
      </c>
      <c r="I87" s="4">
        <v>9.1237080798039251E-3</v>
      </c>
      <c r="J87" s="4">
        <v>9.0926662673311426E-3</v>
      </c>
      <c r="K87" s="4">
        <v>8.8738898792451587E-3</v>
      </c>
      <c r="L87" s="4">
        <v>8.6812623179376731E-3</v>
      </c>
      <c r="M87" s="14">
        <v>8.4420282447112607E-3</v>
      </c>
    </row>
    <row r="88" spans="1:13" x14ac:dyDescent="0.35">
      <c r="A88" s="67"/>
      <c r="B88" s="2">
        <v>0.7</v>
      </c>
      <c r="C88" s="4">
        <v>-7.1956596649135609E-3</v>
      </c>
      <c r="D88" s="4">
        <v>3.2909224085010246E-3</v>
      </c>
      <c r="E88" s="4">
        <v>6.9597025091588461E-3</v>
      </c>
      <c r="F88" s="4">
        <v>8.4228573555393624E-3</v>
      </c>
      <c r="G88" s="4">
        <v>9.0026261109326811E-3</v>
      </c>
      <c r="H88" s="4">
        <v>9.1150264875551577E-3</v>
      </c>
      <c r="I88" s="4">
        <v>9.0144667411862188E-3</v>
      </c>
      <c r="J88" s="4">
        <v>8.9086142726065784E-3</v>
      </c>
      <c r="K88" s="4">
        <v>8.6363344359695979E-3</v>
      </c>
      <c r="L88" s="4">
        <v>8.5375027103895777E-3</v>
      </c>
      <c r="M88" s="14">
        <v>8.3030299139558311E-3</v>
      </c>
    </row>
    <row r="89" spans="1:13" x14ac:dyDescent="0.35">
      <c r="A89" s="67"/>
      <c r="B89" s="2">
        <v>0.75</v>
      </c>
      <c r="C89" s="4">
        <v>-7.4498683817070402E-3</v>
      </c>
      <c r="D89" s="4">
        <v>3.4566010114528405E-3</v>
      </c>
      <c r="E89" s="4">
        <v>7.171829573347689E-3</v>
      </c>
      <c r="F89" s="4">
        <v>8.5300084738887168E-3</v>
      </c>
      <c r="G89" s="4">
        <v>8.9509349768675875E-3</v>
      </c>
      <c r="H89" s="4">
        <v>9.0219326602732092E-3</v>
      </c>
      <c r="I89" s="4">
        <v>8.9226821003861156E-3</v>
      </c>
      <c r="J89" s="4">
        <v>8.7542000734638342E-3</v>
      </c>
      <c r="K89" s="4">
        <v>8.4804154626260744E-3</v>
      </c>
      <c r="L89" s="4">
        <v>8.2978313636098248E-3</v>
      </c>
      <c r="M89" s="14">
        <v>8.116716477390911E-3</v>
      </c>
    </row>
    <row r="90" spans="1:13" x14ac:dyDescent="0.35">
      <c r="A90" s="67"/>
      <c r="B90" s="2">
        <v>0.8</v>
      </c>
      <c r="C90" s="4">
        <v>-7.7177386043185883E-3</v>
      </c>
      <c r="D90" s="4">
        <v>3.6725808902856342E-3</v>
      </c>
      <c r="E90" s="4">
        <v>7.3618249322567938E-3</v>
      </c>
      <c r="F90" s="4">
        <v>8.6283357543756253E-3</v>
      </c>
      <c r="G90" s="4">
        <v>8.95395440343668E-3</v>
      </c>
      <c r="H90" s="4">
        <v>8.9590989531330434E-3</v>
      </c>
      <c r="I90" s="4">
        <v>8.7948862702560276E-3</v>
      </c>
      <c r="J90" s="4">
        <v>8.5531958260147787E-3</v>
      </c>
      <c r="K90" s="4">
        <v>8.415934077126928E-3</v>
      </c>
      <c r="L90" s="4">
        <v>8.1233282642510299E-3</v>
      </c>
      <c r="M90" s="14">
        <v>7.9164241165550139E-3</v>
      </c>
    </row>
    <row r="91" spans="1:13" x14ac:dyDescent="0.35">
      <c r="A91" s="67"/>
      <c r="B91" s="2">
        <v>0.85</v>
      </c>
      <c r="C91" s="4">
        <v>-7.9203668225242899E-3</v>
      </c>
      <c r="D91" s="4">
        <v>3.8198235397364916E-3</v>
      </c>
      <c r="E91" s="4">
        <v>7.4967093354708358E-3</v>
      </c>
      <c r="F91" s="4">
        <v>8.721006137538961E-3</v>
      </c>
      <c r="G91" s="4">
        <v>8.9335388651447106E-3</v>
      </c>
      <c r="H91" s="4">
        <v>8.8603264965587663E-3</v>
      </c>
      <c r="I91" s="4">
        <v>8.6862139140932056E-3</v>
      </c>
      <c r="J91" s="4">
        <v>8.3889765576926796E-3</v>
      </c>
      <c r="K91" s="4">
        <v>8.1988145870230747E-3</v>
      </c>
      <c r="L91" s="4">
        <v>8.0318630175373398E-3</v>
      </c>
      <c r="M91" s="14">
        <v>7.7538163066439248E-3</v>
      </c>
    </row>
    <row r="92" spans="1:13" x14ac:dyDescent="0.35">
      <c r="A92" s="67"/>
      <c r="B92" s="2">
        <v>0.9</v>
      </c>
      <c r="C92" s="4">
        <v>-8.1054356099691405E-3</v>
      </c>
      <c r="D92" s="4">
        <v>3.9310121944642748E-3</v>
      </c>
      <c r="E92" s="4">
        <v>7.6025920970978211E-3</v>
      </c>
      <c r="F92" s="4">
        <v>8.6750179989129837E-3</v>
      </c>
      <c r="G92" s="4">
        <v>8.8773492135456235E-3</v>
      </c>
      <c r="H92" s="4">
        <v>8.7769534447591172E-3</v>
      </c>
      <c r="I92" s="4">
        <v>8.5070535879739773E-3</v>
      </c>
      <c r="J92" s="4">
        <v>8.2856100946306927E-3</v>
      </c>
      <c r="K92" s="4">
        <v>8.0685663371452363E-3</v>
      </c>
      <c r="L92" s="4">
        <v>7.818659233077908E-3</v>
      </c>
      <c r="M92" s="14">
        <v>7.6578202737152823E-3</v>
      </c>
    </row>
    <row r="93" spans="1:13" x14ac:dyDescent="0.35">
      <c r="A93" s="67"/>
      <c r="B93" s="2">
        <v>0.95</v>
      </c>
      <c r="C93" s="4">
        <v>-8.2425386496305913E-3</v>
      </c>
      <c r="D93" s="4">
        <v>4.1216453537293507E-3</v>
      </c>
      <c r="E93" s="4">
        <v>7.7753790294687779E-3</v>
      </c>
      <c r="F93" s="4">
        <v>8.7209666248684644E-3</v>
      </c>
      <c r="G93" s="4">
        <v>8.7868533443476241E-3</v>
      </c>
      <c r="H93" s="4">
        <v>8.618236974345694E-3</v>
      </c>
      <c r="I93" s="4">
        <v>8.3803463319155561E-3</v>
      </c>
      <c r="J93" s="4">
        <v>8.0617234011627729E-3</v>
      </c>
      <c r="K93" s="4">
        <v>7.9087217799896498E-3</v>
      </c>
      <c r="L93" s="4">
        <v>7.6527198465009541E-3</v>
      </c>
      <c r="M93" s="14">
        <v>7.4533626188663911E-3</v>
      </c>
    </row>
    <row r="94" spans="1:13" x14ac:dyDescent="0.35">
      <c r="A94" s="67"/>
      <c r="B94" s="2">
        <v>1</v>
      </c>
      <c r="C94" s="4">
        <v>-8.4071951915059961E-3</v>
      </c>
      <c r="D94" s="4">
        <v>4.3186387358524975E-3</v>
      </c>
      <c r="E94" s="4">
        <v>7.7693625668438741E-3</v>
      </c>
      <c r="F94" s="4">
        <v>8.6941177652780262E-3</v>
      </c>
      <c r="G94" s="4">
        <v>8.7264035683263883E-3</v>
      </c>
      <c r="H94" s="4">
        <v>8.4649495448560954E-3</v>
      </c>
      <c r="I94" s="4">
        <v>8.2816917548082028E-3</v>
      </c>
      <c r="J94" s="4">
        <v>7.9598860784483513E-3</v>
      </c>
      <c r="K94" s="4">
        <v>7.7343391942758122E-3</v>
      </c>
      <c r="L94" s="4">
        <v>7.4498170152353972E-3</v>
      </c>
      <c r="M94" s="14">
        <v>7.258995182968804E-3</v>
      </c>
    </row>
    <row r="95" spans="1:13" x14ac:dyDescent="0.35">
      <c r="A95" s="8"/>
      <c r="B95" s="9"/>
      <c r="C95" s="9"/>
      <c r="D95" s="9"/>
      <c r="E95" s="9"/>
      <c r="F95" s="9"/>
      <c r="G95" s="9"/>
      <c r="H95" s="9"/>
      <c r="I95" s="9"/>
      <c r="J95" s="9"/>
      <c r="K95" s="9"/>
      <c r="L95" s="9"/>
      <c r="M95" s="10"/>
    </row>
    <row r="96" spans="1:13" x14ac:dyDescent="0.35">
      <c r="A96" s="8"/>
      <c r="B96" s="9"/>
      <c r="C96" s="9"/>
      <c r="D96" s="9"/>
      <c r="E96" s="9"/>
      <c r="F96" s="9"/>
      <c r="G96" s="9"/>
      <c r="H96" s="9"/>
      <c r="I96" s="9"/>
      <c r="J96" s="9"/>
      <c r="K96" s="9"/>
      <c r="L96" s="9"/>
      <c r="M96" s="10"/>
    </row>
    <row r="97" spans="1:13" x14ac:dyDescent="0.35">
      <c r="A97" s="8"/>
      <c r="B97" s="9"/>
      <c r="C97" s="9"/>
      <c r="D97" s="9"/>
      <c r="E97" s="9"/>
      <c r="F97" s="9"/>
      <c r="G97" s="9"/>
      <c r="H97" s="9"/>
      <c r="I97" s="9"/>
      <c r="J97" s="9"/>
      <c r="K97" s="9"/>
      <c r="L97" s="9"/>
      <c r="M97" s="10"/>
    </row>
    <row r="98" spans="1:13" x14ac:dyDescent="0.35">
      <c r="A98" s="8"/>
      <c r="B98" s="9"/>
      <c r="C98" s="9"/>
      <c r="D98" s="9"/>
      <c r="E98" s="9"/>
      <c r="F98" s="9"/>
      <c r="G98" s="9"/>
      <c r="H98" s="9"/>
      <c r="I98" s="9"/>
      <c r="J98" s="9"/>
      <c r="K98" s="9"/>
      <c r="L98" s="9"/>
      <c r="M98" s="10"/>
    </row>
    <row r="99" spans="1:13" x14ac:dyDescent="0.35">
      <c r="A99" s="8"/>
      <c r="B99" s="9"/>
      <c r="C99" s="9"/>
      <c r="D99" s="9"/>
      <c r="E99" s="9"/>
      <c r="F99" s="9"/>
      <c r="G99" s="9"/>
      <c r="H99" s="9"/>
      <c r="I99" s="9"/>
      <c r="J99" s="9"/>
      <c r="K99" s="9"/>
      <c r="L99" s="9"/>
      <c r="M99" s="10"/>
    </row>
    <row r="100" spans="1:13" x14ac:dyDescent="0.35">
      <c r="A100" s="8"/>
      <c r="B100" s="9"/>
      <c r="C100" s="9"/>
      <c r="D100" s="9"/>
      <c r="E100" s="9"/>
      <c r="F100" s="9"/>
      <c r="G100" s="9"/>
      <c r="H100" s="9"/>
      <c r="I100" s="9"/>
      <c r="J100" s="9"/>
      <c r="K100" s="9"/>
      <c r="L100" s="9"/>
      <c r="M100" s="10"/>
    </row>
    <row r="101" spans="1:13" x14ac:dyDescent="0.35">
      <c r="A101" s="8"/>
      <c r="B101" s="9"/>
      <c r="C101" s="9"/>
      <c r="D101" s="9"/>
      <c r="E101" s="9"/>
      <c r="F101" s="9"/>
      <c r="G101" s="9"/>
      <c r="H101" s="9"/>
      <c r="I101" s="9"/>
      <c r="J101" s="9"/>
      <c r="K101" s="9"/>
      <c r="L101" s="9"/>
      <c r="M101" s="10"/>
    </row>
    <row r="102" spans="1:13" x14ac:dyDescent="0.35">
      <c r="A102" s="8"/>
      <c r="B102" s="9"/>
      <c r="C102" s="9"/>
      <c r="D102" s="9"/>
      <c r="E102" s="9"/>
      <c r="F102" s="9"/>
      <c r="G102" s="9"/>
      <c r="H102" s="9"/>
      <c r="I102" s="9"/>
      <c r="J102" s="9"/>
      <c r="K102" s="9"/>
      <c r="L102" s="9"/>
      <c r="M102" s="10"/>
    </row>
    <row r="103" spans="1:13" x14ac:dyDescent="0.35">
      <c r="A103" s="8"/>
      <c r="B103" s="9"/>
      <c r="C103" s="9"/>
      <c r="D103" s="9"/>
      <c r="E103" s="9"/>
      <c r="F103" s="9"/>
      <c r="G103" s="9"/>
      <c r="H103" s="9"/>
      <c r="I103" s="9"/>
      <c r="J103" s="9"/>
      <c r="K103" s="9"/>
      <c r="L103" s="9"/>
      <c r="M103" s="10"/>
    </row>
    <row r="104" spans="1:13" x14ac:dyDescent="0.35">
      <c r="A104" s="8"/>
      <c r="B104" s="9"/>
      <c r="C104" s="9"/>
      <c r="D104" s="9"/>
      <c r="E104" s="9"/>
      <c r="F104" s="9"/>
      <c r="G104" s="9"/>
      <c r="H104" s="9"/>
      <c r="I104" s="9"/>
      <c r="J104" s="9"/>
      <c r="K104" s="9"/>
      <c r="L104" s="9"/>
      <c r="M104" s="10"/>
    </row>
    <row r="105" spans="1:13" x14ac:dyDescent="0.35">
      <c r="A105" s="64" t="s">
        <v>1</v>
      </c>
      <c r="B105" s="65"/>
      <c r="C105" s="65"/>
      <c r="D105" s="65"/>
      <c r="E105" s="65"/>
      <c r="F105" s="65"/>
      <c r="G105" s="65"/>
      <c r="H105" s="65"/>
      <c r="I105" s="65"/>
      <c r="J105" s="65"/>
      <c r="K105" s="65"/>
      <c r="L105" s="65"/>
      <c r="M105" s="66"/>
    </row>
    <row r="106" spans="1:13" x14ac:dyDescent="0.35">
      <c r="A106" s="67" t="s">
        <v>0</v>
      </c>
      <c r="B106" s="1"/>
      <c r="C106" s="1">
        <v>0</v>
      </c>
      <c r="D106" s="1">
        <v>0.1</v>
      </c>
      <c r="E106" s="1">
        <v>0.2</v>
      </c>
      <c r="F106" s="1">
        <v>0.3</v>
      </c>
      <c r="G106" s="1">
        <v>0.4</v>
      </c>
      <c r="H106" s="1">
        <v>0.5</v>
      </c>
      <c r="I106" s="1">
        <v>0.6</v>
      </c>
      <c r="J106" s="1">
        <v>0.7</v>
      </c>
      <c r="K106" s="1">
        <v>0.8</v>
      </c>
      <c r="L106" s="1">
        <v>0.9</v>
      </c>
      <c r="M106" s="11">
        <v>1</v>
      </c>
    </row>
    <row r="107" spans="1:13" x14ac:dyDescent="0.35">
      <c r="A107" s="67"/>
      <c r="B107" s="2">
        <v>0</v>
      </c>
      <c r="C107" s="4">
        <v>0</v>
      </c>
      <c r="D107" s="4">
        <v>0</v>
      </c>
      <c r="E107" s="4">
        <v>0</v>
      </c>
      <c r="F107" s="4">
        <v>0</v>
      </c>
      <c r="G107" s="4">
        <v>0</v>
      </c>
      <c r="H107" s="4">
        <v>0</v>
      </c>
      <c r="I107" s="4">
        <v>0</v>
      </c>
      <c r="J107" s="4">
        <v>0</v>
      </c>
      <c r="K107" s="4">
        <v>0</v>
      </c>
      <c r="L107" s="4">
        <v>0</v>
      </c>
      <c r="M107" s="14">
        <v>0</v>
      </c>
    </row>
    <row r="108" spans="1:13" x14ac:dyDescent="0.35">
      <c r="A108" s="67"/>
      <c r="B108" s="2">
        <v>0.05</v>
      </c>
      <c r="C108" s="4">
        <v>1.4736729546258867E-3</v>
      </c>
      <c r="D108" s="4">
        <v>1.5332546043494951E-3</v>
      </c>
      <c r="E108" s="4">
        <v>1.5977009223535753E-3</v>
      </c>
      <c r="F108" s="4">
        <v>1.6651895513484058E-3</v>
      </c>
      <c r="G108" s="4">
        <v>1.7045675494754865E-3</v>
      </c>
      <c r="H108" s="4">
        <v>1.7664511415267496E-3</v>
      </c>
      <c r="I108" s="4">
        <v>1.8136730632884125E-3</v>
      </c>
      <c r="J108" s="4">
        <v>1.8668862583475733E-3</v>
      </c>
      <c r="K108" s="4">
        <v>1.9341121280837196E-3</v>
      </c>
      <c r="L108" s="4">
        <v>1.9704598336573198E-3</v>
      </c>
      <c r="M108" s="14">
        <v>2.0054152115049151E-3</v>
      </c>
    </row>
    <row r="109" spans="1:13" x14ac:dyDescent="0.35">
      <c r="A109" s="67"/>
      <c r="B109" s="2">
        <v>0.1</v>
      </c>
      <c r="C109" s="4">
        <v>1.7291187472775905E-3</v>
      </c>
      <c r="D109" s="4">
        <v>1.8022976947297733E-3</v>
      </c>
      <c r="E109" s="4">
        <v>1.8728352201604359E-3</v>
      </c>
      <c r="F109" s="4">
        <v>1.9334000768344653E-3</v>
      </c>
      <c r="G109" s="4">
        <v>1.9846140954035167E-3</v>
      </c>
      <c r="H109" s="4">
        <v>2.0115116872875633E-3</v>
      </c>
      <c r="I109" s="4">
        <v>2.0493671305121886E-3</v>
      </c>
      <c r="J109" s="4">
        <v>2.0868167456837708E-3</v>
      </c>
      <c r="K109" s="4">
        <v>2.1074573415613431E-3</v>
      </c>
      <c r="L109" s="4">
        <v>2.1232869405358539E-3</v>
      </c>
      <c r="M109" s="14">
        <v>2.1335450883367005E-3</v>
      </c>
    </row>
    <row r="110" spans="1:13" x14ac:dyDescent="0.35">
      <c r="A110" s="67"/>
      <c r="B110" s="2">
        <v>0.15</v>
      </c>
      <c r="C110" s="4">
        <v>1.7507321780295833E-3</v>
      </c>
      <c r="D110" s="4">
        <v>1.8640071017586755E-3</v>
      </c>
      <c r="E110" s="4">
        <v>1.944184566333316E-3</v>
      </c>
      <c r="F110" s="4">
        <v>1.99028795024817E-3</v>
      </c>
      <c r="G110" s="4">
        <v>2.028355938712745E-3</v>
      </c>
      <c r="H110" s="4">
        <v>2.0416618304965359E-3</v>
      </c>
      <c r="I110" s="4">
        <v>2.0653537923518489E-3</v>
      </c>
      <c r="J110" s="4">
        <v>2.078336009509968E-3</v>
      </c>
      <c r="K110" s="4">
        <v>2.0798058808517844E-3</v>
      </c>
      <c r="L110" s="4">
        <v>2.0860065713028219E-3</v>
      </c>
      <c r="M110" s="14">
        <v>2.0770261644835904E-3</v>
      </c>
    </row>
    <row r="111" spans="1:13" x14ac:dyDescent="0.35">
      <c r="A111" s="67"/>
      <c r="B111" s="2">
        <v>0.2</v>
      </c>
      <c r="C111" s="4">
        <v>1.6930413742245172E-3</v>
      </c>
      <c r="D111" s="4">
        <v>1.8541271231415359E-3</v>
      </c>
      <c r="E111" s="4">
        <v>1.9344600042200608E-3</v>
      </c>
      <c r="F111" s="4">
        <v>1.9788864045453391E-3</v>
      </c>
      <c r="G111" s="4">
        <v>1.9961723746992482E-3</v>
      </c>
      <c r="H111" s="4">
        <v>2.0082691787663854E-3</v>
      </c>
      <c r="I111" s="4">
        <v>2.0237020046748331E-3</v>
      </c>
      <c r="J111" s="4">
        <v>2.0153338796118961E-3</v>
      </c>
      <c r="K111" s="4">
        <v>2.0160798459033127E-3</v>
      </c>
      <c r="L111" s="4">
        <v>2.0000749094535564E-3</v>
      </c>
      <c r="M111" s="14">
        <v>1.9880405024785509E-3</v>
      </c>
    </row>
    <row r="112" spans="1:13" x14ac:dyDescent="0.35">
      <c r="A112" s="67"/>
      <c r="B112" s="2">
        <v>0.25</v>
      </c>
      <c r="C112" s="4">
        <v>1.5779714228027935E-3</v>
      </c>
      <c r="D112" s="4">
        <v>1.8144682557817995E-3</v>
      </c>
      <c r="E112" s="4">
        <v>1.9017262262701453E-3</v>
      </c>
      <c r="F112" s="4">
        <v>1.9297143678594125E-3</v>
      </c>
      <c r="G112" s="4">
        <v>1.9505230572226505E-3</v>
      </c>
      <c r="H112" s="4">
        <v>1.9528567743228151E-3</v>
      </c>
      <c r="I112" s="4">
        <v>1.963718972073608E-3</v>
      </c>
      <c r="J112" s="4">
        <v>1.9505461062804285E-3</v>
      </c>
      <c r="K112" s="4">
        <v>1.9429488075640871E-3</v>
      </c>
      <c r="L112" s="4">
        <v>1.9212135460781165E-3</v>
      </c>
      <c r="M112" s="14">
        <v>1.9041952742667014E-3</v>
      </c>
    </row>
    <row r="113" spans="1:13" x14ac:dyDescent="0.35">
      <c r="A113" s="67"/>
      <c r="B113" s="2">
        <v>0.3</v>
      </c>
      <c r="C113" s="4">
        <v>1.4676370649379699E-3</v>
      </c>
      <c r="D113" s="4">
        <v>1.7732058325451278E-3</v>
      </c>
      <c r="E113" s="4">
        <v>1.8626868846562939E-3</v>
      </c>
      <c r="F113" s="4">
        <v>1.8905681773991416E-3</v>
      </c>
      <c r="G113" s="4">
        <v>1.8922690332271318E-3</v>
      </c>
      <c r="H113" s="4">
        <v>1.9039754850371609E-3</v>
      </c>
      <c r="I113" s="4">
        <v>1.901916710269081E-3</v>
      </c>
      <c r="J113" s="4">
        <v>1.8977367636407864E-3</v>
      </c>
      <c r="K113" s="4">
        <v>1.8807598154972455E-3</v>
      </c>
      <c r="L113" s="4">
        <v>1.8641478656472538E-3</v>
      </c>
      <c r="M113" s="14">
        <v>1.8464796104064602E-3</v>
      </c>
    </row>
    <row r="114" spans="1:13" x14ac:dyDescent="0.35">
      <c r="A114" s="67"/>
      <c r="B114" s="2">
        <v>0.35</v>
      </c>
      <c r="C114" s="4">
        <v>1.3816897626566377E-3</v>
      </c>
      <c r="D114" s="4">
        <v>1.730230041134809E-3</v>
      </c>
      <c r="E114" s="4">
        <v>1.8083991095962316E-3</v>
      </c>
      <c r="F114" s="4">
        <v>1.8413222190921943E-3</v>
      </c>
      <c r="G114" s="4">
        <v>1.8656287676095825E-3</v>
      </c>
      <c r="H114" s="4">
        <v>1.8648233676763196E-3</v>
      </c>
      <c r="I114" s="4">
        <v>1.8606827690823779E-3</v>
      </c>
      <c r="J114" s="4">
        <v>1.8506720693804047E-3</v>
      </c>
      <c r="K114" s="4">
        <v>1.8261111580468081E-3</v>
      </c>
      <c r="L114" s="4">
        <v>1.8044043786108099E-3</v>
      </c>
      <c r="M114" s="14">
        <v>1.7907695438452794E-3</v>
      </c>
    </row>
    <row r="115" spans="1:13" x14ac:dyDescent="0.35">
      <c r="A115" s="67"/>
      <c r="B115" s="2">
        <v>0.4</v>
      </c>
      <c r="C115" s="4">
        <v>1.2881567685059153E-3</v>
      </c>
      <c r="D115" s="4">
        <v>1.691841012222592E-3</v>
      </c>
      <c r="E115" s="4">
        <v>1.7698039562530157E-3</v>
      </c>
      <c r="F115" s="4">
        <v>1.8086697713890147E-3</v>
      </c>
      <c r="G115" s="4">
        <v>1.8325966689975478E-3</v>
      </c>
      <c r="H115" s="4">
        <v>1.8397660784198286E-3</v>
      </c>
      <c r="I115" s="4">
        <v>1.83395903294844E-3</v>
      </c>
      <c r="J115" s="4">
        <v>1.8074028963917805E-3</v>
      </c>
      <c r="K115" s="4">
        <v>1.784974187538904E-3</v>
      </c>
      <c r="L115" s="4">
        <v>1.7617257554097183E-3</v>
      </c>
      <c r="M115" s="14">
        <v>1.7233296471440387E-3</v>
      </c>
    </row>
    <row r="116" spans="1:13" x14ac:dyDescent="0.35">
      <c r="A116" s="67"/>
      <c r="B116" s="2">
        <v>0.45</v>
      </c>
      <c r="C116" s="4">
        <v>1.1920078709333594E-3</v>
      </c>
      <c r="D116" s="4">
        <v>1.6621172765825391E-3</v>
      </c>
      <c r="E116" s="4">
        <v>1.7310008674814045E-3</v>
      </c>
      <c r="F116" s="4">
        <v>1.7905764256683141E-3</v>
      </c>
      <c r="G116" s="4">
        <v>1.807282876655203E-3</v>
      </c>
      <c r="H116" s="4">
        <v>1.8051052346034313E-3</v>
      </c>
      <c r="I116" s="4">
        <v>1.7912614765927439E-3</v>
      </c>
      <c r="J116" s="4">
        <v>1.7716964485328304E-3</v>
      </c>
      <c r="K116" s="4">
        <v>1.7373903955701056E-3</v>
      </c>
      <c r="L116" s="4">
        <v>1.7050221098221191E-3</v>
      </c>
      <c r="M116" s="14">
        <v>1.6767226413167066E-3</v>
      </c>
    </row>
    <row r="117" spans="1:13" x14ac:dyDescent="0.35">
      <c r="A117" s="67"/>
      <c r="B117" s="2">
        <v>0.5</v>
      </c>
      <c r="C117" s="4">
        <v>1.12100516612587E-3</v>
      </c>
      <c r="D117" s="4">
        <v>1.6301651909635968E-3</v>
      </c>
      <c r="E117" s="4">
        <v>1.7052865154420758E-3</v>
      </c>
      <c r="F117" s="4">
        <v>1.7551707680133846E-3</v>
      </c>
      <c r="G117" s="4">
        <v>1.7842453434046949E-3</v>
      </c>
      <c r="H117" s="4">
        <v>1.7748747489644832E-3</v>
      </c>
      <c r="I117" s="4">
        <v>1.7602241092953921E-3</v>
      </c>
      <c r="J117" s="4">
        <v>1.7318266822944127E-3</v>
      </c>
      <c r="K117" s="4">
        <v>1.686459386503359E-3</v>
      </c>
      <c r="L117" s="4">
        <v>1.6632824064532889E-3</v>
      </c>
      <c r="M117" s="14">
        <v>1.6289862316581809E-3</v>
      </c>
    </row>
    <row r="118" spans="1:13" x14ac:dyDescent="0.35">
      <c r="A118" s="67"/>
      <c r="B118" s="2">
        <v>0.55000000000000004</v>
      </c>
      <c r="C118" s="4">
        <v>1.0676503016794254E-3</v>
      </c>
      <c r="D118" s="4">
        <v>1.5914816280201856E-3</v>
      </c>
      <c r="E118" s="4">
        <v>1.6959029147478307E-3</v>
      </c>
      <c r="F118" s="4">
        <v>1.7445576647227372E-3</v>
      </c>
      <c r="G118" s="4">
        <v>1.7554527896989287E-3</v>
      </c>
      <c r="H118" s="4">
        <v>1.7506141339265276E-3</v>
      </c>
      <c r="I118" s="4">
        <v>1.7307300410524969E-3</v>
      </c>
      <c r="J118" s="4">
        <v>1.6837193474417674E-3</v>
      </c>
      <c r="K118" s="4">
        <v>1.6519807948795423E-3</v>
      </c>
      <c r="L118" s="4">
        <v>1.6180813931504969E-3</v>
      </c>
      <c r="M118" s="14">
        <v>1.5863118889963947E-3</v>
      </c>
    </row>
    <row r="119" spans="1:13" x14ac:dyDescent="0.35">
      <c r="A119" s="67"/>
      <c r="B119" s="2">
        <v>0.6</v>
      </c>
      <c r="C119" s="4">
        <v>1.0127446472347505E-3</v>
      </c>
      <c r="D119" s="4">
        <v>1.5608443265114308E-3</v>
      </c>
      <c r="E119" s="4">
        <v>1.6712083188791117E-3</v>
      </c>
      <c r="F119" s="4">
        <v>1.731557666862902E-3</v>
      </c>
      <c r="G119" s="4">
        <v>1.741136690639893E-3</v>
      </c>
      <c r="H119" s="4">
        <v>1.7210524002354347E-3</v>
      </c>
      <c r="I119" s="4">
        <v>1.690066070137453E-3</v>
      </c>
      <c r="J119" s="4">
        <v>1.6468278487407027E-3</v>
      </c>
      <c r="K119" s="4">
        <v>1.6159618676515545E-3</v>
      </c>
      <c r="L119" s="4">
        <v>1.572884825023135E-3</v>
      </c>
      <c r="M119" s="14">
        <v>1.5483754447972891E-3</v>
      </c>
    </row>
    <row r="120" spans="1:13" x14ac:dyDescent="0.35">
      <c r="A120" s="67"/>
      <c r="B120" s="2">
        <v>0.65</v>
      </c>
      <c r="C120" s="4">
        <v>9.4743654142391185E-4</v>
      </c>
      <c r="D120" s="4">
        <v>1.5440682344428265E-3</v>
      </c>
      <c r="E120" s="4">
        <v>1.6580884659188272E-3</v>
      </c>
      <c r="F120" s="4">
        <v>1.7152593488348401E-3</v>
      </c>
      <c r="G120" s="4">
        <v>1.7109656386427915E-3</v>
      </c>
      <c r="H120" s="4">
        <v>1.6870961990425762E-3</v>
      </c>
      <c r="I120" s="4">
        <v>1.6623405231707457E-3</v>
      </c>
      <c r="J120" s="4">
        <v>1.614138687181203E-3</v>
      </c>
      <c r="K120" s="4">
        <v>1.5836640461659231E-3</v>
      </c>
      <c r="L120" s="4">
        <v>1.5425007338776995E-3</v>
      </c>
      <c r="M120" s="14">
        <v>1.4964421309893892E-3</v>
      </c>
    </row>
    <row r="121" spans="1:13" x14ac:dyDescent="0.35">
      <c r="A121" s="67"/>
      <c r="B121" s="2">
        <v>0.7</v>
      </c>
      <c r="C121" s="4">
        <v>9.186306521918599E-4</v>
      </c>
      <c r="D121" s="4">
        <v>1.52161219599287E-3</v>
      </c>
      <c r="E121" s="4">
        <v>1.64280249543566E-3</v>
      </c>
      <c r="F121" s="4">
        <v>1.7009761770012031E-3</v>
      </c>
      <c r="G121" s="4">
        <v>1.6896653458043447E-3</v>
      </c>
      <c r="H121" s="4">
        <v>1.6559567573464875E-3</v>
      </c>
      <c r="I121" s="4">
        <v>1.6287466860934032E-3</v>
      </c>
      <c r="J121" s="4">
        <v>1.5753500863887663E-3</v>
      </c>
      <c r="K121" s="4">
        <v>1.5416103817029068E-3</v>
      </c>
      <c r="L121" s="4">
        <v>1.5029258309427319E-3</v>
      </c>
      <c r="M121" s="14">
        <v>1.4722656450123265E-3</v>
      </c>
    </row>
    <row r="122" spans="1:13" x14ac:dyDescent="0.35">
      <c r="A122" s="67"/>
      <c r="B122" s="2">
        <v>0.75</v>
      </c>
      <c r="C122" s="4">
        <v>8.7764547619304661E-4</v>
      </c>
      <c r="D122" s="4">
        <v>1.5031209247532218E-3</v>
      </c>
      <c r="E122" s="4">
        <v>1.6307427344970991E-3</v>
      </c>
      <c r="F122" s="4">
        <v>1.6895463138845281E-3</v>
      </c>
      <c r="G122" s="4">
        <v>1.6772618246326165E-3</v>
      </c>
      <c r="H122" s="4">
        <v>1.6398243925344349E-3</v>
      </c>
      <c r="I122" s="4">
        <v>1.5919078709529778E-3</v>
      </c>
      <c r="J122" s="4">
        <v>1.5513584867823207E-3</v>
      </c>
      <c r="K122" s="4">
        <v>1.5153191446745876E-3</v>
      </c>
      <c r="L122" s="4">
        <v>1.4715065078307514E-3</v>
      </c>
      <c r="M122" s="14">
        <v>1.4311989741306529E-3</v>
      </c>
    </row>
    <row r="123" spans="1:13" x14ac:dyDescent="0.35">
      <c r="A123" s="67"/>
      <c r="B123" s="2">
        <v>0.8</v>
      </c>
      <c r="C123" s="4">
        <v>8.4269742465310109E-4</v>
      </c>
      <c r="D123" s="4">
        <v>1.477719710627439E-3</v>
      </c>
      <c r="E123" s="4">
        <v>1.6289136271261768E-3</v>
      </c>
      <c r="F123" s="4">
        <v>1.6623915603701123E-3</v>
      </c>
      <c r="G123" s="4">
        <v>1.6411530060792888E-3</v>
      </c>
      <c r="H123" s="4">
        <v>1.608230061219454E-3</v>
      </c>
      <c r="I123" s="4">
        <v>1.5678872953881796E-3</v>
      </c>
      <c r="J123" s="4">
        <v>1.5206074217098153E-3</v>
      </c>
      <c r="K123" s="4">
        <v>1.4726085820648612E-3</v>
      </c>
      <c r="L123" s="4">
        <v>1.4398813895600247E-3</v>
      </c>
      <c r="M123" s="14">
        <v>1.388610242254901E-3</v>
      </c>
    </row>
    <row r="124" spans="1:13" x14ac:dyDescent="0.35">
      <c r="A124" s="67"/>
      <c r="B124" s="2">
        <v>0.85</v>
      </c>
      <c r="C124" s="4">
        <v>8.1938503138857712E-4</v>
      </c>
      <c r="D124" s="4">
        <v>1.4705186910687763E-3</v>
      </c>
      <c r="E124" s="4">
        <v>1.6159156048998664E-3</v>
      </c>
      <c r="F124" s="4">
        <v>1.6509220199468317E-3</v>
      </c>
      <c r="G124" s="4">
        <v>1.6275519217197961E-3</v>
      </c>
      <c r="H124" s="4">
        <v>1.5820130750844111E-3</v>
      </c>
      <c r="I124" s="4">
        <v>1.5371548341980227E-3</v>
      </c>
      <c r="J124" s="4">
        <v>1.4943599778912753E-3</v>
      </c>
      <c r="K124" s="4">
        <v>1.446688434866786E-3</v>
      </c>
      <c r="L124" s="4">
        <v>1.4040802759280493E-3</v>
      </c>
      <c r="M124" s="14">
        <v>1.3650660413235668E-3</v>
      </c>
    </row>
    <row r="125" spans="1:13" x14ac:dyDescent="0.35">
      <c r="A125" s="67"/>
      <c r="B125" s="2">
        <v>0.9</v>
      </c>
      <c r="C125" s="4">
        <v>7.7724896654400219E-4</v>
      </c>
      <c r="D125" s="4">
        <v>1.4570873465562146E-3</v>
      </c>
      <c r="E125" s="4">
        <v>1.6130692109002393E-3</v>
      </c>
      <c r="F125" s="4">
        <v>1.6326195863448506E-3</v>
      </c>
      <c r="G125" s="4">
        <v>1.5948800469536284E-3</v>
      </c>
      <c r="H125" s="4">
        <v>1.5534608901240556E-3</v>
      </c>
      <c r="I125" s="4">
        <v>1.5102012660307992E-3</v>
      </c>
      <c r="J125" s="4">
        <v>1.4640901442179778E-3</v>
      </c>
      <c r="K125" s="4">
        <v>1.4170302244052783E-3</v>
      </c>
      <c r="L125" s="4">
        <v>1.3749408339027061E-3</v>
      </c>
      <c r="M125" s="14">
        <v>1.3382664902531457E-3</v>
      </c>
    </row>
    <row r="126" spans="1:13" x14ac:dyDescent="0.35">
      <c r="A126" s="67"/>
      <c r="B126" s="2">
        <v>0.95</v>
      </c>
      <c r="C126" s="4">
        <v>7.5172205273525813E-4</v>
      </c>
      <c r="D126" s="4">
        <v>1.4452793142558291E-3</v>
      </c>
      <c r="E126" s="4">
        <v>1.6017567333421118E-3</v>
      </c>
      <c r="F126" s="4">
        <v>1.6116110287234401E-3</v>
      </c>
      <c r="G126" s="4">
        <v>1.5771783705790555E-3</v>
      </c>
      <c r="H126" s="4">
        <v>1.5269389978818143E-3</v>
      </c>
      <c r="I126" s="4">
        <v>1.4800232993163625E-3</v>
      </c>
      <c r="J126" s="4">
        <v>1.4349829708735213E-3</v>
      </c>
      <c r="K126" s="4">
        <v>1.3909675023212242E-3</v>
      </c>
      <c r="L126" s="4">
        <v>1.3494056882876104E-3</v>
      </c>
      <c r="M126" s="14">
        <v>1.3017163645614091E-3</v>
      </c>
    </row>
    <row r="127" spans="1:13" x14ac:dyDescent="0.35">
      <c r="A127" s="67"/>
      <c r="B127" s="2">
        <v>1</v>
      </c>
      <c r="C127" s="4">
        <v>7.2290562679107751E-4</v>
      </c>
      <c r="D127" s="4">
        <v>1.4374164574666424E-3</v>
      </c>
      <c r="E127" s="4">
        <v>1.5931574591568729E-3</v>
      </c>
      <c r="F127" s="4">
        <v>1.5902536071489243E-3</v>
      </c>
      <c r="G127" s="4">
        <v>1.5614990843884952E-3</v>
      </c>
      <c r="H127" s="4">
        <v>1.5048255672121373E-3</v>
      </c>
      <c r="I127" s="4">
        <v>1.4664288004019492E-3</v>
      </c>
      <c r="J127" s="4">
        <v>1.4019421465467584E-3</v>
      </c>
      <c r="K127" s="4">
        <v>1.3655527880330311E-3</v>
      </c>
      <c r="L127" s="4">
        <v>1.3252079642501662E-3</v>
      </c>
      <c r="M127" s="14">
        <v>1.2808254394527368E-3</v>
      </c>
    </row>
    <row r="128" spans="1:13" x14ac:dyDescent="0.35">
      <c r="A128" s="8"/>
      <c r="B128" s="9"/>
      <c r="C128" s="9"/>
      <c r="D128" s="9"/>
      <c r="E128" s="9"/>
      <c r="F128" s="9"/>
      <c r="G128" s="9"/>
      <c r="H128" s="9"/>
      <c r="I128" s="9"/>
      <c r="J128" s="9"/>
      <c r="K128" s="9"/>
      <c r="L128" s="9"/>
      <c r="M128" s="10"/>
    </row>
    <row r="129" spans="1:13" x14ac:dyDescent="0.35">
      <c r="A129" s="8"/>
      <c r="B129" s="9"/>
      <c r="C129" s="9"/>
      <c r="D129" s="9"/>
      <c r="E129" s="9"/>
      <c r="F129" s="9"/>
      <c r="G129" s="9"/>
      <c r="H129" s="9"/>
      <c r="I129" s="9"/>
      <c r="J129" s="9"/>
      <c r="K129" s="9"/>
      <c r="L129" s="9"/>
      <c r="M129" s="10"/>
    </row>
    <row r="130" spans="1:13" x14ac:dyDescent="0.35">
      <c r="A130" s="8"/>
      <c r="B130" s="9"/>
      <c r="C130" s="9"/>
      <c r="D130" s="9"/>
      <c r="E130" s="9"/>
      <c r="F130" s="9"/>
      <c r="G130" s="9"/>
      <c r="H130" s="9"/>
      <c r="I130" s="9"/>
      <c r="J130" s="9"/>
      <c r="K130" s="9"/>
      <c r="L130" s="9"/>
      <c r="M130" s="10"/>
    </row>
    <row r="131" spans="1:13" x14ac:dyDescent="0.35">
      <c r="A131" s="8"/>
      <c r="B131" s="9"/>
      <c r="C131" s="9"/>
      <c r="D131" s="9"/>
      <c r="E131" s="9"/>
      <c r="F131" s="9"/>
      <c r="G131" s="9"/>
      <c r="H131" s="9"/>
      <c r="I131" s="9"/>
      <c r="J131" s="9"/>
      <c r="K131" s="9"/>
      <c r="L131" s="9"/>
      <c r="M131" s="10"/>
    </row>
    <row r="132" spans="1:13" x14ac:dyDescent="0.35">
      <c r="A132" s="8"/>
      <c r="B132" s="9"/>
      <c r="C132" s="9"/>
      <c r="D132" s="9"/>
      <c r="E132" s="9"/>
      <c r="F132" s="9"/>
      <c r="G132" s="9"/>
      <c r="H132" s="9"/>
      <c r="I132" s="9"/>
      <c r="J132" s="9"/>
      <c r="K132" s="9"/>
      <c r="L132" s="9"/>
      <c r="M132" s="10"/>
    </row>
    <row r="133" spans="1:13" x14ac:dyDescent="0.35">
      <c r="A133" s="8"/>
      <c r="B133" s="9"/>
      <c r="C133" s="9"/>
      <c r="D133" s="9"/>
      <c r="E133" s="9"/>
      <c r="F133" s="9"/>
      <c r="G133" s="9"/>
      <c r="H133" s="9"/>
      <c r="I133" s="9"/>
      <c r="J133" s="9"/>
      <c r="K133" s="9"/>
      <c r="L133" s="9"/>
      <c r="M133" s="10"/>
    </row>
    <row r="134" spans="1:13" x14ac:dyDescent="0.35">
      <c r="A134" s="8"/>
      <c r="B134" s="9"/>
      <c r="C134" s="9"/>
      <c r="D134" s="9"/>
      <c r="E134" s="9"/>
      <c r="F134" s="9"/>
      <c r="G134" s="9"/>
      <c r="H134" s="9"/>
      <c r="I134" s="9"/>
      <c r="J134" s="9"/>
      <c r="K134" s="9"/>
      <c r="L134" s="9"/>
      <c r="M134" s="10"/>
    </row>
    <row r="135" spans="1:13" x14ac:dyDescent="0.35">
      <c r="A135" s="8"/>
      <c r="B135" s="9"/>
      <c r="C135" s="9"/>
      <c r="D135" s="9"/>
      <c r="E135" s="9"/>
      <c r="F135" s="9"/>
      <c r="G135" s="9"/>
      <c r="H135" s="9"/>
      <c r="I135" s="9"/>
      <c r="J135" s="9"/>
      <c r="K135" s="9"/>
      <c r="L135" s="9"/>
      <c r="M135" s="10"/>
    </row>
    <row r="136" spans="1:13" x14ac:dyDescent="0.35">
      <c r="A136" s="8"/>
      <c r="B136" s="9"/>
      <c r="C136" s="9"/>
      <c r="D136" s="9"/>
      <c r="E136" s="9"/>
      <c r="F136" s="9"/>
      <c r="G136" s="9"/>
      <c r="H136" s="9"/>
      <c r="I136" s="9"/>
      <c r="J136" s="9"/>
      <c r="K136" s="9"/>
      <c r="L136" s="9"/>
      <c r="M136" s="10"/>
    </row>
    <row r="137" spans="1:13" x14ac:dyDescent="0.35">
      <c r="A137" s="8"/>
      <c r="B137" s="9"/>
      <c r="C137" s="9"/>
      <c r="D137" s="9"/>
      <c r="E137" s="9"/>
      <c r="F137" s="9"/>
      <c r="G137" s="9"/>
      <c r="H137" s="9"/>
      <c r="I137" s="9"/>
      <c r="J137" s="9"/>
      <c r="K137" s="9"/>
      <c r="L137" s="9"/>
      <c r="M137" s="10"/>
    </row>
    <row r="138" spans="1:13" x14ac:dyDescent="0.35">
      <c r="A138" s="64" t="s">
        <v>1</v>
      </c>
      <c r="B138" s="65"/>
      <c r="C138" s="65"/>
      <c r="D138" s="65"/>
      <c r="E138" s="65"/>
      <c r="F138" s="65"/>
      <c r="G138" s="65"/>
      <c r="H138" s="65"/>
      <c r="I138" s="65"/>
      <c r="J138" s="65"/>
      <c r="K138" s="65"/>
      <c r="L138" s="65"/>
      <c r="M138" s="66"/>
    </row>
    <row r="139" spans="1:13" x14ac:dyDescent="0.35">
      <c r="A139" s="67" t="s">
        <v>0</v>
      </c>
      <c r="B139" s="1"/>
      <c r="C139" s="1">
        <v>0</v>
      </c>
      <c r="D139" s="1">
        <v>0.1</v>
      </c>
      <c r="E139" s="1">
        <v>0.2</v>
      </c>
      <c r="F139" s="1">
        <v>0.3</v>
      </c>
      <c r="G139" s="1">
        <v>0.4</v>
      </c>
      <c r="H139" s="1">
        <v>0.5</v>
      </c>
      <c r="I139" s="1">
        <v>0.6</v>
      </c>
      <c r="J139" s="1">
        <v>0.7</v>
      </c>
      <c r="K139" s="1">
        <v>0.8</v>
      </c>
      <c r="L139" s="1">
        <v>0.9</v>
      </c>
      <c r="M139" s="11">
        <v>1</v>
      </c>
    </row>
    <row r="140" spans="1:13" x14ac:dyDescent="0.35">
      <c r="A140" s="67"/>
      <c r="B140" s="2">
        <v>0</v>
      </c>
      <c r="C140" s="3">
        <v>1</v>
      </c>
      <c r="D140" s="3">
        <v>1</v>
      </c>
      <c r="E140" s="3">
        <v>1</v>
      </c>
      <c r="F140" s="3">
        <v>1</v>
      </c>
      <c r="G140" s="3">
        <v>1</v>
      </c>
      <c r="H140" s="3">
        <v>1</v>
      </c>
      <c r="I140" s="3">
        <v>1</v>
      </c>
      <c r="J140" s="3">
        <v>1</v>
      </c>
      <c r="K140" s="3">
        <v>1</v>
      </c>
      <c r="L140" s="3">
        <v>1</v>
      </c>
      <c r="M140" s="12">
        <v>1</v>
      </c>
    </row>
    <row r="141" spans="1:13" x14ac:dyDescent="0.35">
      <c r="A141" s="67"/>
      <c r="B141" s="2">
        <v>0.05</v>
      </c>
      <c r="C141" s="3">
        <v>1.4902806282043499</v>
      </c>
      <c r="D141" s="3">
        <v>1.6209037303924601</v>
      </c>
      <c r="E141" s="3">
        <v>1.7318856716155999</v>
      </c>
      <c r="F141" s="3">
        <v>1.82525610923767</v>
      </c>
      <c r="G141" s="3">
        <v>1.90706467628479</v>
      </c>
      <c r="H141" s="3">
        <v>1.9732620716095</v>
      </c>
      <c r="I141" s="3">
        <v>2.0245010852813698</v>
      </c>
      <c r="J141" s="3">
        <v>2.0717744827270499</v>
      </c>
      <c r="K141" s="3">
        <v>2.1158063411712602</v>
      </c>
      <c r="L141" s="3">
        <v>2.1527528762817401</v>
      </c>
      <c r="M141" s="12">
        <v>2.1846950054168701</v>
      </c>
    </row>
    <row r="142" spans="1:13" x14ac:dyDescent="0.35">
      <c r="A142" s="67"/>
      <c r="B142" s="2">
        <v>0.1</v>
      </c>
      <c r="C142" s="3">
        <v>1.6010441780090301</v>
      </c>
      <c r="D142" s="3">
        <v>1.92680835723877</v>
      </c>
      <c r="E142" s="3">
        <v>2.1814374923706099</v>
      </c>
      <c r="F142" s="3">
        <v>2.3863713741302499</v>
      </c>
      <c r="G142" s="3">
        <v>2.5453958511352499</v>
      </c>
      <c r="H142" s="3">
        <v>2.6756148338317902</v>
      </c>
      <c r="I142" s="3">
        <v>2.7850084304809601</v>
      </c>
      <c r="J142" s="3">
        <v>2.8707580566406299</v>
      </c>
      <c r="K142" s="3">
        <v>2.9434509277343799</v>
      </c>
      <c r="L142" s="3">
        <v>2.9922337532043501</v>
      </c>
      <c r="M142" s="12">
        <v>3.05062627792358</v>
      </c>
    </row>
    <row r="143" spans="1:13" x14ac:dyDescent="0.35">
      <c r="A143" s="67"/>
      <c r="B143" s="2">
        <v>0.15</v>
      </c>
      <c r="C143" s="3">
        <v>1.5883247852325399</v>
      </c>
      <c r="D143" s="3">
        <v>2.1269934177398699</v>
      </c>
      <c r="E143" s="3">
        <v>2.5243544578552202</v>
      </c>
      <c r="F143" s="3">
        <v>2.8418531417846702</v>
      </c>
      <c r="G143" s="3">
        <v>3.0813412666320801</v>
      </c>
      <c r="H143" s="3">
        <v>3.24699831008911</v>
      </c>
      <c r="I143" s="3">
        <v>3.40520143508911</v>
      </c>
      <c r="J143" s="3">
        <v>3.5182127952575701</v>
      </c>
      <c r="K143" s="3">
        <v>3.5959448814392099</v>
      </c>
      <c r="L143" s="3">
        <v>3.67217922210693</v>
      </c>
      <c r="M143" s="12">
        <v>3.7525515556335498</v>
      </c>
    </row>
    <row r="144" spans="1:13" x14ac:dyDescent="0.35">
      <c r="A144" s="67"/>
      <c r="B144" s="2">
        <v>0.2</v>
      </c>
      <c r="C144" s="3">
        <v>1.55088210105896</v>
      </c>
      <c r="D144" s="3">
        <v>2.2898631095886199</v>
      </c>
      <c r="E144" s="3">
        <v>2.8185296058654798</v>
      </c>
      <c r="F144" s="3">
        <v>3.20844507217407</v>
      </c>
      <c r="G144" s="3">
        <v>3.5090608596801798</v>
      </c>
      <c r="H144" s="3">
        <v>3.7993612289428702</v>
      </c>
      <c r="I144" s="3">
        <v>3.9143381118774401</v>
      </c>
      <c r="J144" s="3">
        <v>4.10147953033447</v>
      </c>
      <c r="K144" s="3">
        <v>4.1984014511108398</v>
      </c>
      <c r="L144" s="3">
        <v>4.2278077602386501</v>
      </c>
      <c r="M144" s="12">
        <v>4.3038821220398003</v>
      </c>
    </row>
    <row r="145" spans="1:13" x14ac:dyDescent="0.35">
      <c r="A145" s="67"/>
      <c r="B145" s="2">
        <v>0.25</v>
      </c>
      <c r="C145" s="3">
        <v>1.5030517578125</v>
      </c>
      <c r="D145" s="3">
        <v>2.4405832290649401</v>
      </c>
      <c r="E145" s="3">
        <v>3.08187055587769</v>
      </c>
      <c r="F145" s="3">
        <v>3.5557847023010298</v>
      </c>
      <c r="G145" s="3">
        <v>3.91262006759644</v>
      </c>
      <c r="H145" s="3">
        <v>4.1243605613708496</v>
      </c>
      <c r="I145" s="3">
        <v>4.3728213310241699</v>
      </c>
      <c r="J145" s="3">
        <v>4.55397701263428</v>
      </c>
      <c r="K145" s="3">
        <v>4.6527423858642596</v>
      </c>
      <c r="L145" s="3">
        <v>4.7834362983703604</v>
      </c>
      <c r="M145" s="12">
        <v>4.8398404121398899</v>
      </c>
    </row>
    <row r="146" spans="1:13" x14ac:dyDescent="0.35">
      <c r="A146" s="67"/>
      <c r="B146" s="2">
        <v>0.3</v>
      </c>
      <c r="C146" s="3">
        <v>1.4564285278320299</v>
      </c>
      <c r="D146" s="3">
        <v>2.6163187026977499</v>
      </c>
      <c r="E146" s="3">
        <v>3.2950918674468999</v>
      </c>
      <c r="F146" s="3">
        <v>3.8766603469848602</v>
      </c>
      <c r="G146" s="3">
        <v>4.2868843078613299</v>
      </c>
      <c r="H146" s="3">
        <v>4.5471010208129901</v>
      </c>
      <c r="I146" s="3">
        <v>4.7356109619140598</v>
      </c>
      <c r="J146" s="3">
        <v>5.0008745193481401</v>
      </c>
      <c r="K146" s="3">
        <v>5.1302585601806596</v>
      </c>
      <c r="L146" s="3">
        <v>5.2367625236511204</v>
      </c>
      <c r="M146" s="12">
        <v>5.3211479187011701</v>
      </c>
    </row>
    <row r="147" spans="1:13" x14ac:dyDescent="0.35">
      <c r="A147" s="67"/>
      <c r="B147" s="2">
        <v>0.35</v>
      </c>
      <c r="C147" s="3">
        <v>1.4147617816925</v>
      </c>
      <c r="D147" s="3">
        <v>2.7047753334045401</v>
      </c>
      <c r="E147" s="3">
        <v>3.5675749778747599</v>
      </c>
      <c r="F147" s="3">
        <v>4.1443591117858896</v>
      </c>
      <c r="G147" s="3">
        <v>4.63548088073731</v>
      </c>
      <c r="H147" s="3">
        <v>4.9678611755371103</v>
      </c>
      <c r="I147" s="3">
        <v>5.2772703170776403</v>
      </c>
      <c r="J147" s="3">
        <v>5.4051840305328396</v>
      </c>
      <c r="K147" s="3">
        <v>5.5823793411254901</v>
      </c>
      <c r="L147" s="3">
        <v>5.6716475486755398</v>
      </c>
      <c r="M147" s="12">
        <v>5.7817015647888201</v>
      </c>
    </row>
    <row r="148" spans="1:13" x14ac:dyDescent="0.35">
      <c r="A148" s="67"/>
      <c r="B148" s="2">
        <v>0.4</v>
      </c>
      <c r="C148" s="3">
        <v>1.38458204269409</v>
      </c>
      <c r="D148" s="3">
        <v>2.9013109207153298</v>
      </c>
      <c r="E148" s="3">
        <v>3.7884368896484402</v>
      </c>
      <c r="F148" s="3">
        <v>4.4642271995544398</v>
      </c>
      <c r="G148" s="3">
        <v>4.9638543128967303</v>
      </c>
      <c r="H148" s="3">
        <v>5.2406282424926802</v>
      </c>
      <c r="I148" s="3">
        <v>5.6037673950195304</v>
      </c>
      <c r="J148" s="3">
        <v>5.8094935417175302</v>
      </c>
      <c r="K148" s="3">
        <v>5.97672462463379</v>
      </c>
      <c r="L148" s="3">
        <v>6.1000065803527797</v>
      </c>
      <c r="M148" s="12">
        <v>6.1954259872436497</v>
      </c>
    </row>
    <row r="149" spans="1:13" x14ac:dyDescent="0.35">
      <c r="A149" s="67"/>
      <c r="B149" s="2">
        <v>0.45</v>
      </c>
      <c r="C149" s="3">
        <v>1.3535130023956301</v>
      </c>
      <c r="D149" s="3">
        <v>2.9492211341857901</v>
      </c>
      <c r="E149" s="3">
        <v>4.0013408660888699</v>
      </c>
      <c r="F149" s="3">
        <v>4.7416124343872097</v>
      </c>
      <c r="G149" s="3">
        <v>5.2685189247131401</v>
      </c>
      <c r="H149" s="3">
        <v>5.6650462150573704</v>
      </c>
      <c r="I149" s="3">
        <v>5.9490327835082999</v>
      </c>
      <c r="J149" s="3">
        <v>6.1726212501525897</v>
      </c>
      <c r="K149" s="3">
        <v>6.3461561203002903</v>
      </c>
      <c r="L149" s="3">
        <v>6.4746189117431596</v>
      </c>
      <c r="M149" s="12">
        <v>6.5741510391235396</v>
      </c>
    </row>
    <row r="150" spans="1:13" x14ac:dyDescent="0.35">
      <c r="A150" s="67"/>
      <c r="B150" s="2">
        <v>0.5</v>
      </c>
      <c r="C150" s="3">
        <v>1.3264567852020299</v>
      </c>
      <c r="D150" s="3">
        <v>3.0576908588409402</v>
      </c>
      <c r="E150" s="3">
        <v>4.2048888206481898</v>
      </c>
      <c r="F150" s="3">
        <v>4.9955387115478498</v>
      </c>
      <c r="G150" s="3">
        <v>5.5590877532959002</v>
      </c>
      <c r="H150" s="3">
        <v>5.9733557701110804</v>
      </c>
      <c r="I150" s="3">
        <v>6.2798132896423304</v>
      </c>
      <c r="J150" s="3">
        <v>6.5164027214050302</v>
      </c>
      <c r="K150" s="3">
        <v>6.6911153793334996</v>
      </c>
      <c r="L150" s="3">
        <v>6.8359827995300302</v>
      </c>
      <c r="M150" s="12">
        <v>6.9370260238647496</v>
      </c>
    </row>
    <row r="151" spans="1:13" x14ac:dyDescent="0.35">
      <c r="A151" s="67"/>
      <c r="B151" s="2">
        <v>0.55000000000000004</v>
      </c>
      <c r="C151" s="3">
        <v>1.3035905361175499</v>
      </c>
      <c r="D151" s="3">
        <v>3.1679959297180198</v>
      </c>
      <c r="E151" s="3">
        <v>4.4022150039672896</v>
      </c>
      <c r="F151" s="3">
        <v>5.2391996383667001</v>
      </c>
      <c r="G151" s="3">
        <v>5.8221769332885698</v>
      </c>
      <c r="H151" s="3">
        <v>6.2710824012756401</v>
      </c>
      <c r="I151" s="3">
        <v>6.58530616760254</v>
      </c>
      <c r="J151" s="3">
        <v>6.8424148559570304</v>
      </c>
      <c r="K151" s="3">
        <v>7.02524757385254</v>
      </c>
      <c r="L151" s="3">
        <v>7.1705007553100604</v>
      </c>
      <c r="M151" s="12">
        <v>7.2791938781738299</v>
      </c>
    </row>
    <row r="152" spans="1:13" x14ac:dyDescent="0.35">
      <c r="A152" s="67"/>
      <c r="B152" s="2">
        <v>0.6</v>
      </c>
      <c r="C152" s="3">
        <v>1.2903203964233401</v>
      </c>
      <c r="D152" s="3">
        <v>3.2465043067932098</v>
      </c>
      <c r="E152" s="3">
        <v>4.5766057968139702</v>
      </c>
      <c r="F152" s="3">
        <v>5.4716525077819798</v>
      </c>
      <c r="G152" s="3">
        <v>6.0885529518127397</v>
      </c>
      <c r="H152" s="3">
        <v>6.5499920845031703</v>
      </c>
      <c r="I152" s="3">
        <v>6.8870544433593803</v>
      </c>
      <c r="J152" s="3">
        <v>7.1419744491577202</v>
      </c>
      <c r="K152" s="3">
        <v>7.3432292938232404</v>
      </c>
      <c r="L152" s="3">
        <v>7.4899206161498997</v>
      </c>
      <c r="M152" s="12">
        <v>7.6026363372802699</v>
      </c>
    </row>
    <row r="153" spans="1:13" x14ac:dyDescent="0.35">
      <c r="A153" s="67"/>
      <c r="B153" s="2">
        <v>0.65</v>
      </c>
      <c r="C153" s="3">
        <v>1.2734746932983401</v>
      </c>
      <c r="D153" s="3">
        <v>3.3892798423767099</v>
      </c>
      <c r="E153" s="3">
        <v>4.8079271316528303</v>
      </c>
      <c r="F153" s="3">
        <v>5.6921248435974103</v>
      </c>
      <c r="G153" s="3">
        <v>6.3360471725463903</v>
      </c>
      <c r="H153" s="3">
        <v>6.8193473815918004</v>
      </c>
      <c r="I153" s="3">
        <v>7.1631779670715297</v>
      </c>
      <c r="J153" s="3">
        <v>7.43684959411621</v>
      </c>
      <c r="K153" s="3">
        <v>7.6427583694457999</v>
      </c>
      <c r="L153" s="3">
        <v>7.7946348190307599</v>
      </c>
      <c r="M153" s="12">
        <v>7.9130783081054696</v>
      </c>
    </row>
    <row r="154" spans="1:13" x14ac:dyDescent="0.35">
      <c r="A154" s="67"/>
      <c r="B154" s="2">
        <v>0.7</v>
      </c>
      <c r="C154" s="3">
        <v>1.25713562965393</v>
      </c>
      <c r="D154" s="3">
        <v>3.50690698623657</v>
      </c>
      <c r="E154" s="3">
        <v>4.9245748519897496</v>
      </c>
      <c r="F154" s="3">
        <v>5.8962926864623997</v>
      </c>
      <c r="G154" s="3">
        <v>6.5699400901794398</v>
      </c>
      <c r="H154" s="3">
        <v>7.0743989944457999</v>
      </c>
      <c r="I154" s="3">
        <v>7.4372215270996103</v>
      </c>
      <c r="J154" s="3">
        <v>7.7187156677246103</v>
      </c>
      <c r="K154" s="3">
        <v>7.93202781677246</v>
      </c>
      <c r="L154" s="3">
        <v>8.0912551879882795</v>
      </c>
      <c r="M154" s="12">
        <v>8.2149982452392596</v>
      </c>
    </row>
    <row r="155" spans="1:13" x14ac:dyDescent="0.35">
      <c r="A155" s="67"/>
      <c r="B155" s="2">
        <v>0.75</v>
      </c>
      <c r="C155" s="3">
        <v>1.2425384521484399</v>
      </c>
      <c r="D155" s="3">
        <v>3.6371936798095699</v>
      </c>
      <c r="E155" s="3">
        <v>5.11684226989746</v>
      </c>
      <c r="F155" s="3">
        <v>6.1075019836425799</v>
      </c>
      <c r="G155" s="3">
        <v>6.8118028640747097</v>
      </c>
      <c r="H155" s="3">
        <v>7.3169507980346697</v>
      </c>
      <c r="I155" s="3">
        <v>7.6894617080688503</v>
      </c>
      <c r="J155" s="3">
        <v>7.98032474517822</v>
      </c>
      <c r="K155" s="3">
        <v>8.2051153182983398</v>
      </c>
      <c r="L155" s="3">
        <v>8.3755035400390607</v>
      </c>
      <c r="M155" s="12">
        <v>8.5055074691772496</v>
      </c>
    </row>
    <row r="156" spans="1:13" x14ac:dyDescent="0.35">
      <c r="A156" s="67"/>
      <c r="B156" s="2">
        <v>0.8</v>
      </c>
      <c r="C156" s="3">
        <v>1.2378170490264899</v>
      </c>
      <c r="D156" s="3">
        <v>3.72008109092712</v>
      </c>
      <c r="E156" s="3">
        <v>5.27873039245606</v>
      </c>
      <c r="F156" s="3">
        <v>6.3020577430725098</v>
      </c>
      <c r="G156" s="3">
        <v>7.0275316238403303</v>
      </c>
      <c r="H156" s="3">
        <v>7.5559349060058603</v>
      </c>
      <c r="I156" s="3">
        <v>7.9488801956176802</v>
      </c>
      <c r="J156" s="3">
        <v>8.2425508499145508</v>
      </c>
      <c r="K156" s="3">
        <v>8.4789409637451207</v>
      </c>
      <c r="L156" s="3">
        <v>8.6553449630737305</v>
      </c>
      <c r="M156" s="12">
        <v>8.78062248229981</v>
      </c>
    </row>
    <row r="157" spans="1:13" x14ac:dyDescent="0.35">
      <c r="A157" s="67"/>
      <c r="B157" s="2">
        <v>0.85</v>
      </c>
      <c r="C157" s="3">
        <v>1.2257263660430899</v>
      </c>
      <c r="D157" s="3">
        <v>3.8331995010375999</v>
      </c>
      <c r="E157" s="3">
        <v>5.4342732429504403</v>
      </c>
      <c r="F157" s="3">
        <v>6.5010747909545898</v>
      </c>
      <c r="G157" s="3">
        <v>7.2367267608642596</v>
      </c>
      <c r="H157" s="3">
        <v>7.7810487747192401</v>
      </c>
      <c r="I157" s="3">
        <v>8.1872110366821307</v>
      </c>
      <c r="J157" s="3">
        <v>8.4980411529540998</v>
      </c>
      <c r="K157" s="3">
        <v>8.7297763824462908</v>
      </c>
      <c r="L157" s="3">
        <v>8.9187173843383807</v>
      </c>
      <c r="M157" s="12">
        <v>9.0532522201538104</v>
      </c>
    </row>
    <row r="158" spans="1:13" x14ac:dyDescent="0.35">
      <c r="A158" s="67"/>
      <c r="B158" s="2">
        <v>0.9</v>
      </c>
      <c r="C158" s="3">
        <v>1.21492052078247</v>
      </c>
      <c r="D158" s="3">
        <v>3.9333372116088898</v>
      </c>
      <c r="E158" s="3">
        <v>5.5896482467651403</v>
      </c>
      <c r="F158" s="3">
        <v>6.6766085624694798</v>
      </c>
      <c r="G158" s="3">
        <v>7.4460268020629901</v>
      </c>
      <c r="H158" s="3">
        <v>8.00451564788818</v>
      </c>
      <c r="I158" s="3">
        <v>8.4210853576660192</v>
      </c>
      <c r="J158" s="3">
        <v>8.7408342361450195</v>
      </c>
      <c r="K158" s="3">
        <v>8.98412990570068</v>
      </c>
      <c r="L158" s="3">
        <v>9.1654109954834002</v>
      </c>
      <c r="M158" s="12">
        <v>9.3074913024902308</v>
      </c>
    </row>
    <row r="159" spans="1:13" x14ac:dyDescent="0.35">
      <c r="A159" s="67"/>
      <c r="B159" s="2">
        <v>0.95</v>
      </c>
      <c r="C159" s="3">
        <v>1.2060737609863299</v>
      </c>
      <c r="D159" s="3">
        <v>4.0560927391052299</v>
      </c>
      <c r="E159" s="3">
        <v>5.7489790916442898</v>
      </c>
      <c r="F159" s="3">
        <v>6.8506636619567898</v>
      </c>
      <c r="G159" s="3">
        <v>7.6431932449340803</v>
      </c>
      <c r="H159" s="3">
        <v>8.2222433090209996</v>
      </c>
      <c r="I159" s="3">
        <v>8.6481571197509801</v>
      </c>
      <c r="J159" s="3">
        <v>8.9780797958374006</v>
      </c>
      <c r="K159" s="3">
        <v>9.2275915145874006</v>
      </c>
      <c r="L159" s="3">
        <v>9.4215059280395508</v>
      </c>
      <c r="M159" s="12">
        <v>9.5574893951415998</v>
      </c>
    </row>
    <row r="160" spans="1:13" x14ac:dyDescent="0.35">
      <c r="A160" s="67"/>
      <c r="B160" s="2">
        <v>1</v>
      </c>
      <c r="C160" s="3">
        <v>1.20588898658752</v>
      </c>
      <c r="D160" s="3">
        <v>4.14269924163818</v>
      </c>
      <c r="E160" s="3">
        <v>5.8844776153564498</v>
      </c>
      <c r="F160" s="3">
        <v>7.0314083099365199</v>
      </c>
      <c r="G160" s="3">
        <v>7.8338565826415998</v>
      </c>
      <c r="H160" s="3">
        <v>8.4237756729125994</v>
      </c>
      <c r="I160" s="3">
        <v>8.8712797164916992</v>
      </c>
      <c r="J160" s="3">
        <v>9.2130489349365199</v>
      </c>
      <c r="K160" s="3">
        <v>9.4667720794677699</v>
      </c>
      <c r="L160" s="3">
        <v>9.6605091094970703</v>
      </c>
      <c r="M160" s="12">
        <v>9.8052444458007795</v>
      </c>
    </row>
    <row r="161" spans="1:13" x14ac:dyDescent="0.35">
      <c r="A161" s="8"/>
      <c r="B161" s="9"/>
      <c r="C161" s="9"/>
      <c r="D161" s="9"/>
      <c r="E161" s="9"/>
      <c r="F161" s="9"/>
      <c r="G161" s="9"/>
      <c r="H161" s="9"/>
      <c r="I161" s="9"/>
      <c r="J161" s="9"/>
      <c r="K161" s="9"/>
      <c r="L161" s="9"/>
      <c r="M161" s="10"/>
    </row>
    <row r="162" spans="1:13" x14ac:dyDescent="0.35">
      <c r="A162" s="8"/>
      <c r="B162" s="9"/>
      <c r="C162" s="9"/>
      <c r="D162" s="9"/>
      <c r="E162" s="9"/>
      <c r="F162" s="9"/>
      <c r="G162" s="9"/>
      <c r="H162" s="9"/>
      <c r="I162" s="9"/>
      <c r="J162" s="9"/>
      <c r="K162" s="9"/>
      <c r="L162" s="9"/>
      <c r="M162" s="10"/>
    </row>
    <row r="163" spans="1:13" x14ac:dyDescent="0.35">
      <c r="A163" s="8"/>
      <c r="B163" s="9"/>
      <c r="C163" s="9"/>
      <c r="D163" s="9"/>
      <c r="E163" s="9"/>
      <c r="F163" s="9"/>
      <c r="G163" s="9"/>
      <c r="H163" s="9"/>
      <c r="I163" s="9"/>
      <c r="J163" s="9"/>
      <c r="K163" s="9"/>
      <c r="L163" s="9"/>
      <c r="M163" s="10"/>
    </row>
    <row r="164" spans="1:13" x14ac:dyDescent="0.35">
      <c r="A164" s="8"/>
      <c r="B164" s="9"/>
      <c r="C164" s="9"/>
      <c r="D164" s="9"/>
      <c r="E164" s="9"/>
      <c r="F164" s="9"/>
      <c r="G164" s="9"/>
      <c r="H164" s="9"/>
      <c r="I164" s="9"/>
      <c r="J164" s="9"/>
      <c r="K164" s="9"/>
      <c r="L164" s="9"/>
      <c r="M164" s="10"/>
    </row>
    <row r="165" spans="1:13" x14ac:dyDescent="0.35">
      <c r="A165" s="8"/>
      <c r="B165" s="9"/>
      <c r="C165" s="9"/>
      <c r="D165" s="9"/>
      <c r="E165" s="9"/>
      <c r="F165" s="9"/>
      <c r="G165" s="9"/>
      <c r="H165" s="9"/>
      <c r="I165" s="9"/>
      <c r="J165" s="9"/>
      <c r="K165" s="9"/>
      <c r="L165" s="9"/>
      <c r="M165" s="10"/>
    </row>
    <row r="166" spans="1:13" x14ac:dyDescent="0.35">
      <c r="A166" s="8"/>
      <c r="B166" s="9"/>
      <c r="C166" s="9"/>
      <c r="D166" s="9"/>
      <c r="E166" s="9"/>
      <c r="F166" s="9"/>
      <c r="G166" s="9"/>
      <c r="H166" s="9"/>
      <c r="I166" s="9"/>
      <c r="J166" s="9"/>
      <c r="K166" s="9"/>
      <c r="L166" s="9"/>
      <c r="M166" s="10"/>
    </row>
    <row r="167" spans="1:13" x14ac:dyDescent="0.35">
      <c r="A167" s="8"/>
      <c r="B167" s="9"/>
      <c r="C167" s="9"/>
      <c r="D167" s="9"/>
      <c r="E167" s="9"/>
      <c r="F167" s="9"/>
      <c r="G167" s="9"/>
      <c r="H167" s="9"/>
      <c r="I167" s="9"/>
      <c r="J167" s="9"/>
      <c r="K167" s="9"/>
      <c r="L167" s="9"/>
      <c r="M167" s="10"/>
    </row>
    <row r="168" spans="1:13" x14ac:dyDescent="0.35">
      <c r="A168" s="8"/>
      <c r="B168" s="9"/>
      <c r="C168" s="9"/>
      <c r="D168" s="9"/>
      <c r="E168" s="9"/>
      <c r="F168" s="9"/>
      <c r="G168" s="9"/>
      <c r="H168" s="9"/>
      <c r="I168" s="9"/>
      <c r="J168" s="9"/>
      <c r="K168" s="9"/>
      <c r="L168" s="9"/>
      <c r="M168" s="10"/>
    </row>
    <row r="169" spans="1:13" x14ac:dyDescent="0.35">
      <c r="A169" s="8"/>
      <c r="B169" s="9"/>
      <c r="C169" s="9"/>
      <c r="D169" s="9"/>
      <c r="E169" s="9"/>
      <c r="F169" s="9"/>
      <c r="G169" s="9"/>
      <c r="H169" s="9"/>
      <c r="I169" s="9"/>
      <c r="J169" s="9"/>
      <c r="K169" s="9"/>
      <c r="L169" s="9"/>
      <c r="M169" s="10"/>
    </row>
    <row r="170" spans="1:13" x14ac:dyDescent="0.35">
      <c r="A170" s="8"/>
      <c r="B170" s="9"/>
      <c r="C170" s="9"/>
      <c r="D170" s="9"/>
      <c r="E170" s="9"/>
      <c r="F170" s="9"/>
      <c r="G170" s="9"/>
      <c r="H170" s="9"/>
      <c r="I170" s="9"/>
      <c r="J170" s="9"/>
      <c r="K170" s="9"/>
      <c r="L170" s="9"/>
      <c r="M170" s="10"/>
    </row>
    <row r="171" spans="1:13" x14ac:dyDescent="0.35">
      <c r="A171" s="64" t="s">
        <v>1</v>
      </c>
      <c r="B171" s="65"/>
      <c r="C171" s="65"/>
      <c r="D171" s="65"/>
      <c r="E171" s="65"/>
      <c r="F171" s="65"/>
      <c r="G171" s="65"/>
      <c r="H171" s="65"/>
      <c r="I171" s="65"/>
      <c r="J171" s="65"/>
      <c r="K171" s="65"/>
      <c r="L171" s="65"/>
      <c r="M171" s="66"/>
    </row>
    <row r="172" spans="1:13" x14ac:dyDescent="0.35">
      <c r="A172" s="67" t="s">
        <v>0</v>
      </c>
      <c r="B172" s="1"/>
      <c r="C172" s="1">
        <v>0</v>
      </c>
      <c r="D172" s="1">
        <v>0.1</v>
      </c>
      <c r="E172" s="1">
        <v>0.2</v>
      </c>
      <c r="F172" s="1">
        <v>0.3</v>
      </c>
      <c r="G172" s="1">
        <v>0.4</v>
      </c>
      <c r="H172" s="1">
        <v>0.5</v>
      </c>
      <c r="I172" s="1">
        <v>0.6</v>
      </c>
      <c r="J172" s="1">
        <v>0.7</v>
      </c>
      <c r="K172" s="1">
        <v>0.8</v>
      </c>
      <c r="L172" s="1">
        <v>0.9</v>
      </c>
      <c r="M172" s="11">
        <v>1</v>
      </c>
    </row>
    <row r="173" spans="1:13" x14ac:dyDescent="0.35">
      <c r="A173" s="67"/>
      <c r="B173" s="2">
        <v>0</v>
      </c>
      <c r="C173" s="4">
        <v>0</v>
      </c>
      <c r="D173" s="4">
        <v>0</v>
      </c>
      <c r="E173" s="4">
        <v>0</v>
      </c>
      <c r="F173" s="4">
        <v>0</v>
      </c>
      <c r="G173" s="4">
        <v>0</v>
      </c>
      <c r="H173" s="4">
        <v>0</v>
      </c>
      <c r="I173" s="4">
        <v>0</v>
      </c>
      <c r="J173" s="4">
        <v>0</v>
      </c>
      <c r="K173" s="4">
        <v>0</v>
      </c>
      <c r="L173" s="4">
        <v>0</v>
      </c>
      <c r="M173" s="14">
        <v>0</v>
      </c>
    </row>
    <row r="174" spans="1:13" x14ac:dyDescent="0.35">
      <c r="A174" s="67"/>
      <c r="B174" s="2">
        <v>0.05</v>
      </c>
      <c r="C174" s="4">
        <v>-2.3371484130621002E-2</v>
      </c>
      <c r="D174" s="4">
        <v>-1.99874602258205E-2</v>
      </c>
      <c r="E174" s="4">
        <v>-1.5912553295493102E-2</v>
      </c>
      <c r="F174" s="4">
        <v>-1.34439179673791E-2</v>
      </c>
      <c r="G174" s="4">
        <v>-1.0040988214314E-2</v>
      </c>
      <c r="H174" s="4">
        <v>-6.7523801699280704E-3</v>
      </c>
      <c r="I174" s="4">
        <v>-4.6333735808730099E-3</v>
      </c>
      <c r="J174" s="4">
        <v>-2.0858894567936698E-3</v>
      </c>
      <c r="K174" s="4">
        <v>5.0047022523358497E-4</v>
      </c>
      <c r="L174" s="4">
        <v>3.07103735394776E-3</v>
      </c>
      <c r="M174" s="14">
        <v>5.0557339563965797E-3</v>
      </c>
    </row>
    <row r="175" spans="1:13" x14ac:dyDescent="0.35">
      <c r="A175" s="67"/>
      <c r="B175" s="2">
        <v>0.1</v>
      </c>
      <c r="C175" s="4">
        <v>-2.1021394059062001E-2</v>
      </c>
      <c r="D175" s="4">
        <v>-1.4846638776361901E-2</v>
      </c>
      <c r="E175" s="4">
        <v>-9.1610560193657892E-3</v>
      </c>
      <c r="F175" s="4">
        <v>-3.5080316010862602E-3</v>
      </c>
      <c r="G175" s="4">
        <v>1.02738407440484E-3</v>
      </c>
      <c r="H175" s="4">
        <v>8.1778010353446007E-3</v>
      </c>
      <c r="I175" s="4">
        <v>8.8793188333511405E-3</v>
      </c>
      <c r="J175" s="4">
        <v>1.1323696584440801E-2</v>
      </c>
      <c r="K175" s="4">
        <v>1.25257197845106E-2</v>
      </c>
      <c r="L175" s="4">
        <v>1.6956295818090401E-2</v>
      </c>
      <c r="M175" s="14">
        <v>2.15022284537554E-2</v>
      </c>
    </row>
    <row r="176" spans="1:13" x14ac:dyDescent="0.35">
      <c r="A176" s="67"/>
      <c r="B176" s="2">
        <v>0.15</v>
      </c>
      <c r="C176" s="4">
        <v>-2.10838057100773E-2</v>
      </c>
      <c r="D176" s="4">
        <v>-1.02815460413694E-2</v>
      </c>
      <c r="E176" s="4">
        <v>-1.6695742961019299E-3</v>
      </c>
      <c r="F176" s="4">
        <v>6.5332166850566899E-3</v>
      </c>
      <c r="G176" s="4">
        <v>1.08764162287116E-2</v>
      </c>
      <c r="H176" s="4">
        <v>1.8655847758054699E-2</v>
      </c>
      <c r="I176" s="4">
        <v>2.14744421343009E-2</v>
      </c>
      <c r="J176" s="4">
        <v>2.4733282625675201E-2</v>
      </c>
      <c r="K176" s="4">
        <v>2.4550969343787699E-2</v>
      </c>
      <c r="L176" s="4">
        <v>2.5329371914267498E-2</v>
      </c>
      <c r="M176" s="14">
        <v>3.3934989012777798E-2</v>
      </c>
    </row>
    <row r="177" spans="1:13" x14ac:dyDescent="0.35">
      <c r="A177" s="67"/>
      <c r="B177" s="2">
        <v>0.2</v>
      </c>
      <c r="C177" s="4">
        <v>-2.21319012343884E-2</v>
      </c>
      <c r="D177" s="4">
        <v>-6.0352338477969204E-3</v>
      </c>
      <c r="E177" s="4">
        <v>5.8219074271619303E-3</v>
      </c>
      <c r="F177" s="4">
        <v>1.49393426254392E-2</v>
      </c>
      <c r="G177" s="4">
        <v>2.2991260513663299E-2</v>
      </c>
      <c r="H177" s="4">
        <v>2.9943233355879801E-2</v>
      </c>
      <c r="I177" s="4">
        <v>3.4069565435250602E-2</v>
      </c>
      <c r="J177" s="4">
        <v>3.7437781691551202E-2</v>
      </c>
      <c r="K177" s="4">
        <v>3.65762189030647E-2</v>
      </c>
      <c r="L177" s="4">
        <v>4.2536973953247098E-2</v>
      </c>
      <c r="M177" s="14">
        <v>4.6367749571800197E-2</v>
      </c>
    </row>
    <row r="178" spans="1:13" x14ac:dyDescent="0.35">
      <c r="A178" s="67"/>
      <c r="B178" s="2">
        <v>0.25</v>
      </c>
      <c r="C178" s="4">
        <v>-2.72048264741898E-2</v>
      </c>
      <c r="D178" s="4">
        <v>-6.0377353802323298E-3</v>
      </c>
      <c r="E178" s="4">
        <v>1.13246096298099E-2</v>
      </c>
      <c r="F178" s="4">
        <v>2.3044480010867101E-2</v>
      </c>
      <c r="G178" s="4">
        <v>3.2502043992281002E-2</v>
      </c>
      <c r="H178" s="4">
        <v>3.6725506186485297E-2</v>
      </c>
      <c r="I178" s="4">
        <v>4.6664688736200298E-2</v>
      </c>
      <c r="J178" s="4">
        <v>5.0142280757427202E-2</v>
      </c>
      <c r="K178" s="4">
        <v>4.9187418073415798E-2</v>
      </c>
      <c r="L178" s="4">
        <v>5.3787887096405002E-2</v>
      </c>
      <c r="M178" s="14">
        <v>6.1932615935802501E-2</v>
      </c>
    </row>
    <row r="179" spans="1:13" x14ac:dyDescent="0.35">
      <c r="A179" s="67"/>
      <c r="B179" s="2">
        <v>0.3</v>
      </c>
      <c r="C179" s="4">
        <v>-3.1356930732727099E-2</v>
      </c>
      <c r="D179" s="4">
        <v>-1.7135053640231501E-3</v>
      </c>
      <c r="E179" s="4">
        <v>1.8354455009102801E-2</v>
      </c>
      <c r="F179" s="4">
        <v>2.9028022661805201E-2</v>
      </c>
      <c r="G179" s="4">
        <v>4.27361968904734E-2</v>
      </c>
      <c r="H179" s="4">
        <v>5.1761049777269398E-2</v>
      </c>
      <c r="I179" s="4">
        <v>5.7740658521652201E-2</v>
      </c>
      <c r="J179" s="4">
        <v>6.2846779823303195E-2</v>
      </c>
      <c r="K179" s="4">
        <v>6.47712592035532E-2</v>
      </c>
      <c r="L179" s="4">
        <v>7.0830702781677302E-2</v>
      </c>
      <c r="M179" s="14">
        <v>8.1578075885772705E-2</v>
      </c>
    </row>
    <row r="180" spans="1:13" x14ac:dyDescent="0.35">
      <c r="A180" s="67"/>
      <c r="B180" s="2">
        <v>0.35</v>
      </c>
      <c r="C180" s="4">
        <v>-3.3005021512508399E-2</v>
      </c>
      <c r="D180" s="4">
        <v>3.1273777130991199E-4</v>
      </c>
      <c r="E180" s="4">
        <v>2.32851570472121E-2</v>
      </c>
      <c r="F180" s="4">
        <v>3.8453289618094799E-2</v>
      </c>
      <c r="G180" s="4">
        <v>5.2970349788665799E-2</v>
      </c>
      <c r="H180" s="4">
        <v>6.1272118240594899E-2</v>
      </c>
      <c r="I180" s="4">
        <v>6.8436887115240097E-2</v>
      </c>
      <c r="J180" s="4">
        <v>7.4981197714805603E-2</v>
      </c>
      <c r="K180" s="4">
        <v>8.0355100333690602E-2</v>
      </c>
      <c r="L180" s="4">
        <v>8.4170307964086505E-2</v>
      </c>
      <c r="M180" s="14">
        <v>9.2117018997669206E-2</v>
      </c>
    </row>
    <row r="181" spans="1:13" x14ac:dyDescent="0.35">
      <c r="A181" s="67"/>
      <c r="B181" s="2">
        <v>0.4</v>
      </c>
      <c r="C181" s="4">
        <v>-3.5808064043521902E-2</v>
      </c>
      <c r="D181" s="4">
        <v>-5.1778252236545103E-3</v>
      </c>
      <c r="E181" s="4">
        <v>2.8215859085321399E-2</v>
      </c>
      <c r="F181" s="4">
        <v>4.7878556574384397E-2</v>
      </c>
      <c r="G181" s="4">
        <v>6.2707073986530304E-2</v>
      </c>
      <c r="H181" s="4">
        <v>7.3910802602767903E-2</v>
      </c>
      <c r="I181" s="4">
        <v>7.9133115708828E-2</v>
      </c>
      <c r="J181" s="4">
        <v>8.7243795394897503E-2</v>
      </c>
      <c r="K181" s="4">
        <v>8.9337110519409194E-2</v>
      </c>
      <c r="L181" s="4">
        <v>9.7509913146495805E-2</v>
      </c>
      <c r="M181" s="14">
        <v>0.101054392755032</v>
      </c>
    </row>
    <row r="182" spans="1:13" x14ac:dyDescent="0.35">
      <c r="A182" s="67"/>
      <c r="B182" s="2">
        <v>0.45</v>
      </c>
      <c r="C182" s="4">
        <v>-3.9937373250722899E-2</v>
      </c>
      <c r="D182" s="4">
        <v>9.5989659894257795E-4</v>
      </c>
      <c r="E182" s="4">
        <v>3.4178737550973899E-2</v>
      </c>
      <c r="F182" s="4">
        <v>5.7303823530674002E-2</v>
      </c>
      <c r="G182" s="4">
        <v>7.1162410080432906E-2</v>
      </c>
      <c r="H182" s="4">
        <v>8.6339935660362202E-2</v>
      </c>
      <c r="I182" s="4">
        <v>9.2485129833221394E-2</v>
      </c>
      <c r="J182" s="4">
        <v>9.8308302462100997E-2</v>
      </c>
      <c r="K182" s="4">
        <v>0.101480647921562</v>
      </c>
      <c r="L182" s="4">
        <v>0.10850578546524001</v>
      </c>
      <c r="M182" s="14">
        <v>0.110312640666962</v>
      </c>
    </row>
    <row r="183" spans="1:13" x14ac:dyDescent="0.35">
      <c r="A183" s="67"/>
      <c r="B183" s="2">
        <v>0.5</v>
      </c>
      <c r="C183" s="4">
        <v>-4.2294189333915697E-2</v>
      </c>
      <c r="D183" s="4">
        <v>5.0033982843160603E-3</v>
      </c>
      <c r="E183" s="4">
        <v>4.0475408857067401E-2</v>
      </c>
      <c r="F183" s="4">
        <v>6.8948142230510698E-2</v>
      </c>
      <c r="G183" s="4">
        <v>7.93912708759308E-2</v>
      </c>
      <c r="H183" s="4">
        <v>9.2427626252174405E-2</v>
      </c>
      <c r="I183" s="4">
        <v>0.10198470205068599</v>
      </c>
      <c r="J183" s="4">
        <v>0.10869896411895801</v>
      </c>
      <c r="K183" s="4">
        <v>0.11488201469183</v>
      </c>
      <c r="L183" s="4">
        <v>0.117312930524349</v>
      </c>
      <c r="M183" s="14">
        <v>0.119819708168507</v>
      </c>
    </row>
    <row r="184" spans="1:13" x14ac:dyDescent="0.35">
      <c r="A184" s="67"/>
      <c r="B184" s="2">
        <v>0.55000000000000004</v>
      </c>
      <c r="C184" s="4">
        <v>-4.2466808110475499E-2</v>
      </c>
      <c r="D184" s="4">
        <v>4.6087759546935602E-3</v>
      </c>
      <c r="E184" s="4">
        <v>4.6772080163160999E-2</v>
      </c>
      <c r="F184" s="4">
        <v>7.4295811355113997E-2</v>
      </c>
      <c r="G184" s="4">
        <v>9.0437434613704695E-2</v>
      </c>
      <c r="H184" s="4">
        <v>0.103864841163158</v>
      </c>
      <c r="I184" s="4">
        <v>0.11132600158453</v>
      </c>
      <c r="J184" s="4">
        <v>0.116582028567791</v>
      </c>
      <c r="K184" s="4">
        <v>0.12367541342973699</v>
      </c>
      <c r="L184" s="4">
        <v>0.124738968908787</v>
      </c>
      <c r="M184" s="14">
        <v>0.12932677567005199</v>
      </c>
    </row>
    <row r="185" spans="1:13" x14ac:dyDescent="0.35">
      <c r="A185" s="67"/>
      <c r="B185" s="2">
        <v>0.6</v>
      </c>
      <c r="C185" s="4">
        <v>-4.3606024235486998E-2</v>
      </c>
      <c r="D185" s="4">
        <v>7.9407356679439493E-3</v>
      </c>
      <c r="E185" s="4">
        <v>5.3068751469254501E-2</v>
      </c>
      <c r="F185" s="4">
        <v>7.9094335436820998E-2</v>
      </c>
      <c r="G185" s="4">
        <v>9.8212011158466297E-2</v>
      </c>
      <c r="H185" s="4">
        <v>0.111027434468269</v>
      </c>
      <c r="I185" s="4">
        <v>0.11972288787365</v>
      </c>
      <c r="J185" s="4">
        <v>0.12638983130455</v>
      </c>
      <c r="K185" s="4">
        <v>0.13135576248168901</v>
      </c>
      <c r="L185" s="4">
        <v>0.134561061859131</v>
      </c>
      <c r="M185" s="14">
        <v>0.135405153036118</v>
      </c>
    </row>
    <row r="186" spans="1:13" x14ac:dyDescent="0.35">
      <c r="A186" s="67"/>
      <c r="B186" s="2">
        <v>0.65</v>
      </c>
      <c r="C186" s="4">
        <v>-4.7122601419687299E-2</v>
      </c>
      <c r="D186" s="4">
        <v>8.60235653817654E-3</v>
      </c>
      <c r="E186" s="4">
        <v>5.9365422775348002E-2</v>
      </c>
      <c r="F186" s="4">
        <v>8.7772682309150696E-2</v>
      </c>
      <c r="G186" s="4">
        <v>0.106796197593212</v>
      </c>
      <c r="H186" s="4">
        <v>0.119032062590122</v>
      </c>
      <c r="I186" s="4">
        <v>0.127334669232368</v>
      </c>
      <c r="J186" s="4">
        <v>0.13516701757907901</v>
      </c>
      <c r="K186" s="4">
        <v>0.13923956453800199</v>
      </c>
      <c r="L186" s="4">
        <v>0.14052878320217099</v>
      </c>
      <c r="M186" s="14">
        <v>0.143255725502968</v>
      </c>
    </row>
    <row r="187" spans="1:13" x14ac:dyDescent="0.35">
      <c r="A187" s="67"/>
      <c r="B187" s="2">
        <v>0.7</v>
      </c>
      <c r="C187" s="4">
        <v>-4.6107847243547398E-2</v>
      </c>
      <c r="D187" s="4">
        <v>1.37382866814733E-2</v>
      </c>
      <c r="E187" s="4">
        <v>6.5662094081441594E-2</v>
      </c>
      <c r="F187" s="4">
        <v>9.5988675951957703E-2</v>
      </c>
      <c r="G187" s="4">
        <v>0.115751072764397</v>
      </c>
      <c r="H187" s="4">
        <v>0.127821579575539</v>
      </c>
      <c r="I187" s="4">
        <v>0.13493792712688399</v>
      </c>
      <c r="J187" s="4">
        <v>0.13936032354831701</v>
      </c>
      <c r="K187" s="4">
        <v>0.14528748393058799</v>
      </c>
      <c r="L187" s="4">
        <v>0.150889217853546</v>
      </c>
      <c r="M187" s="14">
        <v>0.15070925652980799</v>
      </c>
    </row>
    <row r="188" spans="1:13" x14ac:dyDescent="0.35">
      <c r="A188" s="67"/>
      <c r="B188" s="2">
        <v>0.75</v>
      </c>
      <c r="C188" s="4">
        <v>-4.6866293996572501E-2</v>
      </c>
      <c r="D188" s="4">
        <v>1.486761495471E-2</v>
      </c>
      <c r="E188" s="4">
        <v>7.1958765387535095E-2</v>
      </c>
      <c r="F188" s="4">
        <v>0.10227081179618799</v>
      </c>
      <c r="G188" s="4">
        <v>0.12253306806087499</v>
      </c>
      <c r="H188" s="4">
        <v>0.13318029046058699</v>
      </c>
      <c r="I188" s="4">
        <v>0.141439944505692</v>
      </c>
      <c r="J188" s="4">
        <v>0.14549897611141199</v>
      </c>
      <c r="K188" s="4">
        <v>0.151613384485245</v>
      </c>
      <c r="L188" s="4">
        <v>0.15475994348526001</v>
      </c>
      <c r="M188" s="14">
        <v>0.156833961606026</v>
      </c>
    </row>
    <row r="189" spans="1:13" x14ac:dyDescent="0.35">
      <c r="A189" s="67"/>
      <c r="B189" s="2">
        <v>0.8</v>
      </c>
      <c r="C189" s="4">
        <v>-4.8438817262649501E-2</v>
      </c>
      <c r="D189" s="4">
        <v>1.8824992701411199E-2</v>
      </c>
      <c r="E189" s="4">
        <v>7.6605975627899198E-2</v>
      </c>
      <c r="F189" s="4">
        <v>0.111735217273235</v>
      </c>
      <c r="G189" s="4">
        <v>0.128576695919037</v>
      </c>
      <c r="H189" s="4">
        <v>0.13891023397445701</v>
      </c>
      <c r="I189" s="4">
        <v>0.14835168421268499</v>
      </c>
      <c r="J189" s="4">
        <v>0.15436883270740501</v>
      </c>
      <c r="K189" s="4">
        <v>0.157988920807838</v>
      </c>
      <c r="L189" s="4">
        <v>0.16245223581790899</v>
      </c>
      <c r="M189" s="14">
        <v>0.16487035155296301</v>
      </c>
    </row>
    <row r="190" spans="1:13" x14ac:dyDescent="0.35">
      <c r="A190" s="67"/>
      <c r="B190" s="2">
        <v>0.85</v>
      </c>
      <c r="C190" s="4">
        <v>-4.8778079450130497E-2</v>
      </c>
      <c r="D190" s="4">
        <v>1.6005273908376701E-2</v>
      </c>
      <c r="E190" s="4">
        <v>8.5914619266986902E-2</v>
      </c>
      <c r="F190" s="4">
        <v>0.117692835628986</v>
      </c>
      <c r="G190" s="4">
        <v>0.13714084029197701</v>
      </c>
      <c r="H190" s="4">
        <v>0.14582259953022</v>
      </c>
      <c r="I190" s="4">
        <v>0.15393789112567899</v>
      </c>
      <c r="J190" s="4">
        <v>0.15892568230629001</v>
      </c>
      <c r="K190" s="4">
        <v>0.16346400976181</v>
      </c>
      <c r="L190" s="4">
        <v>0.16674502193927801</v>
      </c>
      <c r="M190" s="14">
        <v>0.16828462481498699</v>
      </c>
    </row>
    <row r="191" spans="1:13" x14ac:dyDescent="0.35">
      <c r="A191" s="67"/>
      <c r="B191" s="2">
        <v>0.9</v>
      </c>
      <c r="C191" s="4">
        <v>-4.9446322023868602E-2</v>
      </c>
      <c r="D191" s="4">
        <v>2.3868046700954399E-2</v>
      </c>
      <c r="E191" s="4">
        <v>9.0116381645202595E-2</v>
      </c>
      <c r="F191" s="4">
        <v>0.121341347694397</v>
      </c>
      <c r="G191" s="4">
        <v>0.14350283145904499</v>
      </c>
      <c r="H191" s="4">
        <v>0.15199863910675099</v>
      </c>
      <c r="I191" s="4">
        <v>0.16001522541046101</v>
      </c>
      <c r="J191" s="4">
        <v>0.166944965720177</v>
      </c>
      <c r="K191" s="4">
        <v>0.16926796734332999</v>
      </c>
      <c r="L191" s="4">
        <v>0.17203214764595001</v>
      </c>
      <c r="M191" s="14">
        <v>0.17549514770507799</v>
      </c>
    </row>
    <row r="192" spans="1:13" x14ac:dyDescent="0.35">
      <c r="A192" s="67"/>
      <c r="B192" s="2">
        <v>0.95</v>
      </c>
      <c r="C192" s="4">
        <v>-4.9744393676519401E-2</v>
      </c>
      <c r="D192" s="4">
        <v>3.1730819493532202E-2</v>
      </c>
      <c r="E192" s="4">
        <v>9.29858162999153E-2</v>
      </c>
      <c r="F192" s="4">
        <v>0.12473863363266</v>
      </c>
      <c r="G192" s="4">
        <v>0.145226195454597</v>
      </c>
      <c r="H192" s="4">
        <v>0.15640302002430001</v>
      </c>
      <c r="I192" s="4">
        <v>0.16411916911602001</v>
      </c>
      <c r="J192" s="4">
        <v>0.16877031326293901</v>
      </c>
      <c r="K192" s="4">
        <v>0.17655487358570099</v>
      </c>
      <c r="L192" s="4">
        <v>0.17759402096271501</v>
      </c>
      <c r="M192" s="14">
        <v>0.17995904386043499</v>
      </c>
    </row>
    <row r="193" spans="1:13" x14ac:dyDescent="0.35">
      <c r="A193" s="67"/>
      <c r="B193" s="2">
        <v>1</v>
      </c>
      <c r="C193" s="4">
        <v>-5.0551965832710301E-2</v>
      </c>
      <c r="D193" s="4">
        <v>3.4240178763866397E-2</v>
      </c>
      <c r="E193" s="4">
        <v>9.8726361989975003E-2</v>
      </c>
      <c r="F193" s="4">
        <v>0.13044421374797799</v>
      </c>
      <c r="G193" s="4">
        <v>0.149798408150673</v>
      </c>
      <c r="H193" s="4">
        <v>0.16062839329242701</v>
      </c>
      <c r="I193" s="4">
        <v>0.170444890856743</v>
      </c>
      <c r="J193" s="4">
        <v>0.17528866231441501</v>
      </c>
      <c r="K193" s="4">
        <v>0.180868104100227</v>
      </c>
      <c r="L193" s="4">
        <v>0.18329589068889601</v>
      </c>
      <c r="M193" s="14">
        <v>0.18401511013507801</v>
      </c>
    </row>
    <row r="194" spans="1:13" x14ac:dyDescent="0.35">
      <c r="A194" s="8"/>
      <c r="B194" s="9"/>
      <c r="C194" s="9"/>
      <c r="D194" s="9"/>
      <c r="E194" s="9"/>
      <c r="F194" s="9"/>
      <c r="G194" s="9"/>
      <c r="H194" s="9"/>
      <c r="I194" s="9"/>
      <c r="J194" s="9"/>
      <c r="K194" s="9"/>
      <c r="L194" s="9"/>
      <c r="M194" s="10"/>
    </row>
    <row r="195" spans="1:13" x14ac:dyDescent="0.35">
      <c r="A195" s="8"/>
      <c r="B195" s="9"/>
      <c r="C195" s="9"/>
      <c r="D195" s="9"/>
      <c r="E195" s="9"/>
      <c r="F195" s="9"/>
      <c r="G195" s="9"/>
      <c r="H195" s="9"/>
      <c r="I195" s="9"/>
      <c r="J195" s="9"/>
      <c r="K195" s="9"/>
      <c r="L195" s="9"/>
      <c r="M195" s="10"/>
    </row>
    <row r="196" spans="1:13" x14ac:dyDescent="0.35">
      <c r="A196" s="8"/>
      <c r="B196" s="9"/>
      <c r="C196" s="9"/>
      <c r="D196" s="9"/>
      <c r="E196" s="9"/>
      <c r="F196" s="9"/>
      <c r="G196" s="9"/>
      <c r="H196" s="9"/>
      <c r="I196" s="9"/>
      <c r="J196" s="9"/>
      <c r="K196" s="9"/>
      <c r="L196" s="9"/>
      <c r="M196" s="10"/>
    </row>
    <row r="197" spans="1:13" x14ac:dyDescent="0.35">
      <c r="A197" s="8"/>
      <c r="B197" s="9"/>
      <c r="C197" s="9"/>
      <c r="D197" s="9"/>
      <c r="E197" s="9"/>
      <c r="F197" s="9"/>
      <c r="G197" s="9"/>
      <c r="H197" s="9"/>
      <c r="I197" s="9"/>
      <c r="J197" s="9"/>
      <c r="K197" s="9"/>
      <c r="L197" s="9"/>
      <c r="M197" s="10"/>
    </row>
    <row r="198" spans="1:13" x14ac:dyDescent="0.35">
      <c r="A198" s="8"/>
      <c r="B198" s="9"/>
      <c r="C198" s="9"/>
      <c r="D198" s="9"/>
      <c r="E198" s="9"/>
      <c r="F198" s="9"/>
      <c r="G198" s="9"/>
      <c r="H198" s="9"/>
      <c r="I198" s="9"/>
      <c r="J198" s="9"/>
      <c r="K198" s="9"/>
      <c r="L198" s="9"/>
      <c r="M198" s="10"/>
    </row>
    <row r="199" spans="1:13" x14ac:dyDescent="0.35">
      <c r="A199" s="8"/>
      <c r="B199" s="9"/>
      <c r="C199" s="9"/>
      <c r="D199" s="9"/>
      <c r="E199" s="9"/>
      <c r="F199" s="9"/>
      <c r="G199" s="9"/>
      <c r="H199" s="9"/>
      <c r="I199" s="9"/>
      <c r="J199" s="9"/>
      <c r="K199" s="9"/>
      <c r="L199" s="9"/>
      <c r="M199" s="10"/>
    </row>
    <row r="200" spans="1:13" x14ac:dyDescent="0.35">
      <c r="A200" s="8"/>
      <c r="B200" s="9"/>
      <c r="C200" s="9"/>
      <c r="D200" s="9"/>
      <c r="E200" s="9"/>
      <c r="F200" s="9"/>
      <c r="G200" s="9"/>
      <c r="H200" s="9"/>
      <c r="I200" s="9"/>
      <c r="J200" s="9"/>
      <c r="K200" s="9"/>
      <c r="L200" s="9"/>
      <c r="M200" s="10"/>
    </row>
    <row r="201" spans="1:13" x14ac:dyDescent="0.35">
      <c r="A201" s="8"/>
      <c r="B201" s="9"/>
      <c r="C201" s="9"/>
      <c r="D201" s="9"/>
      <c r="E201" s="9"/>
      <c r="F201" s="9"/>
      <c r="G201" s="9"/>
      <c r="H201" s="9"/>
      <c r="I201" s="9"/>
      <c r="J201" s="9"/>
      <c r="K201" s="9"/>
      <c r="L201" s="9"/>
      <c r="M201" s="10"/>
    </row>
    <row r="202" spans="1:13" x14ac:dyDescent="0.35">
      <c r="A202" s="8"/>
      <c r="B202" s="9"/>
      <c r="C202" s="9"/>
      <c r="D202" s="9"/>
      <c r="E202" s="9"/>
      <c r="F202" s="9"/>
      <c r="G202" s="9"/>
      <c r="H202" s="9"/>
      <c r="I202" s="9"/>
      <c r="J202" s="9"/>
      <c r="K202" s="9"/>
      <c r="L202" s="9"/>
      <c r="M202" s="10"/>
    </row>
    <row r="203" spans="1:13" x14ac:dyDescent="0.35">
      <c r="A203" s="8"/>
      <c r="B203" s="9"/>
      <c r="C203" s="9"/>
      <c r="D203" s="9"/>
      <c r="E203" s="9"/>
      <c r="F203" s="9"/>
      <c r="G203" s="9"/>
      <c r="H203" s="9"/>
      <c r="I203" s="9"/>
      <c r="J203" s="9"/>
      <c r="K203" s="9"/>
      <c r="L203" s="9"/>
      <c r="M203" s="10"/>
    </row>
    <row r="204" spans="1:13" x14ac:dyDescent="0.35">
      <c r="A204" s="64" t="s">
        <v>1</v>
      </c>
      <c r="B204" s="65"/>
      <c r="C204" s="65"/>
      <c r="D204" s="65"/>
      <c r="E204" s="65"/>
      <c r="F204" s="65"/>
      <c r="G204" s="65"/>
      <c r="H204" s="65"/>
      <c r="I204" s="65"/>
      <c r="J204" s="65"/>
      <c r="K204" s="65"/>
      <c r="L204" s="65"/>
      <c r="M204" s="66"/>
    </row>
    <row r="205" spans="1:13" x14ac:dyDescent="0.35">
      <c r="A205" s="67" t="s">
        <v>0</v>
      </c>
      <c r="B205" s="1"/>
      <c r="C205" s="1">
        <v>0</v>
      </c>
      <c r="D205" s="1">
        <v>0.1</v>
      </c>
      <c r="E205" s="1">
        <v>0.2</v>
      </c>
      <c r="F205" s="1">
        <v>0.3</v>
      </c>
      <c r="G205" s="1">
        <v>0.4</v>
      </c>
      <c r="H205" s="1">
        <v>0.5</v>
      </c>
      <c r="I205" s="1">
        <v>0.6</v>
      </c>
      <c r="J205" s="1">
        <v>0.7</v>
      </c>
      <c r="K205" s="1">
        <v>0.8</v>
      </c>
      <c r="L205" s="1">
        <v>0.9</v>
      </c>
      <c r="M205" s="11">
        <v>1</v>
      </c>
    </row>
    <row r="206" spans="1:13" x14ac:dyDescent="0.35">
      <c r="A206" s="67"/>
      <c r="B206" s="2">
        <v>0</v>
      </c>
      <c r="C206" s="4">
        <v>0</v>
      </c>
      <c r="D206" s="4">
        <v>0</v>
      </c>
      <c r="E206" s="4">
        <v>0</v>
      </c>
      <c r="F206" s="4">
        <v>0</v>
      </c>
      <c r="G206" s="4">
        <v>0</v>
      </c>
      <c r="H206" s="4">
        <v>0</v>
      </c>
      <c r="I206" s="4">
        <v>0</v>
      </c>
      <c r="J206" s="4">
        <v>0</v>
      </c>
      <c r="K206" s="4">
        <v>0</v>
      </c>
      <c r="L206" s="4">
        <v>0</v>
      </c>
      <c r="M206" s="14">
        <v>0</v>
      </c>
    </row>
    <row r="207" spans="1:13" x14ac:dyDescent="0.35">
      <c r="A207" s="67"/>
      <c r="B207" s="2">
        <v>0.05</v>
      </c>
      <c r="C207" s="4">
        <v>-1.85491587035358E-3</v>
      </c>
      <c r="D207" s="4">
        <v>-3.0959332361817399E-3</v>
      </c>
      <c r="E207" s="4">
        <v>-4.1023334488272702E-3</v>
      </c>
      <c r="F207" s="4">
        <v>-4.9054282717406802E-3</v>
      </c>
      <c r="G207" s="4">
        <v>-5.2577457390725604E-3</v>
      </c>
      <c r="H207" s="4">
        <v>-5.75905432924628E-3</v>
      </c>
      <c r="I207" s="4">
        <v>-6.1611556448042401E-3</v>
      </c>
      <c r="J207" s="4">
        <v>-6.4895940013229899E-3</v>
      </c>
      <c r="K207" s="4">
        <v>-6.9228145293891404E-3</v>
      </c>
      <c r="L207" s="4">
        <v>-7.1504553779959696E-3</v>
      </c>
      <c r="M207" s="14">
        <v>-7.3457062244415301E-3</v>
      </c>
    </row>
    <row r="208" spans="1:13" x14ac:dyDescent="0.35">
      <c r="A208" s="67"/>
      <c r="B208" s="2">
        <v>0.1</v>
      </c>
      <c r="C208" s="4">
        <v>-6.4835697412490801E-4</v>
      </c>
      <c r="D208" s="4">
        <v>-3.6325072869658501E-3</v>
      </c>
      <c r="E208" s="4">
        <v>-5.6861233897507199E-3</v>
      </c>
      <c r="F208" s="4">
        <v>-7.27693317458034E-3</v>
      </c>
      <c r="G208" s="4">
        <v>-8.5869627073407208E-3</v>
      </c>
      <c r="H208" s="4">
        <v>-9.2827398329973203E-3</v>
      </c>
      <c r="I208" s="4">
        <v>-9.8762288689613308E-3</v>
      </c>
      <c r="J208" s="4">
        <v>-1.04616759344935E-2</v>
      </c>
      <c r="K208" s="4">
        <v>-1.06843402609229E-2</v>
      </c>
      <c r="L208" s="4">
        <v>-1.1197481304407101E-2</v>
      </c>
      <c r="M208" s="14">
        <v>-1.10901920124888E-2</v>
      </c>
    </row>
    <row r="209" spans="1:13" x14ac:dyDescent="0.35">
      <c r="A209" s="67"/>
      <c r="B209" s="2">
        <v>0.15</v>
      </c>
      <c r="C209" s="4">
        <v>3.8427455001510701E-4</v>
      </c>
      <c r="D209" s="4">
        <v>-4.1458676569163799E-3</v>
      </c>
      <c r="E209" s="4">
        <v>-6.9051380269229403E-3</v>
      </c>
      <c r="F209" s="4">
        <v>-8.6441030725836806E-3</v>
      </c>
      <c r="G209" s="4">
        <v>-1.03476666845381E-2</v>
      </c>
      <c r="H209" s="4">
        <v>-1.14462235942483E-2</v>
      </c>
      <c r="I209" s="4">
        <v>-1.2279864400625199E-2</v>
      </c>
      <c r="J209" s="4">
        <v>-1.2477272376418099E-2</v>
      </c>
      <c r="K209" s="4">
        <v>-1.38894561678171E-2</v>
      </c>
      <c r="L209" s="4">
        <v>-1.3661287724971801E-2</v>
      </c>
      <c r="M209" s="14">
        <v>-1.34826339781284E-2</v>
      </c>
    </row>
    <row r="210" spans="1:13" x14ac:dyDescent="0.35">
      <c r="A210" s="67"/>
      <c r="B210" s="2">
        <v>0.2</v>
      </c>
      <c r="C210" s="4">
        <v>8.3302159328013702E-4</v>
      </c>
      <c r="D210" s="4">
        <v>-4.72450908273459E-3</v>
      </c>
      <c r="E210" s="4">
        <v>-8.3531476557254809E-3</v>
      </c>
      <c r="F210" s="4">
        <v>-9.2589892446994799E-3</v>
      </c>
      <c r="G210" s="4">
        <v>-1.21083706617355E-2</v>
      </c>
      <c r="H210" s="4">
        <v>-1.3279042206704599E-2</v>
      </c>
      <c r="I210" s="4">
        <v>-1.42286391928792E-2</v>
      </c>
      <c r="J210" s="4">
        <v>-1.44928688183427E-2</v>
      </c>
      <c r="K210" s="4">
        <v>-1.5627456828951801E-2</v>
      </c>
      <c r="L210" s="4">
        <v>-1.6125094145536398E-2</v>
      </c>
      <c r="M210" s="14">
        <v>-1.5875075943768E-2</v>
      </c>
    </row>
    <row r="211" spans="1:13" x14ac:dyDescent="0.35">
      <c r="A211" s="67"/>
      <c r="B211" s="2">
        <v>0.25</v>
      </c>
      <c r="C211" s="4">
        <v>1.3772776583209599E-3</v>
      </c>
      <c r="D211" s="4">
        <v>-5.3031505085527897E-3</v>
      </c>
      <c r="E211" s="4">
        <v>-8.7942574173212103E-3</v>
      </c>
      <c r="F211" s="4">
        <v>-1.0936442296952001E-2</v>
      </c>
      <c r="G211" s="4">
        <v>-1.4212523587048101E-2</v>
      </c>
      <c r="H211" s="4">
        <v>-1.47951170802116E-2</v>
      </c>
      <c r="I211" s="4">
        <v>-1.6177413985133199E-2</v>
      </c>
      <c r="J211" s="4">
        <v>-1.6508465260267301E-2</v>
      </c>
      <c r="K211" s="4">
        <v>-1.7365457490086601E-2</v>
      </c>
      <c r="L211" s="4">
        <v>-1.7366020008921599E-2</v>
      </c>
      <c r="M211" s="14">
        <v>-1.8267517909407598E-2</v>
      </c>
    </row>
    <row r="212" spans="1:13" x14ac:dyDescent="0.35">
      <c r="A212" s="67"/>
      <c r="B212" s="2">
        <v>0.3</v>
      </c>
      <c r="C212" s="4">
        <v>1.4568193582817899E-3</v>
      </c>
      <c r="D212" s="4">
        <v>-6.0073994100093798E-3</v>
      </c>
      <c r="E212" s="4">
        <v>-1.04096410796046E-2</v>
      </c>
      <c r="F212" s="4">
        <v>-1.26138953492045E-2</v>
      </c>
      <c r="G212" s="4">
        <v>-1.6765510663390201E-2</v>
      </c>
      <c r="H212" s="4">
        <v>-1.7731470987200699E-2</v>
      </c>
      <c r="I212" s="4">
        <v>-1.79163813591003E-2</v>
      </c>
      <c r="J212" s="4">
        <v>-1.8524061702191799E-2</v>
      </c>
      <c r="K212" s="4">
        <v>-1.88718810677528E-2</v>
      </c>
      <c r="L212" s="4">
        <v>-1.95831246674061E-2</v>
      </c>
      <c r="M212" s="14">
        <v>-1.9876569509506201E-2</v>
      </c>
    </row>
    <row r="213" spans="1:13" x14ac:dyDescent="0.35">
      <c r="A213" s="67"/>
      <c r="B213" s="2">
        <v>0.35</v>
      </c>
      <c r="C213" s="4">
        <v>1.4274705899879299E-3</v>
      </c>
      <c r="D213" s="4">
        <v>-6.7116483114659804E-3</v>
      </c>
      <c r="E213" s="4">
        <v>-1.21392067521811E-2</v>
      </c>
      <c r="F213" s="4">
        <v>-1.4698563143610999E-2</v>
      </c>
      <c r="G213" s="4">
        <v>-1.7808299511671101E-2</v>
      </c>
      <c r="H213" s="4">
        <v>-1.9282566383481001E-2</v>
      </c>
      <c r="I213" s="4">
        <v>-1.9607210531830802E-2</v>
      </c>
      <c r="J213" s="4">
        <v>-2.0539658144116402E-2</v>
      </c>
      <c r="K213" s="4">
        <v>-2.07362845540047E-2</v>
      </c>
      <c r="L213" s="4">
        <v>-2.13489290326834E-2</v>
      </c>
      <c r="M213" s="14">
        <v>-2.1645637229085E-2</v>
      </c>
    </row>
    <row r="214" spans="1:13" x14ac:dyDescent="0.35">
      <c r="A214" s="67"/>
      <c r="B214" s="2">
        <v>0.4</v>
      </c>
      <c r="C214" s="4">
        <v>1.3574712211266199E-3</v>
      </c>
      <c r="D214" s="4">
        <v>-7.0850346237421001E-3</v>
      </c>
      <c r="E214" s="4">
        <v>-1.2758087366819401E-2</v>
      </c>
      <c r="F214" s="4">
        <v>-1.6150431707501401E-2</v>
      </c>
      <c r="G214" s="4">
        <v>-1.88489453867078E-2</v>
      </c>
      <c r="H214" s="4">
        <v>-2.01027961447835E-2</v>
      </c>
      <c r="I214" s="4">
        <v>-2.0813891664147401E-2</v>
      </c>
      <c r="J214" s="4">
        <v>-2.1756684407591799E-2</v>
      </c>
      <c r="K214" s="4">
        <v>-2.2125838324427601E-2</v>
      </c>
      <c r="L214" s="4">
        <v>-2.3114733397960701E-2</v>
      </c>
      <c r="M214" s="14">
        <v>-2.3070059716701501E-2</v>
      </c>
    </row>
    <row r="215" spans="1:13" x14ac:dyDescent="0.35">
      <c r="A215" s="67"/>
      <c r="B215" s="2">
        <v>0.45</v>
      </c>
      <c r="C215" s="4">
        <v>1.57493818551302E-3</v>
      </c>
      <c r="D215" s="4">
        <v>-7.4584209360182303E-3</v>
      </c>
      <c r="E215" s="4">
        <v>-1.3780257664620901E-2</v>
      </c>
      <c r="F215" s="4">
        <v>-1.76023002713919E-2</v>
      </c>
      <c r="G215" s="4">
        <v>-1.9889591261744499E-2</v>
      </c>
      <c r="H215" s="4">
        <v>-2.0923025906085999E-2</v>
      </c>
      <c r="I215" s="4">
        <v>-2.2023862227797501E-2</v>
      </c>
      <c r="J215" s="4">
        <v>-2.29328442364931E-2</v>
      </c>
      <c r="K215" s="4">
        <v>-2.3405514657497399E-2</v>
      </c>
      <c r="L215" s="4">
        <v>-2.4309594184160201E-2</v>
      </c>
      <c r="M215" s="14">
        <v>-2.4479642510414099E-2</v>
      </c>
    </row>
    <row r="216" spans="1:13" x14ac:dyDescent="0.35">
      <c r="A216" s="67"/>
      <c r="B216" s="2">
        <v>0.5</v>
      </c>
      <c r="C216" s="4">
        <v>1.48897047620267E-3</v>
      </c>
      <c r="D216" s="4">
        <v>-8.30441682289044E-3</v>
      </c>
      <c r="E216" s="4">
        <v>-1.36011326685548E-2</v>
      </c>
      <c r="F216" s="4">
        <v>-1.8580270931124701E-2</v>
      </c>
      <c r="G216" s="4">
        <v>-2.0672924816608401E-2</v>
      </c>
      <c r="H216" s="4">
        <v>-2.2366510704159698E-2</v>
      </c>
      <c r="I216" s="4">
        <v>-2.3118888959288601E-2</v>
      </c>
      <c r="J216" s="4">
        <v>-2.4374272674322101E-2</v>
      </c>
      <c r="K216" s="4">
        <v>-2.4951500818133399E-2</v>
      </c>
      <c r="L216" s="4">
        <v>-2.51179710030556E-2</v>
      </c>
      <c r="M216" s="14">
        <v>-2.54425816237927E-2</v>
      </c>
    </row>
    <row r="217" spans="1:13" x14ac:dyDescent="0.35">
      <c r="A217" s="67"/>
      <c r="B217" s="2">
        <v>0.55000000000000004</v>
      </c>
      <c r="C217" s="4">
        <v>1.22289534192532E-3</v>
      </c>
      <c r="D217" s="4">
        <v>-9.1504127097626498E-3</v>
      </c>
      <c r="E217" s="4">
        <v>-1.54343796893954E-2</v>
      </c>
      <c r="F217" s="4">
        <v>-1.9250651821494099E-2</v>
      </c>
      <c r="G217" s="4">
        <v>-2.16273590922356E-2</v>
      </c>
      <c r="H217" s="4">
        <v>-2.3018859326839398E-2</v>
      </c>
      <c r="I217" s="4">
        <v>-2.4345107376575501E-2</v>
      </c>
      <c r="J217" s="4">
        <v>-2.5075096637010599E-2</v>
      </c>
      <c r="K217" s="4">
        <v>-2.60256230831146E-2</v>
      </c>
      <c r="L217" s="4">
        <v>-2.6316201314330101E-2</v>
      </c>
      <c r="M217" s="14">
        <v>-2.6992624625563601E-2</v>
      </c>
    </row>
    <row r="218" spans="1:13" x14ac:dyDescent="0.35">
      <c r="A218" s="67"/>
      <c r="B218" s="2">
        <v>0.6</v>
      </c>
      <c r="C218" s="4">
        <v>1.21875933837146E-3</v>
      </c>
      <c r="D218" s="4">
        <v>-9.99640859663487E-3</v>
      </c>
      <c r="E218" s="4">
        <v>-1.5804040711373101E-2</v>
      </c>
      <c r="F218" s="4">
        <v>-1.99210327118635E-2</v>
      </c>
      <c r="G218" s="4">
        <v>-2.2340694442391399E-2</v>
      </c>
      <c r="H218" s="4">
        <v>-2.3965312168002101E-2</v>
      </c>
      <c r="I218" s="4">
        <v>-2.5177441537380201E-2</v>
      </c>
      <c r="J218" s="4">
        <v>-2.6154853403568299E-2</v>
      </c>
      <c r="K218" s="4">
        <v>-2.7270041406154601E-2</v>
      </c>
      <c r="L218" s="4">
        <v>-2.77102906256914E-2</v>
      </c>
      <c r="M218" s="14">
        <v>-2.77835372835398E-2</v>
      </c>
    </row>
    <row r="219" spans="1:13" x14ac:dyDescent="0.35">
      <c r="A219" s="67"/>
      <c r="B219" s="2">
        <v>0.65</v>
      </c>
      <c r="C219" s="4">
        <v>1.3028554385528001E-3</v>
      </c>
      <c r="D219" s="4">
        <v>-1.1398522183299099E-2</v>
      </c>
      <c r="E219" s="4">
        <v>-1.6173701733350799E-2</v>
      </c>
      <c r="F219" s="4">
        <v>-2.0469920709729202E-2</v>
      </c>
      <c r="G219" s="4">
        <v>-2.32215840369463E-2</v>
      </c>
      <c r="H219" s="4">
        <v>-2.4896577000617998E-2</v>
      </c>
      <c r="I219" s="4">
        <v>-2.6049802079796801E-2</v>
      </c>
      <c r="J219" s="4">
        <v>-2.6970053091645199E-2</v>
      </c>
      <c r="K219" s="4">
        <v>-2.7894427999854102E-2</v>
      </c>
      <c r="L219" s="4">
        <v>-2.8443375602364498E-2</v>
      </c>
      <c r="M219" s="14">
        <v>-2.9109738767147099E-2</v>
      </c>
    </row>
    <row r="220" spans="1:13" x14ac:dyDescent="0.35">
      <c r="A220" s="67"/>
      <c r="B220" s="2">
        <v>0.7</v>
      </c>
      <c r="C220" s="4">
        <v>1.0954489698633599E-3</v>
      </c>
      <c r="D220" s="4">
        <v>-1.1325690895319001E-2</v>
      </c>
      <c r="E220" s="4">
        <v>-1.7693771049380299E-2</v>
      </c>
      <c r="F220" s="4">
        <v>-2.10002772510052E-2</v>
      </c>
      <c r="G220" s="4">
        <v>-2.4144941940903698E-2</v>
      </c>
      <c r="H220" s="4">
        <v>-2.5841215625405301E-2</v>
      </c>
      <c r="I220" s="4">
        <v>-2.6360346004366899E-2</v>
      </c>
      <c r="J220" s="4">
        <v>-2.80254930257797E-2</v>
      </c>
      <c r="K220" s="4">
        <v>-2.8925765305757498E-2</v>
      </c>
      <c r="L220" s="4">
        <v>-2.9472164809703799E-2</v>
      </c>
      <c r="M220" s="14">
        <v>-2.9909322038292899E-2</v>
      </c>
    </row>
    <row r="221" spans="1:13" x14ac:dyDescent="0.35">
      <c r="A221" s="67"/>
      <c r="B221" s="2">
        <v>0.75</v>
      </c>
      <c r="C221" s="4">
        <v>1.13248114939779E-3</v>
      </c>
      <c r="D221" s="4">
        <v>-1.18730701506138E-2</v>
      </c>
      <c r="E221" s="4">
        <v>-1.81995518505573E-2</v>
      </c>
      <c r="F221" s="4">
        <v>-2.2092394530773201E-2</v>
      </c>
      <c r="G221" s="4">
        <v>-2.4733463302254701E-2</v>
      </c>
      <c r="H221" s="4">
        <v>-2.6375487446785001E-2</v>
      </c>
      <c r="I221" s="4">
        <v>-2.7940446510911002E-2</v>
      </c>
      <c r="J221" s="4">
        <v>-2.8778763487935101E-2</v>
      </c>
      <c r="K221" s="4">
        <v>-2.9686840251088101E-2</v>
      </c>
      <c r="L221" s="4">
        <v>-3.04129105061293E-2</v>
      </c>
      <c r="M221" s="14">
        <v>-3.10649033635855E-2</v>
      </c>
    </row>
    <row r="222" spans="1:13" x14ac:dyDescent="0.35">
      <c r="A222" s="67"/>
      <c r="B222" s="2">
        <v>0.8</v>
      </c>
      <c r="C222" s="4">
        <v>9.924941696226599E-4</v>
      </c>
      <c r="D222" s="4">
        <v>-1.24204494059086E-2</v>
      </c>
      <c r="E222" s="4">
        <v>-1.89091172069311E-2</v>
      </c>
      <c r="F222" s="4">
        <v>-2.27869469672441E-2</v>
      </c>
      <c r="G222" s="4">
        <v>-2.54351980984211E-2</v>
      </c>
      <c r="H222" s="4">
        <v>-2.7233773842454002E-2</v>
      </c>
      <c r="I222" s="4">
        <v>-2.8719779103994401E-2</v>
      </c>
      <c r="J222" s="4">
        <v>-2.9689295217394801E-2</v>
      </c>
      <c r="K222" s="4">
        <v>-3.07815372943878E-2</v>
      </c>
      <c r="L222" s="4">
        <v>-3.1439900398254401E-2</v>
      </c>
      <c r="M222" s="14">
        <v>-3.2056674361228901E-2</v>
      </c>
    </row>
    <row r="223" spans="1:13" x14ac:dyDescent="0.35">
      <c r="A223" s="67"/>
      <c r="B223" s="2">
        <v>0.85</v>
      </c>
      <c r="C223" s="4">
        <v>7.3147338116541505E-4</v>
      </c>
      <c r="D223" s="4">
        <v>-1.27038238570094E-2</v>
      </c>
      <c r="E223" s="4">
        <v>-1.9272090867161799E-2</v>
      </c>
      <c r="F223" s="4">
        <v>-2.3128466680645901E-2</v>
      </c>
      <c r="G223" s="4">
        <v>-2.5988707318901998E-2</v>
      </c>
      <c r="H223" s="4">
        <v>-2.8061866760253899E-2</v>
      </c>
      <c r="I223" s="4">
        <v>-2.9567111283540701E-2</v>
      </c>
      <c r="J223" s="4">
        <v>-3.0789894983172399E-2</v>
      </c>
      <c r="K223" s="4">
        <v>-3.1573750078678103E-2</v>
      </c>
      <c r="L223" s="4">
        <v>-3.2538276165723801E-2</v>
      </c>
      <c r="M223" s="14">
        <v>-3.3054526895284701E-2</v>
      </c>
    </row>
    <row r="224" spans="1:13" x14ac:dyDescent="0.35">
      <c r="A224" s="67"/>
      <c r="B224" s="2">
        <v>0.9</v>
      </c>
      <c r="C224" s="4">
        <v>9.6608902094885696E-4</v>
      </c>
      <c r="D224" s="4">
        <v>-1.30190057680011E-2</v>
      </c>
      <c r="E224" s="4">
        <v>-1.9773380830884001E-2</v>
      </c>
      <c r="F224" s="4">
        <v>-2.3833887651562701E-2</v>
      </c>
      <c r="G224" s="4">
        <v>-2.66673732548952E-2</v>
      </c>
      <c r="H224" s="4">
        <v>-2.8865206986665701E-2</v>
      </c>
      <c r="I224" s="4">
        <v>-3.0447065830230699E-2</v>
      </c>
      <c r="J224" s="4">
        <v>-3.16259823739529E-2</v>
      </c>
      <c r="K224" s="4">
        <v>-3.2526936382055303E-2</v>
      </c>
      <c r="L224" s="4">
        <v>-3.3366996794939E-2</v>
      </c>
      <c r="M224" s="14">
        <v>-3.3964581787586198E-2</v>
      </c>
    </row>
    <row r="225" spans="1:13" x14ac:dyDescent="0.35">
      <c r="A225" s="67"/>
      <c r="B225" s="2">
        <v>0.95</v>
      </c>
      <c r="C225" s="4">
        <v>9.4492337666451898E-4</v>
      </c>
      <c r="D225" s="4">
        <v>-1.37544460594654E-2</v>
      </c>
      <c r="E225" s="4">
        <v>-2.0375711843371402E-2</v>
      </c>
      <c r="F225" s="4">
        <v>-2.4165226146578799E-2</v>
      </c>
      <c r="G225" s="4">
        <v>-2.7294050902128199E-2</v>
      </c>
      <c r="H225" s="4">
        <v>-2.96260174363852E-2</v>
      </c>
      <c r="I225" s="4">
        <v>-3.1274810433387798E-2</v>
      </c>
      <c r="J225" s="4">
        <v>-3.2478254288435003E-2</v>
      </c>
      <c r="K225" s="4">
        <v>-3.3427610993385301E-2</v>
      </c>
      <c r="L225" s="4">
        <v>-3.4286167472600902E-2</v>
      </c>
      <c r="M225" s="14">
        <v>-3.5107713192701298E-2</v>
      </c>
    </row>
    <row r="226" spans="1:13" ht="15" thickBot="1" x14ac:dyDescent="0.4">
      <c r="A226" s="68"/>
      <c r="B226" s="15">
        <v>1</v>
      </c>
      <c r="C226" s="16">
        <v>8.4440625505521904E-4</v>
      </c>
      <c r="D226" s="16">
        <v>-1.4489886350929701E-2</v>
      </c>
      <c r="E226" s="16">
        <v>-2.06333734095097E-2</v>
      </c>
      <c r="F226" s="16">
        <v>-2.4784974753856701E-2</v>
      </c>
      <c r="G226" s="16">
        <v>-2.77787037193775E-2</v>
      </c>
      <c r="H226" s="16">
        <v>-3.0271461233496701E-2</v>
      </c>
      <c r="I226" s="16">
        <v>-3.16885635256767E-2</v>
      </c>
      <c r="J226" s="16">
        <v>-3.35240438580513E-2</v>
      </c>
      <c r="K226" s="16">
        <v>-3.4458730369806297E-2</v>
      </c>
      <c r="L226" s="16">
        <v>-3.4720014780759798E-2</v>
      </c>
      <c r="M226" s="17">
        <v>-3.56575101613998E-2</v>
      </c>
    </row>
  </sheetData>
  <mergeCells count="14">
    <mergeCell ref="A205:A226"/>
    <mergeCell ref="A171:M171"/>
    <mergeCell ref="A172:A193"/>
    <mergeCell ref="A204:M204"/>
    <mergeCell ref="A106:A127"/>
    <mergeCell ref="A138:M138"/>
    <mergeCell ref="A139:A160"/>
    <mergeCell ref="A72:M72"/>
    <mergeCell ref="A73:A94"/>
    <mergeCell ref="A105:M105"/>
    <mergeCell ref="A6:M6"/>
    <mergeCell ref="A7:A28"/>
    <mergeCell ref="A39:M39"/>
    <mergeCell ref="A40:A61"/>
  </mergeCells>
  <pageMargins left="0.7" right="0.7" top="0.75" bottom="0.75" header="0.3" footer="0.3"/>
  <pageSetup paperSize="9" orientation="landscape" r:id="rId1"/>
  <headerFooter>
    <oddHeader>&amp;C&amp;"-,Italic"TRV parameters for load current switching 
CLASS 6: Transformer rating: 601 - 1000 MVA ,  Generator rating: 401 - 800 MVA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AD0C7-30C2-46DA-9539-B5C145E464DD}">
  <dimension ref="A1:M226"/>
  <sheetViews>
    <sheetView topLeftCell="A135" zoomScale="70" zoomScaleNormal="70" zoomScalePageLayoutView="55" workbookViewId="0">
      <selection activeCell="D140" sqref="D140"/>
    </sheetView>
  </sheetViews>
  <sheetFormatPr defaultColWidth="8.90625" defaultRowHeight="14.5" x14ac:dyDescent="0.35"/>
  <cols>
    <col min="1" max="2" width="8.90625" style="6"/>
    <col min="3" max="3" width="9" style="6" bestFit="1" customWidth="1"/>
    <col min="4" max="16384" width="8.90625" style="6"/>
  </cols>
  <sheetData>
    <row r="1" spans="1:13" x14ac:dyDescent="0.35">
      <c r="A1" s="18" t="s">
        <v>3</v>
      </c>
      <c r="B1" s="19"/>
      <c r="C1" s="19"/>
      <c r="D1" s="19"/>
      <c r="E1" s="19"/>
      <c r="F1" s="19"/>
      <c r="G1" s="19"/>
      <c r="H1" s="19"/>
      <c r="I1" s="19"/>
      <c r="J1" s="19"/>
      <c r="K1" s="19"/>
      <c r="L1" s="19"/>
      <c r="M1" s="20"/>
    </row>
    <row r="2" spans="1:13" x14ac:dyDescent="0.35">
      <c r="A2" s="8"/>
      <c r="B2" s="9"/>
      <c r="C2" s="9"/>
      <c r="D2" s="9"/>
      <c r="E2" s="9"/>
      <c r="F2" s="9"/>
      <c r="G2" s="9"/>
      <c r="H2" s="9"/>
      <c r="I2" s="9"/>
      <c r="J2" s="9"/>
      <c r="K2" s="9"/>
      <c r="L2" s="9"/>
      <c r="M2" s="10"/>
    </row>
    <row r="3" spans="1:13" x14ac:dyDescent="0.35">
      <c r="A3" s="8"/>
      <c r="B3" s="9"/>
      <c r="C3" s="9"/>
      <c r="D3" s="9"/>
      <c r="E3" s="9"/>
      <c r="F3" s="9"/>
      <c r="G3" s="9"/>
      <c r="H3" s="9"/>
      <c r="I3" s="9"/>
      <c r="J3" s="9"/>
      <c r="K3" s="9"/>
      <c r="L3" s="9"/>
      <c r="M3" s="10"/>
    </row>
    <row r="4" spans="1:13" x14ac:dyDescent="0.35">
      <c r="A4" s="8"/>
      <c r="B4" s="9"/>
      <c r="C4" s="9"/>
      <c r="D4" s="9"/>
      <c r="E4" s="9"/>
      <c r="F4" s="9"/>
      <c r="G4" s="9"/>
      <c r="H4" s="9"/>
      <c r="I4" s="9"/>
      <c r="J4" s="9"/>
      <c r="K4" s="9"/>
      <c r="L4" s="9"/>
      <c r="M4" s="10"/>
    </row>
    <row r="5" spans="1:13" x14ac:dyDescent="0.35">
      <c r="A5" s="8"/>
      <c r="B5" s="9"/>
      <c r="C5" s="9"/>
      <c r="D5" s="9"/>
      <c r="E5" s="9"/>
      <c r="F5" s="9"/>
      <c r="G5" s="9"/>
      <c r="H5" s="9"/>
      <c r="I5" s="9"/>
      <c r="J5" s="9"/>
      <c r="K5" s="9"/>
      <c r="L5" s="9"/>
      <c r="M5" s="10"/>
    </row>
    <row r="6" spans="1:13" x14ac:dyDescent="0.35">
      <c r="A6" s="64" t="s">
        <v>1</v>
      </c>
      <c r="B6" s="65"/>
      <c r="C6" s="65"/>
      <c r="D6" s="65"/>
      <c r="E6" s="65"/>
      <c r="F6" s="65"/>
      <c r="G6" s="65"/>
      <c r="H6" s="65"/>
      <c r="I6" s="65"/>
      <c r="J6" s="65"/>
      <c r="K6" s="65"/>
      <c r="L6" s="65"/>
      <c r="M6" s="66"/>
    </row>
    <row r="7" spans="1:13" x14ac:dyDescent="0.35">
      <c r="A7" s="67" t="s">
        <v>0</v>
      </c>
      <c r="B7" s="1"/>
      <c r="C7" s="1">
        <v>0</v>
      </c>
      <c r="D7" s="1">
        <v>0.1</v>
      </c>
      <c r="E7" s="1">
        <v>0.2</v>
      </c>
      <c r="F7" s="1">
        <v>0.3</v>
      </c>
      <c r="G7" s="1">
        <v>0.4</v>
      </c>
      <c r="H7" s="1">
        <v>0.5</v>
      </c>
      <c r="I7" s="1">
        <v>0.6</v>
      </c>
      <c r="J7" s="1">
        <v>0.7</v>
      </c>
      <c r="K7" s="1">
        <v>0.8</v>
      </c>
      <c r="L7" s="1">
        <v>0.9</v>
      </c>
      <c r="M7" s="11">
        <v>1</v>
      </c>
    </row>
    <row r="8" spans="1:13" x14ac:dyDescent="0.35">
      <c r="A8" s="67"/>
      <c r="B8" s="2">
        <v>0</v>
      </c>
      <c r="C8" s="3">
        <v>0.92</v>
      </c>
      <c r="D8" s="3">
        <v>0.92</v>
      </c>
      <c r="E8" s="3">
        <v>0.92</v>
      </c>
      <c r="F8" s="3">
        <v>0.92</v>
      </c>
      <c r="G8" s="3">
        <v>0.92</v>
      </c>
      <c r="H8" s="3">
        <v>0.92</v>
      </c>
      <c r="I8" s="3">
        <v>0.92</v>
      </c>
      <c r="J8" s="3">
        <v>0.92</v>
      </c>
      <c r="K8" s="3">
        <v>0.92</v>
      </c>
      <c r="L8" s="3">
        <v>0.92</v>
      </c>
      <c r="M8" s="12">
        <v>0.92</v>
      </c>
    </row>
    <row r="9" spans="1:13" x14ac:dyDescent="0.35">
      <c r="A9" s="67"/>
      <c r="B9" s="2">
        <v>0.05</v>
      </c>
      <c r="C9" s="3">
        <v>1.0120616325965301</v>
      </c>
      <c r="D9" s="3">
        <v>1.0240993756514325</v>
      </c>
      <c r="E9" s="3">
        <v>1.0330555732433608</v>
      </c>
      <c r="F9" s="3">
        <v>1.0396448685572703</v>
      </c>
      <c r="G9" s="3">
        <v>1.0440469558422392</v>
      </c>
      <c r="H9" s="3">
        <v>1.0465280019319989</v>
      </c>
      <c r="I9" s="3">
        <v>1.0473670812753533</v>
      </c>
      <c r="J9" s="3">
        <v>1.0468248770787152</v>
      </c>
      <c r="K9" s="3">
        <v>1.0451343169579146</v>
      </c>
      <c r="L9" s="3">
        <v>1.0410603193136347</v>
      </c>
      <c r="M9" s="12">
        <v>1.0377532702225896</v>
      </c>
    </row>
    <row r="10" spans="1:13" x14ac:dyDescent="0.35">
      <c r="A10" s="67"/>
      <c r="B10" s="2">
        <v>0.1</v>
      </c>
      <c r="C10" s="3">
        <v>1.0312769376314592</v>
      </c>
      <c r="D10" s="3">
        <v>1.054385533699624</v>
      </c>
      <c r="E10" s="3">
        <v>1.0738025518564069</v>
      </c>
      <c r="F10" s="3">
        <v>1.0875635037055369</v>
      </c>
      <c r="G10" s="3">
        <v>1.0954305685483483</v>
      </c>
      <c r="H10" s="3">
        <v>1.0987680728618916</v>
      </c>
      <c r="I10" s="3">
        <v>1.0987104525932889</v>
      </c>
      <c r="J10" s="3">
        <v>1.0961199870476352</v>
      </c>
      <c r="K10" s="3">
        <v>1.0916412133436946</v>
      </c>
      <c r="L10" s="3">
        <v>1.0852327933678279</v>
      </c>
      <c r="M10" s="12">
        <v>1.0783529501694893</v>
      </c>
    </row>
    <row r="11" spans="1:13" x14ac:dyDescent="0.35">
      <c r="A11" s="67"/>
      <c r="B11" s="2">
        <v>0.15</v>
      </c>
      <c r="C11" s="3">
        <v>1.0285498875838077</v>
      </c>
      <c r="D11" s="3">
        <v>1.0660837980417091</v>
      </c>
      <c r="E11" s="3">
        <v>1.0943922226245584</v>
      </c>
      <c r="F11" s="3">
        <v>1.112476128798263</v>
      </c>
      <c r="G11" s="3">
        <v>1.1223459830650901</v>
      </c>
      <c r="H11" s="3">
        <v>1.1261642749492935</v>
      </c>
      <c r="I11" s="3">
        <v>1.1256286511054423</v>
      </c>
      <c r="J11" s="3">
        <v>1.1219761334932756</v>
      </c>
      <c r="K11" s="3">
        <v>1.1160959133735087</v>
      </c>
      <c r="L11" s="3">
        <v>1.1082763451796309</v>
      </c>
      <c r="M11" s="12">
        <v>1.0997177527501047</v>
      </c>
    </row>
    <row r="12" spans="1:13" x14ac:dyDescent="0.35">
      <c r="A12" s="67"/>
      <c r="B12" s="2">
        <v>0.2</v>
      </c>
      <c r="C12" s="3">
        <v>1.018589089466974</v>
      </c>
      <c r="D12" s="3">
        <v>1.0675329941969649</v>
      </c>
      <c r="E12" s="3">
        <v>1.1053586336282573</v>
      </c>
      <c r="F12" s="3">
        <v>1.1280397598560048</v>
      </c>
      <c r="G12" s="3">
        <v>1.139662434504582</v>
      </c>
      <c r="H12" s="3">
        <v>1.1437104481917157</v>
      </c>
      <c r="I12" s="3">
        <v>1.1425972718458923</v>
      </c>
      <c r="J12" s="3">
        <v>1.1379437813392039</v>
      </c>
      <c r="K12" s="3">
        <v>1.1308492330404436</v>
      </c>
      <c r="L12" s="3">
        <v>1.1218643518594582</v>
      </c>
      <c r="M12" s="12">
        <v>1.1119565340188842</v>
      </c>
    </row>
    <row r="13" spans="1:13" x14ac:dyDescent="0.35">
      <c r="A13" s="67"/>
      <c r="B13" s="2">
        <v>0.25</v>
      </c>
      <c r="C13" s="3">
        <v>1.0035536582653357</v>
      </c>
      <c r="D13" s="3">
        <v>1.0644839286804193</v>
      </c>
      <c r="E13" s="3">
        <v>1.1107879308553832</v>
      </c>
      <c r="F13" s="3">
        <v>1.1372036603780908</v>
      </c>
      <c r="G13" s="3">
        <v>1.150229974893423</v>
      </c>
      <c r="H13" s="3">
        <v>1.1545395997854397</v>
      </c>
      <c r="I13" s="3">
        <v>1.1531125912299514</v>
      </c>
      <c r="J13" s="3">
        <v>1.1478576733515831</v>
      </c>
      <c r="K13" s="3">
        <v>1.1400266317220826</v>
      </c>
      <c r="L13" s="3">
        <v>1.1303227204542912</v>
      </c>
      <c r="M13" s="12">
        <v>1.1196080501262951</v>
      </c>
    </row>
    <row r="14" spans="1:13" x14ac:dyDescent="0.35">
      <c r="A14" s="67"/>
      <c r="B14" s="2">
        <v>0.3</v>
      </c>
      <c r="C14" s="3">
        <v>0.98584162638737582</v>
      </c>
      <c r="D14" s="3">
        <v>1.0595995352818419</v>
      </c>
      <c r="E14" s="3">
        <v>1.1133020474360544</v>
      </c>
      <c r="F14" s="3">
        <v>1.1428109645843505</v>
      </c>
      <c r="G14" s="3">
        <v>1.1570341440347529</v>
      </c>
      <c r="H14" s="3">
        <v>1.161660638222328</v>
      </c>
      <c r="I14" s="3">
        <v>1.1601303687462456</v>
      </c>
      <c r="J14" s="3">
        <v>1.1545706455524134</v>
      </c>
      <c r="K14" s="3">
        <v>1.1463392991286077</v>
      </c>
      <c r="L14" s="3">
        <v>1.1362259718088012</v>
      </c>
      <c r="M14" s="12">
        <v>1.1250440120697018</v>
      </c>
    </row>
    <row r="15" spans="1:13" x14ac:dyDescent="0.35">
      <c r="A15" s="67"/>
      <c r="B15" s="2">
        <v>0.35</v>
      </c>
      <c r="C15" s="3">
        <v>0.96739386045015696</v>
      </c>
      <c r="D15" s="3">
        <v>1.0541380955622743</v>
      </c>
      <c r="E15" s="3">
        <v>1.1142078583057105</v>
      </c>
      <c r="F15" s="3">
        <v>1.1463106155395506</v>
      </c>
      <c r="G15" s="3">
        <v>1.1616035241347102</v>
      </c>
      <c r="H15" s="3">
        <v>1.1666347943819499</v>
      </c>
      <c r="I15" s="3">
        <v>1.1651934440319369</v>
      </c>
      <c r="J15" s="3">
        <v>1.1595555158761839</v>
      </c>
      <c r="K15" s="3">
        <v>1.1511478497431844</v>
      </c>
      <c r="L15" s="3">
        <v>1.1408155991480902</v>
      </c>
      <c r="M15" s="12">
        <v>1.1293521184187663</v>
      </c>
    </row>
    <row r="16" spans="1:13" x14ac:dyDescent="0.35">
      <c r="A16" s="67"/>
      <c r="B16" s="2">
        <v>0.4</v>
      </c>
      <c r="C16" s="3">
        <v>0.94922744677617099</v>
      </c>
      <c r="D16" s="3">
        <v>1.0486863576448882</v>
      </c>
      <c r="E16" s="3">
        <v>1.1141891296093276</v>
      </c>
      <c r="F16" s="3">
        <v>1.1485060911912186</v>
      </c>
      <c r="G16" s="3">
        <v>1.1648262940920331</v>
      </c>
      <c r="H16" s="3">
        <v>1.1703710849468538</v>
      </c>
      <c r="I16" s="3">
        <v>1.1691669647510237</v>
      </c>
      <c r="J16" s="3">
        <v>1.1635903688577511</v>
      </c>
      <c r="K16" s="3">
        <v>1.1551233108227075</v>
      </c>
      <c r="L16" s="3">
        <v>1.1446589469909669</v>
      </c>
      <c r="M16" s="12">
        <v>1.1329920658698456</v>
      </c>
    </row>
    <row r="17" spans="1:13" x14ac:dyDescent="0.35">
      <c r="A17" s="67"/>
      <c r="B17" s="2">
        <v>0.45</v>
      </c>
      <c r="C17" s="3">
        <v>0.93186358305124295</v>
      </c>
      <c r="D17" s="3">
        <v>1.0435055109170754</v>
      </c>
      <c r="E17" s="3">
        <v>1.1136230505429781</v>
      </c>
      <c r="F17" s="3">
        <v>1.1498939550839939</v>
      </c>
      <c r="G17" s="3">
        <v>1.1672583249899073</v>
      </c>
      <c r="H17" s="3">
        <v>1.1734059773958663</v>
      </c>
      <c r="I17" s="3">
        <v>1.1725188952225896</v>
      </c>
      <c r="J17" s="3">
        <v>1.1670579616840071</v>
      </c>
      <c r="K17" s="3">
        <v>1.1585651727823094</v>
      </c>
      <c r="L17" s="3">
        <v>1.1479887742262624</v>
      </c>
      <c r="M17" s="12">
        <v>1.1361389930431647</v>
      </c>
    </row>
    <row r="18" spans="1:13" x14ac:dyDescent="0.35">
      <c r="A18" s="67"/>
      <c r="B18" s="2">
        <v>0.5</v>
      </c>
      <c r="C18" s="3">
        <v>0.91554742959829616</v>
      </c>
      <c r="D18" s="3">
        <v>1.0386963697580196</v>
      </c>
      <c r="E18" s="3">
        <v>1.1127349560077382</v>
      </c>
      <c r="F18" s="3">
        <v>1.1508029717665456</v>
      </c>
      <c r="G18" s="3">
        <v>1.1692451697129482</v>
      </c>
      <c r="H18" s="3">
        <v>1.1760374436011674</v>
      </c>
      <c r="I18" s="3">
        <v>1.1754793790670561</v>
      </c>
      <c r="J18" s="3">
        <v>1.170125671533438</v>
      </c>
      <c r="K18" s="3">
        <v>1.1615955096024724</v>
      </c>
      <c r="L18" s="3">
        <v>1.1508988930628858</v>
      </c>
      <c r="M18" s="12">
        <v>1.1388681521782511</v>
      </c>
    </row>
    <row r="19" spans="1:13" x14ac:dyDescent="0.35">
      <c r="A19" s="67"/>
      <c r="B19" s="2">
        <v>0.55000000000000004</v>
      </c>
      <c r="C19" s="3">
        <v>0.90037009899432896</v>
      </c>
      <c r="D19" s="3">
        <v>1.0342803624960102</v>
      </c>
      <c r="E19" s="3">
        <v>1.1116714697617738</v>
      </c>
      <c r="F19" s="3">
        <v>1.1514530768761286</v>
      </c>
      <c r="G19" s="3">
        <v>1.1709903973799483</v>
      </c>
      <c r="H19" s="3">
        <v>1.1784148913163397</v>
      </c>
      <c r="I19" s="3">
        <v>1.1781473746666535</v>
      </c>
      <c r="J19" s="3">
        <v>1.1728625921102662</v>
      </c>
      <c r="K19" s="3">
        <v>1.1642684826484104</v>
      </c>
      <c r="L19" s="3">
        <v>1.1534401746896585</v>
      </c>
      <c r="M19" s="12">
        <v>1.1412299082829411</v>
      </c>
    </row>
    <row r="20" spans="1:13" x14ac:dyDescent="0.35">
      <c r="A20" s="67"/>
      <c r="B20" s="2">
        <v>0.6</v>
      </c>
      <c r="C20" s="3">
        <v>0.88633437523474934</v>
      </c>
      <c r="D20" s="3">
        <v>1.0302429786095237</v>
      </c>
      <c r="E20" s="3">
        <v>1.1105327312762918</v>
      </c>
      <c r="F20" s="3">
        <v>1.1519858323610739</v>
      </c>
      <c r="G20" s="3">
        <v>1.1726026681753303</v>
      </c>
      <c r="H20" s="3">
        <v>1.180601593164299</v>
      </c>
      <c r="I20" s="3">
        <v>1.1805623641380887</v>
      </c>
      <c r="J20" s="3">
        <v>1.1753020469958955</v>
      </c>
      <c r="K20" s="3">
        <v>1.1666210431319006</v>
      </c>
      <c r="L20" s="3">
        <v>1.1556535354027373</v>
      </c>
      <c r="M20" s="12">
        <v>1.1432694801917453</v>
      </c>
    </row>
    <row r="21" spans="1:13" x14ac:dyDescent="0.35">
      <c r="A21" s="67"/>
      <c r="B21" s="2">
        <v>0.65</v>
      </c>
      <c r="C21" s="3">
        <v>0.87339689548198918</v>
      </c>
      <c r="D21" s="3">
        <v>1.0265538472395668</v>
      </c>
      <c r="E21" s="3">
        <v>1.1093901120699372</v>
      </c>
      <c r="F21" s="3">
        <v>1.1524872889885531</v>
      </c>
      <c r="G21" s="3">
        <v>1.1741294787480276</v>
      </c>
      <c r="H21" s="3">
        <v>1.1826198211083039</v>
      </c>
      <c r="I21" s="3">
        <v>1.1827426543602562</v>
      </c>
      <c r="J21" s="3">
        <v>1.1774690077855052</v>
      </c>
      <c r="K21" s="3">
        <v>1.168685924089871</v>
      </c>
      <c r="L21" s="3">
        <v>1.157579132226799</v>
      </c>
      <c r="M21" s="12">
        <v>1.1450323398296636</v>
      </c>
    </row>
    <row r="22" spans="1:13" x14ac:dyDescent="0.35">
      <c r="A22" s="67"/>
      <c r="B22" s="2">
        <v>0.7</v>
      </c>
      <c r="C22" s="3">
        <v>0.86148865039531985</v>
      </c>
      <c r="D22" s="3">
        <v>1.023177451353807</v>
      </c>
      <c r="E22" s="3">
        <v>1.1082929647885826</v>
      </c>
      <c r="F22" s="3">
        <v>1.1530029186835655</v>
      </c>
      <c r="G22" s="3">
        <v>1.1755841585306026</v>
      </c>
      <c r="H22" s="3">
        <v>1.18447505877568</v>
      </c>
      <c r="I22" s="3">
        <v>1.1847025871276853</v>
      </c>
      <c r="J22" s="3">
        <v>1.1793881086202775</v>
      </c>
      <c r="K22" s="3">
        <v>1.1704963647402242</v>
      </c>
      <c r="L22" s="3">
        <v>1.1592565316420329</v>
      </c>
      <c r="M22" s="12">
        <v>1.1465621874882621</v>
      </c>
    </row>
    <row r="23" spans="1:13" x14ac:dyDescent="0.35">
      <c r="A23" s="67"/>
      <c r="B23" s="2">
        <v>0.75</v>
      </c>
      <c r="C23" s="3">
        <v>0.85053025392385528</v>
      </c>
      <c r="D23" s="3">
        <v>1.0200797080993655</v>
      </c>
      <c r="E23" s="3">
        <v>1.1072750348311189</v>
      </c>
      <c r="F23" s="3">
        <v>1.1535511970520016</v>
      </c>
      <c r="G23" s="3">
        <v>1.1769653577070971</v>
      </c>
      <c r="H23" s="3">
        <v>1.186171439977793</v>
      </c>
      <c r="I23" s="3">
        <v>1.1864572635063741</v>
      </c>
      <c r="J23" s="3">
        <v>1.1810851647303671</v>
      </c>
      <c r="K23" s="3">
        <v>1.1720859417548533</v>
      </c>
      <c r="L23" s="3">
        <v>1.1607245408571691</v>
      </c>
      <c r="M23" s="12">
        <v>1.1479004456446724</v>
      </c>
    </row>
    <row r="24" spans="1:13" x14ac:dyDescent="0.35">
      <c r="A24" s="67"/>
      <c r="B24" s="2">
        <v>0.8</v>
      </c>
      <c r="C24" s="3">
        <v>0.84043995783879188</v>
      </c>
      <c r="D24" s="3">
        <v>1.0172283062568093</v>
      </c>
      <c r="E24" s="3">
        <v>1.106356822527371</v>
      </c>
      <c r="F24" s="3">
        <v>1.1541321240938611</v>
      </c>
      <c r="G24" s="3">
        <v>1.1782661584707419</v>
      </c>
      <c r="H24" s="3">
        <v>1.1877131828894982</v>
      </c>
      <c r="I24" s="3">
        <v>1.1880243154672487</v>
      </c>
      <c r="J24" s="3">
        <v>1.1825866662538986</v>
      </c>
      <c r="K24" s="3">
        <v>1.1734874725341806</v>
      </c>
      <c r="L24" s="3">
        <v>1.1620189299950223</v>
      </c>
      <c r="M24" s="12">
        <v>1.1490838124201859</v>
      </c>
    </row>
    <row r="25" spans="1:13" x14ac:dyDescent="0.35">
      <c r="A25" s="67"/>
      <c r="B25" s="2">
        <v>0.85</v>
      </c>
      <c r="C25" s="3">
        <v>0.83113930408771275</v>
      </c>
      <c r="D25" s="3">
        <v>1.0145959964165328</v>
      </c>
      <c r="E25" s="3">
        <v>1.1055498013129612</v>
      </c>
      <c r="F25" s="3">
        <v>1.1547371790959282</v>
      </c>
      <c r="G25" s="3">
        <v>1.1794809928307171</v>
      </c>
      <c r="H25" s="3">
        <v>1.1891082176795362</v>
      </c>
      <c r="I25" s="3">
        <v>1.1894220498891974</v>
      </c>
      <c r="J25" s="3">
        <v>1.1839194407829867</v>
      </c>
      <c r="K25" s="3">
        <v>1.1747320872086733</v>
      </c>
      <c r="L25" s="3">
        <v>1.1631721790020275</v>
      </c>
      <c r="M25" s="12">
        <v>1.1501426586737997</v>
      </c>
    </row>
    <row r="26" spans="1:13" x14ac:dyDescent="0.35">
      <c r="A26" s="67"/>
      <c r="B26" s="2">
        <v>0.9</v>
      </c>
      <c r="C26" s="3">
        <v>0.82255354661207802</v>
      </c>
      <c r="D26" s="3">
        <v>1.0121581444373497</v>
      </c>
      <c r="E26" s="3">
        <v>1.1048572613642758</v>
      </c>
      <c r="F26" s="3">
        <v>1.1553534544431254</v>
      </c>
      <c r="G26" s="3">
        <v>1.180606486247135</v>
      </c>
      <c r="H26" s="3">
        <v>1.1903662461500917</v>
      </c>
      <c r="I26" s="3">
        <v>1.1906703765575715</v>
      </c>
      <c r="J26" s="3">
        <v>1.1851088817302982</v>
      </c>
      <c r="K26" s="3">
        <v>1.1758473726419316</v>
      </c>
      <c r="L26" s="3">
        <v>1.1642111154703001</v>
      </c>
      <c r="M26" s="12">
        <v>1.1511020403641907</v>
      </c>
    </row>
    <row r="27" spans="1:13" x14ac:dyDescent="0.35">
      <c r="A27" s="67"/>
      <c r="B27" s="2">
        <v>0.95</v>
      </c>
      <c r="C27" s="3">
        <v>0.81461443534264122</v>
      </c>
      <c r="D27" s="3">
        <v>1.0098942499894363</v>
      </c>
      <c r="E27" s="3">
        <v>1.104276587412909</v>
      </c>
      <c r="F27" s="3">
        <v>1.1559682956108679</v>
      </c>
      <c r="G27" s="3">
        <v>1.1816417950850278</v>
      </c>
      <c r="H27" s="3">
        <v>1.1914992479177622</v>
      </c>
      <c r="I27" s="3">
        <v>1.1917893739847036</v>
      </c>
      <c r="J27" s="3">
        <v>1.1861789483290457</v>
      </c>
      <c r="K27" s="3">
        <v>1.1768572037036598</v>
      </c>
      <c r="L27" s="3">
        <v>1.1651576739091152</v>
      </c>
      <c r="M27" s="12">
        <v>1.1519806861877455</v>
      </c>
    </row>
    <row r="28" spans="1:13" x14ac:dyDescent="0.35">
      <c r="A28" s="67"/>
      <c r="B28" s="2">
        <v>1</v>
      </c>
      <c r="C28" s="3">
        <v>0.80725928820096482</v>
      </c>
      <c r="D28" s="3">
        <v>1.0077868498288658</v>
      </c>
      <c r="E28" s="3">
        <v>1.10380086165208</v>
      </c>
      <c r="F28" s="3">
        <v>1.1565707353445185</v>
      </c>
      <c r="G28" s="3">
        <v>1.1825892815223116</v>
      </c>
      <c r="H28" s="3">
        <v>1.1925198775071364</v>
      </c>
      <c r="I28" s="3">
        <v>1.1927984457749574</v>
      </c>
      <c r="J28" s="3">
        <v>1.1871503096360414</v>
      </c>
      <c r="K28" s="3">
        <v>1.1777810683617214</v>
      </c>
      <c r="L28" s="3">
        <v>1.1660286426544186</v>
      </c>
      <c r="M28" s="12">
        <v>1.1527922630310048</v>
      </c>
    </row>
    <row r="29" spans="1:13" x14ac:dyDescent="0.35">
      <c r="A29" s="8"/>
      <c r="B29" s="9"/>
      <c r="C29" s="9"/>
      <c r="D29" s="9"/>
      <c r="E29" s="9"/>
      <c r="F29" s="9"/>
      <c r="G29" s="9"/>
      <c r="H29" s="9"/>
      <c r="I29" s="9"/>
      <c r="J29" s="9"/>
      <c r="K29" s="9"/>
      <c r="L29" s="9"/>
      <c r="M29" s="10"/>
    </row>
    <row r="30" spans="1:13" x14ac:dyDescent="0.35">
      <c r="A30" s="8"/>
      <c r="B30" s="9"/>
      <c r="C30" s="7"/>
      <c r="D30" s="9"/>
      <c r="E30" s="9"/>
      <c r="F30" s="9"/>
      <c r="G30" s="9"/>
      <c r="H30" s="9"/>
      <c r="I30" s="9"/>
      <c r="J30" s="9"/>
      <c r="K30" s="9"/>
      <c r="L30" s="9"/>
      <c r="M30" s="10"/>
    </row>
    <row r="31" spans="1:13" x14ac:dyDescent="0.35">
      <c r="A31" s="8"/>
      <c r="B31" s="9"/>
      <c r="C31" s="9"/>
      <c r="D31" s="9"/>
      <c r="E31" s="9"/>
      <c r="F31" s="9"/>
      <c r="G31" s="9"/>
      <c r="H31" s="9"/>
      <c r="I31" s="9"/>
      <c r="J31" s="9"/>
      <c r="K31" s="9"/>
      <c r="L31" s="9"/>
      <c r="M31" s="10"/>
    </row>
    <row r="32" spans="1:13" x14ac:dyDescent="0.35">
      <c r="A32" s="8"/>
      <c r="B32" s="9"/>
      <c r="C32" s="9"/>
      <c r="D32" s="9"/>
      <c r="E32" s="9"/>
      <c r="F32" s="9"/>
      <c r="G32" s="9"/>
      <c r="H32" s="9"/>
      <c r="I32" s="9"/>
      <c r="J32" s="9"/>
      <c r="K32" s="9"/>
      <c r="L32" s="9"/>
      <c r="M32" s="10"/>
    </row>
    <row r="33" spans="1:13" x14ac:dyDescent="0.35">
      <c r="A33" s="8"/>
      <c r="B33" s="9"/>
      <c r="C33" s="9"/>
      <c r="D33" s="9"/>
      <c r="E33" s="9"/>
      <c r="F33" s="9"/>
      <c r="G33" s="9"/>
      <c r="H33" s="9"/>
      <c r="I33" s="9"/>
      <c r="J33" s="9"/>
      <c r="K33" s="9"/>
      <c r="L33" s="9"/>
      <c r="M33" s="10"/>
    </row>
    <row r="34" spans="1:13" x14ac:dyDescent="0.35">
      <c r="A34" s="8"/>
      <c r="B34" s="9"/>
      <c r="C34" s="9"/>
      <c r="D34" s="9"/>
      <c r="E34" s="9"/>
      <c r="F34" s="9"/>
      <c r="G34" s="9"/>
      <c r="H34" s="9"/>
      <c r="I34" s="9"/>
      <c r="J34" s="9"/>
      <c r="K34" s="9"/>
      <c r="L34" s="9"/>
      <c r="M34" s="10"/>
    </row>
    <row r="35" spans="1:13" x14ac:dyDescent="0.35">
      <c r="A35" s="8"/>
      <c r="B35" s="9"/>
      <c r="C35" s="9"/>
      <c r="D35" s="9"/>
      <c r="E35" s="9"/>
      <c r="F35" s="9"/>
      <c r="G35" s="9"/>
      <c r="H35" s="9"/>
      <c r="I35" s="9"/>
      <c r="J35" s="9"/>
      <c r="K35" s="9"/>
      <c r="L35" s="9"/>
      <c r="M35" s="10"/>
    </row>
    <row r="36" spans="1:13" x14ac:dyDescent="0.35">
      <c r="A36" s="8"/>
      <c r="B36" s="9"/>
      <c r="C36" s="9"/>
      <c r="D36" s="9"/>
      <c r="E36" s="9"/>
      <c r="F36" s="9"/>
      <c r="G36" s="9"/>
      <c r="H36" s="9"/>
      <c r="I36" s="9"/>
      <c r="J36" s="9"/>
      <c r="K36" s="9"/>
      <c r="L36" s="9"/>
      <c r="M36" s="10"/>
    </row>
    <row r="37" spans="1:13" x14ac:dyDescent="0.35">
      <c r="A37" s="8"/>
      <c r="B37" s="9"/>
      <c r="C37" s="9"/>
      <c r="D37" s="9"/>
      <c r="E37" s="9"/>
      <c r="F37" s="9"/>
      <c r="G37" s="9"/>
      <c r="H37" s="9"/>
      <c r="I37" s="9"/>
      <c r="J37" s="9"/>
      <c r="K37" s="9"/>
      <c r="L37" s="9"/>
      <c r="M37" s="10"/>
    </row>
    <row r="38" spans="1:13" x14ac:dyDescent="0.35">
      <c r="A38" s="8"/>
      <c r="B38" s="9"/>
      <c r="C38" s="9"/>
      <c r="D38" s="9"/>
      <c r="E38" s="9"/>
      <c r="F38" s="9"/>
      <c r="G38" s="9"/>
      <c r="H38" s="9"/>
      <c r="I38" s="9"/>
      <c r="J38" s="9"/>
      <c r="K38" s="9"/>
      <c r="L38" s="9"/>
      <c r="M38" s="10"/>
    </row>
    <row r="39" spans="1:13" x14ac:dyDescent="0.35">
      <c r="A39" s="64" t="s">
        <v>1</v>
      </c>
      <c r="B39" s="65"/>
      <c r="C39" s="65"/>
      <c r="D39" s="65"/>
      <c r="E39" s="65"/>
      <c r="F39" s="65"/>
      <c r="G39" s="65"/>
      <c r="H39" s="65"/>
      <c r="I39" s="65"/>
      <c r="J39" s="65"/>
      <c r="K39" s="65"/>
      <c r="L39" s="65"/>
      <c r="M39" s="66"/>
    </row>
    <row r="40" spans="1:13" x14ac:dyDescent="0.35">
      <c r="A40" s="67" t="s">
        <v>0</v>
      </c>
      <c r="B40" s="1"/>
      <c r="C40" s="1">
        <v>0</v>
      </c>
      <c r="D40" s="1">
        <v>0.1</v>
      </c>
      <c r="E40" s="1">
        <v>0.2</v>
      </c>
      <c r="F40" s="1">
        <v>0.3</v>
      </c>
      <c r="G40" s="1">
        <v>0.4</v>
      </c>
      <c r="H40" s="1">
        <v>0.5</v>
      </c>
      <c r="I40" s="1">
        <v>0.6</v>
      </c>
      <c r="J40" s="1">
        <v>0.7</v>
      </c>
      <c r="K40" s="1">
        <v>0.8</v>
      </c>
      <c r="L40" s="1">
        <v>0.9</v>
      </c>
      <c r="M40" s="11">
        <v>1</v>
      </c>
    </row>
    <row r="41" spans="1:13" x14ac:dyDescent="0.35">
      <c r="A41" s="67"/>
      <c r="B41" s="2">
        <v>0</v>
      </c>
      <c r="C41" s="5">
        <v>1.6</v>
      </c>
      <c r="D41" s="5">
        <v>1.6</v>
      </c>
      <c r="E41" s="5">
        <v>1.6</v>
      </c>
      <c r="F41" s="5">
        <v>1.6</v>
      </c>
      <c r="G41" s="5">
        <v>1.6</v>
      </c>
      <c r="H41" s="5">
        <v>1.6</v>
      </c>
      <c r="I41" s="5">
        <v>1.6</v>
      </c>
      <c r="J41" s="5">
        <v>1.6</v>
      </c>
      <c r="K41" s="5">
        <v>1.6</v>
      </c>
      <c r="L41" s="5">
        <v>1.6</v>
      </c>
      <c r="M41" s="13">
        <v>1.6</v>
      </c>
    </row>
    <row r="42" spans="1:13" x14ac:dyDescent="0.35">
      <c r="A42" s="67"/>
      <c r="B42" s="2">
        <v>0.05</v>
      </c>
      <c r="C42" s="5">
        <v>1.5278197181846342</v>
      </c>
      <c r="D42" s="5">
        <v>1.4974478562107116</v>
      </c>
      <c r="E42" s="5">
        <v>1.4710870255158777</v>
      </c>
      <c r="F42" s="5">
        <v>1.4452129066276469</v>
      </c>
      <c r="G42" s="5">
        <v>1.4197798123622307</v>
      </c>
      <c r="H42" s="5">
        <v>1.3951111776351079</v>
      </c>
      <c r="I42" s="5">
        <v>1.3712927291361474</v>
      </c>
      <c r="J42" s="5">
        <v>1.349156951417134</v>
      </c>
      <c r="K42" s="5">
        <v>1.3270170433069686</v>
      </c>
      <c r="L42" s="5">
        <v>1.3118526915064466</v>
      </c>
      <c r="M42" s="13">
        <v>1.2915312513221293</v>
      </c>
    </row>
    <row r="43" spans="1:13" x14ac:dyDescent="0.35">
      <c r="A43" s="67"/>
      <c r="B43" s="2">
        <v>0.1</v>
      </c>
      <c r="C43" s="5">
        <v>1.3719759295505096</v>
      </c>
      <c r="D43" s="5">
        <v>1.3312876991728799</v>
      </c>
      <c r="E43" s="5">
        <v>1.2942532633863579</v>
      </c>
      <c r="F43" s="5">
        <v>1.2594985506357894</v>
      </c>
      <c r="G43" s="5">
        <v>1.2261178251466742</v>
      </c>
      <c r="H43" s="5">
        <v>1.1951190709480035</v>
      </c>
      <c r="I43" s="5">
        <v>1.1661631744966572</v>
      </c>
      <c r="J43" s="5">
        <v>1.1387517914558383</v>
      </c>
      <c r="K43" s="5">
        <v>1.1127843594450026</v>
      </c>
      <c r="L43" s="5">
        <v>1.0913643195074008</v>
      </c>
      <c r="M43" s="13">
        <v>1.0682880770107173</v>
      </c>
    </row>
    <row r="44" spans="1:13" x14ac:dyDescent="0.35">
      <c r="A44" s="67"/>
      <c r="B44" s="2">
        <v>0.15</v>
      </c>
      <c r="C44" s="5">
        <v>1.2731516850361058</v>
      </c>
      <c r="D44" s="5">
        <v>1.2219653490439875</v>
      </c>
      <c r="E44" s="5">
        <v>1.1787305217856348</v>
      </c>
      <c r="F44" s="5">
        <v>1.1391832065971952</v>
      </c>
      <c r="G44" s="5">
        <v>1.1028878579461592</v>
      </c>
      <c r="H44" s="5">
        <v>1.0692872102015163</v>
      </c>
      <c r="I44" s="5">
        <v>1.0384832587366617</v>
      </c>
      <c r="J44" s="5">
        <v>1.0095298068025276</v>
      </c>
      <c r="K44" s="5">
        <v>0.98254528704342681</v>
      </c>
      <c r="L44" s="5">
        <v>0.95943220820114405</v>
      </c>
      <c r="M44" s="13">
        <v>0.93600092065260343</v>
      </c>
    </row>
    <row r="45" spans="1:13" x14ac:dyDescent="0.35">
      <c r="A45" s="67"/>
      <c r="B45" s="2">
        <v>0.2</v>
      </c>
      <c r="C45" s="5">
        <v>1.2061887721219979</v>
      </c>
      <c r="D45" s="5">
        <v>1.1436617307199606</v>
      </c>
      <c r="E45" s="5">
        <v>1.0955684676463622</v>
      </c>
      <c r="F45" s="5">
        <v>1.0535239516836534</v>
      </c>
      <c r="G45" s="5">
        <v>1.0149138138187013</v>
      </c>
      <c r="H45" s="5">
        <v>0.97994204479830416</v>
      </c>
      <c r="I45" s="5">
        <v>0.94837203221491373</v>
      </c>
      <c r="J45" s="5">
        <v>0.91866246581849464</v>
      </c>
      <c r="K45" s="5">
        <v>0.89175347321192722</v>
      </c>
      <c r="L45" s="5">
        <v>0.86818714716075784</v>
      </c>
      <c r="M45" s="13">
        <v>0.84510972455231526</v>
      </c>
    </row>
    <row r="46" spans="1:13" x14ac:dyDescent="0.35">
      <c r="A46" s="67"/>
      <c r="B46" s="2">
        <v>0.25</v>
      </c>
      <c r="C46" s="5">
        <v>1.1577526865826104</v>
      </c>
      <c r="D46" s="5">
        <v>1.0838599888363412</v>
      </c>
      <c r="E46" s="5">
        <v>1.0317245901094558</v>
      </c>
      <c r="F46" s="5">
        <v>0.98747933430489998</v>
      </c>
      <c r="G46" s="5">
        <v>0.94788919791837423</v>
      </c>
      <c r="H46" s="5">
        <v>0.91193507015288144</v>
      </c>
      <c r="I46" s="5">
        <v>0.8794350452102524</v>
      </c>
      <c r="J46" s="5">
        <v>0.8496069618758193</v>
      </c>
      <c r="K46" s="5">
        <v>0.82281952078035936</v>
      </c>
      <c r="L46" s="5">
        <v>0.79941638732662401</v>
      </c>
      <c r="M46" s="13">
        <v>0.77652795118690232</v>
      </c>
    </row>
    <row r="47" spans="1:13" x14ac:dyDescent="0.35">
      <c r="A47" s="67"/>
      <c r="B47" s="2">
        <v>0.3</v>
      </c>
      <c r="C47" s="5">
        <v>1.1225387417706656</v>
      </c>
      <c r="D47" s="5">
        <v>1.0352963669333599</v>
      </c>
      <c r="E47" s="5">
        <v>0.9804630641395935</v>
      </c>
      <c r="F47" s="5">
        <v>0.9344793351276639</v>
      </c>
      <c r="G47" s="5">
        <v>0.89340419668070281</v>
      </c>
      <c r="H47" s="5">
        <v>0.85661547702099894</v>
      </c>
      <c r="I47" s="5">
        <v>0.82408957391338555</v>
      </c>
      <c r="J47" s="5">
        <v>0.79452119945947597</v>
      </c>
      <c r="K47" s="5">
        <v>0.76775710771808703</v>
      </c>
      <c r="L47" s="5">
        <v>0.7446055066562649</v>
      </c>
      <c r="M47" s="13">
        <v>0.72297262513368721</v>
      </c>
    </row>
    <row r="48" spans="1:13" x14ac:dyDescent="0.35">
      <c r="A48" s="67"/>
      <c r="B48" s="2">
        <v>0.35</v>
      </c>
      <c r="C48" s="5">
        <v>1.0954042635245638</v>
      </c>
      <c r="D48" s="5">
        <v>0.99572747255848248</v>
      </c>
      <c r="E48" s="5">
        <v>0.9379647109121203</v>
      </c>
      <c r="F48" s="5">
        <v>0.88994748075323571</v>
      </c>
      <c r="G48" s="5">
        <v>0.84760633527070661</v>
      </c>
      <c r="H48" s="5">
        <v>0.81046442502047977</v>
      </c>
      <c r="I48" s="5">
        <v>0.77803672406989555</v>
      </c>
      <c r="J48" s="5">
        <v>0.74847922350290408</v>
      </c>
      <c r="K48" s="5">
        <v>0.72246475560912982</v>
      </c>
      <c r="L48" s="5">
        <v>0.69997523939056427</v>
      </c>
      <c r="M48" s="13">
        <v>0.67862600615846236</v>
      </c>
    </row>
    <row r="49" spans="1:13" x14ac:dyDescent="0.35">
      <c r="A49" s="67"/>
      <c r="B49" s="2">
        <v>0.4</v>
      </c>
      <c r="C49" s="5">
        <v>1.0740406160702733</v>
      </c>
      <c r="D49" s="5">
        <v>0.96205576522725123</v>
      </c>
      <c r="E49" s="5">
        <v>0.90112372916026395</v>
      </c>
      <c r="F49" s="5">
        <v>0.85161365762712304</v>
      </c>
      <c r="G49" s="5">
        <v>0.80837065388015683</v>
      </c>
      <c r="H49" s="5">
        <v>0.77080474633391083</v>
      </c>
      <c r="I49" s="5">
        <v>0.73862908353742052</v>
      </c>
      <c r="J49" s="5">
        <v>0.70984624204605795</v>
      </c>
      <c r="K49" s="5">
        <v>0.68432206844101295</v>
      </c>
      <c r="L49" s="5">
        <v>0.66214996013858407</v>
      </c>
      <c r="M49" s="13">
        <v>0.64182868854166153</v>
      </c>
    </row>
    <row r="50" spans="1:13" x14ac:dyDescent="0.35">
      <c r="A50" s="67"/>
      <c r="B50" s="2">
        <v>0.45</v>
      </c>
      <c r="C50" s="5">
        <v>1.0559491656406668</v>
      </c>
      <c r="D50" s="5">
        <v>0.93288609996025462</v>
      </c>
      <c r="E50" s="5">
        <v>0.86940434814575018</v>
      </c>
      <c r="F50" s="5">
        <v>0.81791994964096726</v>
      </c>
      <c r="G50" s="5">
        <v>0.77391729109644203</v>
      </c>
      <c r="H50" s="5">
        <v>0.73667667292700201</v>
      </c>
      <c r="I50" s="5">
        <v>0.70463731303859689</v>
      </c>
      <c r="J50" s="5">
        <v>0.67622903058995143</v>
      </c>
      <c r="K50" s="5">
        <v>0.65136319075864557</v>
      </c>
      <c r="L50" s="5">
        <v>0.63016901578221607</v>
      </c>
      <c r="M50" s="13">
        <v>0.60991825586285275</v>
      </c>
    </row>
    <row r="51" spans="1:13" x14ac:dyDescent="0.35">
      <c r="A51" s="67"/>
      <c r="B51" s="2">
        <v>0.5</v>
      </c>
      <c r="C51" s="5">
        <v>1.0418032502875638</v>
      </c>
      <c r="D51" s="5">
        <v>0.90729478642552974</v>
      </c>
      <c r="E51" s="5">
        <v>0.84084564359477176</v>
      </c>
      <c r="F51" s="5">
        <v>0.7875510379464411</v>
      </c>
      <c r="G51" s="5">
        <v>0.74354467047924699</v>
      </c>
      <c r="H51" s="5">
        <v>0.70628487549373642</v>
      </c>
      <c r="I51" s="5">
        <v>0.67478141278414805</v>
      </c>
      <c r="J51" s="5">
        <v>0.64716747198938607</v>
      </c>
      <c r="K51" s="5">
        <v>0.62294091555629472</v>
      </c>
      <c r="L51" s="5">
        <v>0.60192253508500193</v>
      </c>
      <c r="M51" s="13">
        <v>0.58263752805241853</v>
      </c>
    </row>
    <row r="52" spans="1:13" x14ac:dyDescent="0.35">
      <c r="A52" s="67"/>
      <c r="B52" s="2">
        <v>0.55000000000000004</v>
      </c>
      <c r="C52" s="5">
        <v>1.0299106740432429</v>
      </c>
      <c r="D52" s="5">
        <v>0.88415962263462877</v>
      </c>
      <c r="E52" s="5">
        <v>0.81510892343268437</v>
      </c>
      <c r="F52" s="5">
        <v>0.76058405127632323</v>
      </c>
      <c r="G52" s="5">
        <v>0.71637015272706095</v>
      </c>
      <c r="H52" s="5">
        <v>0.67957388878147329</v>
      </c>
      <c r="I52" s="5">
        <v>0.64866073483212561</v>
      </c>
      <c r="J52" s="5">
        <v>0.62156035338647031</v>
      </c>
      <c r="K52" s="5">
        <v>0.5978266621998628</v>
      </c>
      <c r="L52" s="5">
        <v>0.57751339850415928</v>
      </c>
      <c r="M52" s="13">
        <v>0.55859262453640779</v>
      </c>
    </row>
    <row r="53" spans="1:13" x14ac:dyDescent="0.35">
      <c r="A53" s="67"/>
      <c r="B53" s="2">
        <v>0.6</v>
      </c>
      <c r="C53" s="5">
        <v>1.0199210280091928</v>
      </c>
      <c r="D53" s="5">
        <v>0.86366849923820732</v>
      </c>
      <c r="E53" s="5">
        <v>0.79170258681846062</v>
      </c>
      <c r="F53" s="5">
        <v>0.73609909251501016</v>
      </c>
      <c r="G53" s="5">
        <v>0.69198090945871604</v>
      </c>
      <c r="H53" s="5">
        <v>0.6555681396877282</v>
      </c>
      <c r="I53" s="5">
        <v>0.6251059991642981</v>
      </c>
      <c r="J53" s="5">
        <v>0.59882849278896955</v>
      </c>
      <c r="K53" s="5">
        <v>0.57559963655382596</v>
      </c>
      <c r="L53" s="5">
        <v>0.55554713540985901</v>
      </c>
      <c r="M53" s="13">
        <v>0.53746512587431927</v>
      </c>
    </row>
    <row r="54" spans="1:13" x14ac:dyDescent="0.35">
      <c r="A54" s="67"/>
      <c r="B54" s="2">
        <v>0.65</v>
      </c>
      <c r="C54" s="5">
        <v>1.0105279284689619</v>
      </c>
      <c r="D54" s="5">
        <v>0.84485819216040192</v>
      </c>
      <c r="E54" s="5">
        <v>0.77035369076114812</v>
      </c>
      <c r="F54" s="5">
        <v>0.71404929436695752</v>
      </c>
      <c r="G54" s="5">
        <v>0.67005316858395136</v>
      </c>
      <c r="H54" s="5">
        <v>0.63402701185435428</v>
      </c>
      <c r="I54" s="5">
        <v>0.60418004673179149</v>
      </c>
      <c r="J54" s="5">
        <v>0.57809780670561095</v>
      </c>
      <c r="K54" s="5">
        <v>0.55572204483117726</v>
      </c>
      <c r="L54" s="5">
        <v>0.53599103984765017</v>
      </c>
      <c r="M54" s="13">
        <v>0.51843004965340678</v>
      </c>
    </row>
    <row r="55" spans="1:13" x14ac:dyDescent="0.35">
      <c r="A55" s="67"/>
      <c r="B55" s="2">
        <v>0.7</v>
      </c>
      <c r="C55" s="5">
        <v>1.0030938987412181</v>
      </c>
      <c r="D55" s="5">
        <v>0.82768638596530386</v>
      </c>
      <c r="E55" s="5">
        <v>0.75029052646450667</v>
      </c>
      <c r="F55" s="5">
        <v>0.69358780020504129</v>
      </c>
      <c r="G55" s="5">
        <v>0.64979435861652401</v>
      </c>
      <c r="H55" s="5">
        <v>0.61442312176593783</v>
      </c>
      <c r="I55" s="5">
        <v>0.58469475787508263</v>
      </c>
      <c r="J55" s="5">
        <v>0.55938456381992774</v>
      </c>
      <c r="K55" s="5">
        <v>0.5377741044207538</v>
      </c>
      <c r="L55" s="5">
        <v>0.51868394226883496</v>
      </c>
      <c r="M55" s="13">
        <v>0.50150164150846066</v>
      </c>
    </row>
    <row r="56" spans="1:13" x14ac:dyDescent="0.35">
      <c r="A56" s="67"/>
      <c r="B56" s="2">
        <v>0.75</v>
      </c>
      <c r="C56" s="5">
        <v>0.9966174454116371</v>
      </c>
      <c r="D56" s="5">
        <v>0.81150553647239465</v>
      </c>
      <c r="E56" s="5">
        <v>0.73174970633608072</v>
      </c>
      <c r="F56" s="5">
        <v>0.67494957870970729</v>
      </c>
      <c r="G56" s="5">
        <v>0.63133800077251401</v>
      </c>
      <c r="H56" s="5">
        <v>0.5964253637805742</v>
      </c>
      <c r="I56" s="5">
        <v>0.56767999083753751</v>
      </c>
      <c r="J56" s="5">
        <v>0.54260118298070603</v>
      </c>
      <c r="K56" s="5">
        <v>0.52130463330924326</v>
      </c>
      <c r="L56" s="5">
        <v>0.50278155700403659</v>
      </c>
      <c r="M56" s="13">
        <v>0.48601760586198101</v>
      </c>
    </row>
    <row r="57" spans="1:13" x14ac:dyDescent="0.35">
      <c r="A57" s="67"/>
      <c r="B57" s="2">
        <v>0.8</v>
      </c>
      <c r="C57" s="5">
        <v>0.99088387243391529</v>
      </c>
      <c r="D57" s="5">
        <v>0.79641629035591932</v>
      </c>
      <c r="E57" s="5">
        <v>0.71479360771166123</v>
      </c>
      <c r="F57" s="5">
        <v>0.65741484600208266</v>
      </c>
      <c r="G57" s="5">
        <v>0.61421537994962971</v>
      </c>
      <c r="H57" s="5">
        <v>0.57999222325247912</v>
      </c>
      <c r="I57" s="5">
        <v>0.55140431093547859</v>
      </c>
      <c r="J57" s="5">
        <v>0.52742444000672117</v>
      </c>
      <c r="K57" s="5">
        <v>0.50637824261541253</v>
      </c>
      <c r="L57" s="5">
        <v>0.48811200920503384</v>
      </c>
      <c r="M57" s="13">
        <v>0.47195480409413998</v>
      </c>
    </row>
    <row r="58" spans="1:13" x14ac:dyDescent="0.35">
      <c r="A58" s="67"/>
      <c r="B58" s="2">
        <v>0.85</v>
      </c>
      <c r="C58" s="5">
        <v>0.98508067286244938</v>
      </c>
      <c r="D58" s="5">
        <v>0.78252477338042514</v>
      </c>
      <c r="E58" s="5">
        <v>0.69895730870532935</v>
      </c>
      <c r="F58" s="5">
        <v>0.64163030332572268</v>
      </c>
      <c r="G58" s="5">
        <v>0.59841351491853023</v>
      </c>
      <c r="H58" s="5">
        <v>0.56472031269455503</v>
      </c>
      <c r="I58" s="5">
        <v>0.53699375552057549</v>
      </c>
      <c r="J58" s="5">
        <v>0.51315490794693308</v>
      </c>
      <c r="K58" s="5">
        <v>0.49273796300389094</v>
      </c>
      <c r="L58" s="5">
        <v>0.47501892212773006</v>
      </c>
      <c r="M58" s="13">
        <v>0.45882504925863138</v>
      </c>
    </row>
    <row r="59" spans="1:13" x14ac:dyDescent="0.35">
      <c r="A59" s="67"/>
      <c r="B59" s="2">
        <v>0.9</v>
      </c>
      <c r="C59" s="5">
        <v>0.98052704305563376</v>
      </c>
      <c r="D59" s="5">
        <v>0.7691201367989321</v>
      </c>
      <c r="E59" s="5">
        <v>0.68418294169407756</v>
      </c>
      <c r="F59" s="5">
        <v>0.62654358602015703</v>
      </c>
      <c r="G59" s="5">
        <v>0.58404101810783093</v>
      </c>
      <c r="H59" s="5">
        <v>0.55057309078914696</v>
      </c>
      <c r="I59" s="5">
        <v>0.52330694578829939</v>
      </c>
      <c r="J59" s="5">
        <v>0.50022400194269867</v>
      </c>
      <c r="K59" s="5">
        <v>0.47983664408731308</v>
      </c>
      <c r="L59" s="5">
        <v>0.46260351422763391</v>
      </c>
      <c r="M59" s="13">
        <v>0.44693677199286047</v>
      </c>
    </row>
    <row r="60" spans="1:13" x14ac:dyDescent="0.35">
      <c r="A60" s="67"/>
      <c r="B60" s="2">
        <v>0.95</v>
      </c>
      <c r="C60" s="5">
        <v>0.97653657943862149</v>
      </c>
      <c r="D60" s="5">
        <v>0.75676470386426664</v>
      </c>
      <c r="E60" s="5">
        <v>0.66988365395924165</v>
      </c>
      <c r="F60" s="5">
        <v>0.61248301803528493</v>
      </c>
      <c r="G60" s="5">
        <v>0.57031374740098395</v>
      </c>
      <c r="H60" s="5">
        <v>0.53776491640777913</v>
      </c>
      <c r="I60" s="5">
        <v>0.51081651649785043</v>
      </c>
      <c r="J60" s="5">
        <v>0.48806602699330848</v>
      </c>
      <c r="K60" s="5">
        <v>0.46825995847258356</v>
      </c>
      <c r="L60" s="5">
        <v>0.45128379794827495</v>
      </c>
      <c r="M60" s="13">
        <v>0.43591671980641533</v>
      </c>
    </row>
    <row r="61" spans="1:13" x14ac:dyDescent="0.35">
      <c r="A61" s="67"/>
      <c r="B61" s="2">
        <v>1</v>
      </c>
      <c r="C61" s="5">
        <v>0.97287443977151267</v>
      </c>
      <c r="D61" s="5">
        <v>0.74495321815648208</v>
      </c>
      <c r="E61" s="5">
        <v>0.65660714379722029</v>
      </c>
      <c r="F61" s="5">
        <v>0.59925586183286828</v>
      </c>
      <c r="G61" s="5">
        <v>0.55803396805939431</v>
      </c>
      <c r="H61" s="5">
        <v>0.5256216085616694</v>
      </c>
      <c r="I61" s="5">
        <v>0.49901181643267684</v>
      </c>
      <c r="J61" s="5">
        <v>0.47674673218243263</v>
      </c>
      <c r="K61" s="5">
        <v>0.4575303402192254</v>
      </c>
      <c r="L61" s="5">
        <v>0.44052648921544335</v>
      </c>
      <c r="M61" s="13">
        <v>0.42561244754822686</v>
      </c>
    </row>
    <row r="62" spans="1:13" x14ac:dyDescent="0.35">
      <c r="A62" s="8"/>
      <c r="B62" s="9"/>
      <c r="C62" s="9"/>
      <c r="D62" s="9"/>
      <c r="E62" s="9"/>
      <c r="F62" s="9"/>
      <c r="G62" s="9"/>
      <c r="H62" s="9"/>
      <c r="I62" s="9"/>
      <c r="J62" s="9"/>
      <c r="K62" s="9"/>
      <c r="L62" s="9"/>
      <c r="M62" s="10"/>
    </row>
    <row r="63" spans="1:13" x14ac:dyDescent="0.35">
      <c r="A63" s="8"/>
      <c r="B63" s="9"/>
      <c r="C63" s="9"/>
      <c r="D63" s="9"/>
      <c r="E63" s="9"/>
      <c r="F63" s="9"/>
      <c r="G63" s="9"/>
      <c r="H63" s="9"/>
      <c r="I63" s="9"/>
      <c r="J63" s="9"/>
      <c r="K63" s="9"/>
      <c r="L63" s="9"/>
      <c r="M63" s="10"/>
    </row>
    <row r="64" spans="1:13" x14ac:dyDescent="0.35">
      <c r="A64" s="8"/>
      <c r="B64" s="9"/>
      <c r="C64" s="9"/>
      <c r="D64" s="9"/>
      <c r="E64" s="9"/>
      <c r="F64" s="9"/>
      <c r="G64" s="9"/>
      <c r="H64" s="9"/>
      <c r="I64" s="9"/>
      <c r="J64" s="9"/>
      <c r="K64" s="9"/>
      <c r="L64" s="9"/>
      <c r="M64" s="10"/>
    </row>
    <row r="65" spans="1:13" x14ac:dyDescent="0.35">
      <c r="A65" s="8"/>
      <c r="B65" s="9"/>
      <c r="C65" s="9"/>
      <c r="D65" s="9"/>
      <c r="E65" s="9"/>
      <c r="F65" s="9"/>
      <c r="G65" s="9"/>
      <c r="H65" s="9"/>
      <c r="I65" s="9"/>
      <c r="J65" s="9"/>
      <c r="K65" s="9"/>
      <c r="L65" s="9"/>
      <c r="M65" s="10"/>
    </row>
    <row r="66" spans="1:13" x14ac:dyDescent="0.35">
      <c r="A66" s="8"/>
      <c r="B66" s="9"/>
      <c r="C66" s="9"/>
      <c r="D66" s="9"/>
      <c r="E66" s="9"/>
      <c r="F66" s="9"/>
      <c r="G66" s="9"/>
      <c r="H66" s="9"/>
      <c r="I66" s="9"/>
      <c r="J66" s="9"/>
      <c r="K66" s="9"/>
      <c r="L66" s="9"/>
      <c r="M66" s="10"/>
    </row>
    <row r="67" spans="1:13" x14ac:dyDescent="0.35">
      <c r="A67" s="8"/>
      <c r="B67" s="9"/>
      <c r="C67" s="9"/>
      <c r="D67" s="9"/>
      <c r="E67" s="9"/>
      <c r="F67" s="9"/>
      <c r="G67" s="9"/>
      <c r="H67" s="9"/>
      <c r="I67" s="9"/>
      <c r="J67" s="9"/>
      <c r="K67" s="9"/>
      <c r="L67" s="9"/>
      <c r="M67" s="10"/>
    </row>
    <row r="68" spans="1:13" x14ac:dyDescent="0.35">
      <c r="A68" s="8"/>
      <c r="B68" s="9"/>
      <c r="C68" s="9"/>
      <c r="D68" s="9"/>
      <c r="E68" s="9"/>
      <c r="F68" s="9"/>
      <c r="G68" s="9"/>
      <c r="H68" s="9"/>
      <c r="I68" s="9"/>
      <c r="J68" s="9"/>
      <c r="K68" s="9"/>
      <c r="L68" s="9"/>
      <c r="M68" s="10"/>
    </row>
    <row r="69" spans="1:13" x14ac:dyDescent="0.35">
      <c r="A69" s="8"/>
      <c r="B69" s="9"/>
      <c r="C69" s="9"/>
      <c r="D69" s="9"/>
      <c r="E69" s="9"/>
      <c r="F69" s="9"/>
      <c r="G69" s="9"/>
      <c r="H69" s="9"/>
      <c r="I69" s="9"/>
      <c r="J69" s="9"/>
      <c r="K69" s="9"/>
      <c r="L69" s="9"/>
      <c r="M69" s="10"/>
    </row>
    <row r="70" spans="1:13" x14ac:dyDescent="0.35">
      <c r="A70" s="8"/>
      <c r="B70" s="9"/>
      <c r="C70" s="9"/>
      <c r="D70" s="9"/>
      <c r="E70" s="9"/>
      <c r="F70" s="9"/>
      <c r="G70" s="9"/>
      <c r="H70" s="9"/>
      <c r="I70" s="9"/>
      <c r="J70" s="9"/>
      <c r="K70" s="9"/>
      <c r="L70" s="9"/>
      <c r="M70" s="10"/>
    </row>
    <row r="71" spans="1:13" x14ac:dyDescent="0.35">
      <c r="A71" s="8"/>
      <c r="B71" s="9"/>
      <c r="C71" s="9"/>
      <c r="D71" s="9"/>
      <c r="E71" s="9"/>
      <c r="F71" s="9"/>
      <c r="G71" s="9"/>
      <c r="H71" s="9"/>
      <c r="I71" s="9"/>
      <c r="J71" s="9"/>
      <c r="K71" s="9"/>
      <c r="L71" s="9"/>
      <c r="M71" s="10"/>
    </row>
    <row r="72" spans="1:13" x14ac:dyDescent="0.35">
      <c r="A72" s="64" t="s">
        <v>1</v>
      </c>
      <c r="B72" s="65"/>
      <c r="C72" s="65"/>
      <c r="D72" s="65"/>
      <c r="E72" s="65"/>
      <c r="F72" s="65"/>
      <c r="G72" s="65"/>
      <c r="H72" s="65"/>
      <c r="I72" s="65"/>
      <c r="J72" s="65"/>
      <c r="K72" s="65"/>
      <c r="L72" s="65"/>
      <c r="M72" s="66"/>
    </row>
    <row r="73" spans="1:13" x14ac:dyDescent="0.35">
      <c r="A73" s="67" t="s">
        <v>0</v>
      </c>
      <c r="B73" s="1"/>
      <c r="C73" s="1">
        <v>0</v>
      </c>
      <c r="D73" s="1">
        <v>0.1</v>
      </c>
      <c r="E73" s="1">
        <v>0.2</v>
      </c>
      <c r="F73" s="1">
        <v>0.3</v>
      </c>
      <c r="G73" s="1">
        <v>0.4</v>
      </c>
      <c r="H73" s="1">
        <v>0.5</v>
      </c>
      <c r="I73" s="1">
        <v>0.6</v>
      </c>
      <c r="J73" s="1">
        <v>0.7</v>
      </c>
      <c r="K73" s="1">
        <v>0.8</v>
      </c>
      <c r="L73" s="1">
        <v>0.9</v>
      </c>
      <c r="M73" s="11">
        <v>1</v>
      </c>
    </row>
    <row r="74" spans="1:13" x14ac:dyDescent="0.35">
      <c r="A74" s="67"/>
      <c r="B74" s="2">
        <v>0</v>
      </c>
      <c r="C74" s="4">
        <v>0</v>
      </c>
      <c r="D74" s="4">
        <v>0</v>
      </c>
      <c r="E74" s="4">
        <v>0</v>
      </c>
      <c r="F74" s="4">
        <v>0</v>
      </c>
      <c r="G74" s="4">
        <v>0</v>
      </c>
      <c r="H74" s="4">
        <v>0</v>
      </c>
      <c r="I74" s="4">
        <v>0</v>
      </c>
      <c r="J74" s="4">
        <v>0</v>
      </c>
      <c r="K74" s="4">
        <v>0</v>
      </c>
      <c r="L74" s="4">
        <v>0</v>
      </c>
      <c r="M74" s="14">
        <v>0</v>
      </c>
    </row>
    <row r="75" spans="1:13" x14ac:dyDescent="0.35">
      <c r="A75" s="67"/>
      <c r="B75" s="2">
        <v>0.05</v>
      </c>
      <c r="C75" s="4">
        <v>-2.712221647663529E-3</v>
      </c>
      <c r="D75" s="4">
        <v>-7.3243986954152481E-4</v>
      </c>
      <c r="E75" s="4">
        <v>8.9025224066355063E-4</v>
      </c>
      <c r="F75" s="4">
        <v>2.3980310507217342E-3</v>
      </c>
      <c r="G75" s="4">
        <v>3.739450487442984E-3</v>
      </c>
      <c r="H75" s="4">
        <v>4.8884875060498318E-3</v>
      </c>
      <c r="I75" s="4">
        <v>5.6514083550975296E-3</v>
      </c>
      <c r="J75" s="4">
        <v>6.4971652128985799E-3</v>
      </c>
      <c r="K75" s="4">
        <v>7.4677577432663705E-3</v>
      </c>
      <c r="L75" s="4">
        <v>8.047028639011659E-3</v>
      </c>
      <c r="M75" s="14">
        <v>8.6098313122458334E-3</v>
      </c>
    </row>
    <row r="76" spans="1:13" x14ac:dyDescent="0.35">
      <c r="A76" s="67"/>
      <c r="B76" s="2">
        <v>0.1</v>
      </c>
      <c r="C76" s="4">
        <v>-1.355225122627559E-4</v>
      </c>
      <c r="D76" s="4">
        <v>2.8740904060005372E-3</v>
      </c>
      <c r="E76" s="4">
        <v>4.910166461980366E-3</v>
      </c>
      <c r="F76" s="4">
        <v>6.4696321255643284E-3</v>
      </c>
      <c r="G76" s="4">
        <v>7.6173961776372688E-3</v>
      </c>
      <c r="H76" s="4">
        <v>8.5231938553201256E-3</v>
      </c>
      <c r="I76" s="4">
        <v>9.1443975726111862E-3</v>
      </c>
      <c r="J76" s="4">
        <v>9.909802122270767E-3</v>
      </c>
      <c r="K76" s="4">
        <v>1.0401062495791187E-2</v>
      </c>
      <c r="L76" s="4">
        <v>1.0823322551398727E-2</v>
      </c>
      <c r="M76" s="14">
        <v>1.1143845383057028E-2</v>
      </c>
    </row>
    <row r="77" spans="1:13" x14ac:dyDescent="0.35">
      <c r="A77" s="67"/>
      <c r="B77" s="2">
        <v>0.15</v>
      </c>
      <c r="C77" s="4">
        <v>-1.2751747159839275E-4</v>
      </c>
      <c r="D77" s="4">
        <v>4.1723417563151394E-3</v>
      </c>
      <c r="E77" s="4">
        <v>6.3241431801382654E-3</v>
      </c>
      <c r="F77" s="4">
        <v>7.6711261654990688E-3</v>
      </c>
      <c r="G77" s="4">
        <v>8.7303844698771432E-3</v>
      </c>
      <c r="H77" s="4">
        <v>9.4152424407653347E-3</v>
      </c>
      <c r="I77" s="4">
        <v>9.9896203508163077E-3</v>
      </c>
      <c r="J77" s="4">
        <v>1.0554722002927825E-2</v>
      </c>
      <c r="K77" s="4">
        <v>1.0926162837398848E-2</v>
      </c>
      <c r="L77" s="4">
        <v>1.120826684100594E-2</v>
      </c>
      <c r="M77" s="14">
        <v>1.1459829525966315E-2</v>
      </c>
    </row>
    <row r="78" spans="1:13" x14ac:dyDescent="0.35">
      <c r="A78" s="67"/>
      <c r="B78" s="2">
        <v>0.2</v>
      </c>
      <c r="C78" s="4">
        <v>-1.1078327942410709E-3</v>
      </c>
      <c r="D78" s="4">
        <v>4.6225431968518714E-3</v>
      </c>
      <c r="E78" s="4">
        <v>6.7872310196071834E-3</v>
      </c>
      <c r="F78" s="4">
        <v>8.0218557751940041E-3</v>
      </c>
      <c r="G78" s="4">
        <v>9.0139662473601584E-3</v>
      </c>
      <c r="H78" s="4">
        <v>9.7936032609262334E-3</v>
      </c>
      <c r="I78" s="4">
        <v>1.0416887320318004E-2</v>
      </c>
      <c r="J78" s="4">
        <v>1.0853933017218795E-2</v>
      </c>
      <c r="K78" s="4">
        <v>1.1177474616901665E-2</v>
      </c>
      <c r="L78" s="4">
        <v>1.1366760064831154E-2</v>
      </c>
      <c r="M78" s="14">
        <v>1.155641034641804E-2</v>
      </c>
    </row>
    <row r="79" spans="1:13" x14ac:dyDescent="0.35">
      <c r="A79" s="67"/>
      <c r="B79" s="2">
        <v>0.25</v>
      </c>
      <c r="C79" s="4">
        <v>-1.908545948558688E-3</v>
      </c>
      <c r="D79" s="4">
        <v>4.7474417604191051E-3</v>
      </c>
      <c r="E79" s="4">
        <v>6.8640857978668167E-3</v>
      </c>
      <c r="F79" s="4">
        <v>8.2697668308576444E-3</v>
      </c>
      <c r="G79" s="4">
        <v>9.3395848964212148E-3</v>
      </c>
      <c r="H79" s="4">
        <v>1.0178947945594291E-2</v>
      </c>
      <c r="I79" s="4">
        <v>1.0766322231510278E-2</v>
      </c>
      <c r="J79" s="4">
        <v>1.1156332704017389E-2</v>
      </c>
      <c r="K79" s="4">
        <v>1.1389204578752225E-2</v>
      </c>
      <c r="L79" s="4">
        <v>1.1500297085981836E-2</v>
      </c>
      <c r="M79" s="14">
        <v>1.1555368529006405E-2</v>
      </c>
    </row>
    <row r="80" spans="1:13" x14ac:dyDescent="0.35">
      <c r="A80" s="67"/>
      <c r="B80" s="2">
        <v>0.3</v>
      </c>
      <c r="C80" s="4">
        <v>-2.8963798326899757E-3</v>
      </c>
      <c r="D80" s="4">
        <v>4.8697288657399236E-3</v>
      </c>
      <c r="E80" s="4">
        <v>6.8311941338711083E-3</v>
      </c>
      <c r="F80" s="4">
        <v>8.575908367550622E-3</v>
      </c>
      <c r="G80" s="4">
        <v>9.8314261061977024E-3</v>
      </c>
      <c r="H80" s="4">
        <v>1.060116387871976E-2</v>
      </c>
      <c r="I80" s="4">
        <v>1.1032756827094431E-2</v>
      </c>
      <c r="J80" s="4">
        <v>1.1294969493837912E-2</v>
      </c>
      <c r="K80" s="4">
        <v>1.1420945106947963E-2</v>
      </c>
      <c r="L80" s="4">
        <v>1.1417474577390911E-2</v>
      </c>
      <c r="M80" s="14">
        <v>1.1437319157594453E-2</v>
      </c>
    </row>
    <row r="81" spans="1:13" x14ac:dyDescent="0.35">
      <c r="A81" s="67"/>
      <c r="B81" s="2">
        <v>0.35</v>
      </c>
      <c r="C81" s="4">
        <v>-3.7646065583756532E-3</v>
      </c>
      <c r="D81" s="4">
        <v>4.8344858685784734E-3</v>
      </c>
      <c r="E81" s="4">
        <v>7.0818809546358552E-3</v>
      </c>
      <c r="F81" s="4">
        <v>8.9913992441605865E-3</v>
      </c>
      <c r="G81" s="4">
        <v>1.0199969344833606E-2</v>
      </c>
      <c r="H81" s="4">
        <v>1.0852338022420438E-2</v>
      </c>
      <c r="I81" s="4">
        <v>1.1196532894962703E-2</v>
      </c>
      <c r="J81" s="4">
        <v>1.1348975411848584E-2</v>
      </c>
      <c r="K81" s="4">
        <v>1.1363716272115239E-2</v>
      </c>
      <c r="L81" s="4">
        <v>1.1374104153184168E-2</v>
      </c>
      <c r="M81" s="14">
        <v>1.1279078814860304E-2</v>
      </c>
    </row>
    <row r="82" spans="1:13" x14ac:dyDescent="0.35">
      <c r="A82" s="67"/>
      <c r="B82" s="2">
        <v>0.4</v>
      </c>
      <c r="C82" s="4">
        <v>-4.6612181987166672E-3</v>
      </c>
      <c r="D82" s="4">
        <v>4.8330094117916026E-3</v>
      </c>
      <c r="E82" s="4">
        <v>7.4569879063828299E-3</v>
      </c>
      <c r="F82" s="4">
        <v>9.363719894094286E-3</v>
      </c>
      <c r="G82" s="4">
        <v>1.0468723334174878E-2</v>
      </c>
      <c r="H82" s="4">
        <v>1.1050271476828757E-2</v>
      </c>
      <c r="I82" s="4">
        <v>1.1230685013146681E-2</v>
      </c>
      <c r="J82" s="4">
        <v>1.1318158163052991E-2</v>
      </c>
      <c r="K82" s="4">
        <v>1.1246831207393386E-2</v>
      </c>
      <c r="L82" s="4">
        <v>1.1140016605287626E-2</v>
      </c>
      <c r="M82" s="14">
        <v>1.1019650474296556E-2</v>
      </c>
    </row>
    <row r="83" spans="1:13" x14ac:dyDescent="0.35">
      <c r="A83" s="67"/>
      <c r="B83" s="2">
        <v>0.45</v>
      </c>
      <c r="C83" s="4">
        <v>-5.3406935560688764E-3</v>
      </c>
      <c r="D83" s="4">
        <v>4.8163959802164421E-3</v>
      </c>
      <c r="E83" s="4">
        <v>7.7789733653933464E-3</v>
      </c>
      <c r="F83" s="4">
        <v>9.6494142823588969E-3</v>
      </c>
      <c r="G83" s="4">
        <v>1.0688571174175316E-2</v>
      </c>
      <c r="H83" s="4">
        <v>1.1145541793709584E-2</v>
      </c>
      <c r="I83" s="4">
        <v>1.1204561869604023E-2</v>
      </c>
      <c r="J83" s="4">
        <v>1.1208754163941837E-2</v>
      </c>
      <c r="K83" s="4">
        <v>1.1040887217589982E-2</v>
      </c>
      <c r="L83" s="4">
        <v>1.0873868476564442E-2</v>
      </c>
      <c r="M83" s="14">
        <v>1.0767611661656908E-2</v>
      </c>
    </row>
    <row r="84" spans="1:13" x14ac:dyDescent="0.35">
      <c r="A84" s="67"/>
      <c r="B84" s="2">
        <v>0.5</v>
      </c>
      <c r="C84" s="4">
        <v>-5.6983724566843147E-3</v>
      </c>
      <c r="D84" s="4">
        <v>4.7809109679483224E-3</v>
      </c>
      <c r="E84" s="4">
        <v>8.1029061405139772E-3</v>
      </c>
      <c r="F84" s="4">
        <v>9.9151350156963854E-3</v>
      </c>
      <c r="G84" s="4">
        <v>1.0780968261367815E-2</v>
      </c>
      <c r="H84" s="4">
        <v>1.1107900706722323E-2</v>
      </c>
      <c r="I84" s="4">
        <v>1.1075342266247651E-2</v>
      </c>
      <c r="J84" s="4">
        <v>1.1032439408641593E-2</v>
      </c>
      <c r="K84" s="4">
        <v>1.092125075391381E-2</v>
      </c>
      <c r="L84" s="4">
        <v>1.0601965327386003E-2</v>
      </c>
      <c r="M84" s="14">
        <v>1.0453381222772382E-2</v>
      </c>
    </row>
    <row r="85" spans="1:13" x14ac:dyDescent="0.35">
      <c r="A85" s="67"/>
      <c r="B85" s="2">
        <v>0.55000000000000004</v>
      </c>
      <c r="C85" s="4">
        <v>-6.2063578850739994E-3</v>
      </c>
      <c r="D85" s="4">
        <v>4.8012040169617921E-3</v>
      </c>
      <c r="E85" s="4">
        <v>8.4172393123417583E-3</v>
      </c>
      <c r="F85" s="4">
        <v>1.0175275242873257E-2</v>
      </c>
      <c r="G85" s="4">
        <v>1.0859395643912487E-2</v>
      </c>
      <c r="H85" s="4">
        <v>1.0962155587482637E-2</v>
      </c>
      <c r="I85" s="4">
        <v>1.0980577053004424E-2</v>
      </c>
      <c r="J85" s="4">
        <v>1.082750365047992E-2</v>
      </c>
      <c r="K85" s="4">
        <v>1.0625443756184575E-2</v>
      </c>
      <c r="L85" s="4">
        <v>1.0392488904841773E-2</v>
      </c>
      <c r="M85" s="14">
        <v>1.0215572898405722E-2</v>
      </c>
    </row>
    <row r="86" spans="1:13" x14ac:dyDescent="0.35">
      <c r="A86" s="67"/>
      <c r="B86" s="2">
        <v>0.6</v>
      </c>
      <c r="C86" s="4">
        <v>-6.7426548004063391E-3</v>
      </c>
      <c r="D86" s="4">
        <v>4.9164769647281076E-3</v>
      </c>
      <c r="E86" s="4">
        <v>8.5995455055756283E-3</v>
      </c>
      <c r="F86" s="4">
        <v>1.0241771774566814E-2</v>
      </c>
      <c r="G86" s="4">
        <v>1.0885156587975784E-2</v>
      </c>
      <c r="H86" s="4">
        <v>1.0945084138202206E-2</v>
      </c>
      <c r="I86" s="4">
        <v>1.0856874076991423E-2</v>
      </c>
      <c r="J86" s="4">
        <v>1.0629541220113274E-2</v>
      </c>
      <c r="K86" s="4">
        <v>1.0407068421703993E-2</v>
      </c>
      <c r="L86" s="4">
        <v>1.0133883744913023E-2</v>
      </c>
      <c r="M86" s="14">
        <v>9.9467523960691702E-3</v>
      </c>
    </row>
    <row r="87" spans="1:13" x14ac:dyDescent="0.35">
      <c r="A87" s="67"/>
      <c r="B87" s="2">
        <v>0.65</v>
      </c>
      <c r="C87" s="4">
        <v>-7.1206303720300675E-3</v>
      </c>
      <c r="D87" s="4">
        <v>5.1069929030707496E-3</v>
      </c>
      <c r="E87" s="4">
        <v>8.8816455579156725E-3</v>
      </c>
      <c r="F87" s="4">
        <v>1.0409845503894155E-2</v>
      </c>
      <c r="G87" s="4">
        <v>1.0813385773317792E-2</v>
      </c>
      <c r="H87" s="4">
        <v>1.0819276453941672E-2</v>
      </c>
      <c r="I87" s="4">
        <v>1.0682588297320279E-2</v>
      </c>
      <c r="J87" s="4">
        <v>1.0474693698684239E-2</v>
      </c>
      <c r="K87" s="4">
        <v>1.0168892629501906E-2</v>
      </c>
      <c r="L87" s="4">
        <v>9.9134254341536644E-3</v>
      </c>
      <c r="M87" s="14">
        <v>9.6815314980132159E-3</v>
      </c>
    </row>
    <row r="88" spans="1:13" x14ac:dyDescent="0.35">
      <c r="A88" s="67"/>
      <c r="B88" s="2">
        <v>0.7</v>
      </c>
      <c r="C88" s="4">
        <v>-7.449363278069404E-3</v>
      </c>
      <c r="D88" s="4">
        <v>5.2171943995811005E-3</v>
      </c>
      <c r="E88" s="4">
        <v>9.0916474989772792E-3</v>
      </c>
      <c r="F88" s="4">
        <v>1.0445069732537145E-2</v>
      </c>
      <c r="G88" s="4">
        <v>1.0717128956763987E-2</v>
      </c>
      <c r="H88" s="4">
        <v>1.0704392705979575E-2</v>
      </c>
      <c r="I88" s="4">
        <v>1.0504465837345637E-2</v>
      </c>
      <c r="J88" s="4">
        <v>1.0232106975367663E-2</v>
      </c>
      <c r="K88" s="4">
        <v>9.9738179168027356E-3</v>
      </c>
      <c r="L88" s="4">
        <v>9.7017843758116992E-3</v>
      </c>
      <c r="M88" s="14">
        <v>9.4399707870400779E-3</v>
      </c>
    </row>
    <row r="89" spans="1:13" x14ac:dyDescent="0.35">
      <c r="A89" s="67"/>
      <c r="B89" s="2">
        <v>0.75</v>
      </c>
      <c r="C89" s="4">
        <v>-7.5627863743127936E-3</v>
      </c>
      <c r="D89" s="4">
        <v>5.3608354691177806E-3</v>
      </c>
      <c r="E89" s="4">
        <v>9.2470106607560488E-3</v>
      </c>
      <c r="F89" s="4">
        <v>1.0479574172032881E-2</v>
      </c>
      <c r="G89" s="4">
        <v>1.0692030508475746E-2</v>
      </c>
      <c r="H89" s="4">
        <v>1.0588157624687105E-2</v>
      </c>
      <c r="I89" s="4">
        <v>1.0291473445673299E-2</v>
      </c>
      <c r="J89" s="4">
        <v>9.9886088264520174E-3</v>
      </c>
      <c r="K89" s="4">
        <v>9.6587056868220247E-3</v>
      </c>
      <c r="L89" s="4">
        <v>9.4252615369097847E-3</v>
      </c>
      <c r="M89" s="14">
        <v>9.2021084620237774E-3</v>
      </c>
    </row>
    <row r="90" spans="1:13" x14ac:dyDescent="0.35">
      <c r="A90" s="67"/>
      <c r="B90" s="2">
        <v>0.8</v>
      </c>
      <c r="C90" s="4">
        <v>-7.9048495382827051E-3</v>
      </c>
      <c r="D90" s="4">
        <v>5.5480596727372463E-3</v>
      </c>
      <c r="E90" s="4">
        <v>9.3878364525211248E-3</v>
      </c>
      <c r="F90" s="4">
        <v>1.0383469479260429E-2</v>
      </c>
      <c r="G90" s="4">
        <v>1.0537665041626575E-2</v>
      </c>
      <c r="H90" s="4">
        <v>1.0381904777509453E-2</v>
      </c>
      <c r="I90" s="4">
        <v>1.0148611434289549E-2</v>
      </c>
      <c r="J90" s="4">
        <v>9.8764125986270292E-3</v>
      </c>
      <c r="K90" s="4">
        <v>9.5023296835899853E-3</v>
      </c>
      <c r="L90" s="4">
        <v>9.1654031667823405E-3</v>
      </c>
      <c r="M90" s="14">
        <v>8.923698234561947E-3</v>
      </c>
    </row>
    <row r="91" spans="1:13" x14ac:dyDescent="0.35">
      <c r="A91" s="67"/>
      <c r="B91" s="2">
        <v>0.85</v>
      </c>
      <c r="C91" s="4">
        <v>-8.1619604607228412E-3</v>
      </c>
      <c r="D91" s="4">
        <v>5.7555143636419843E-3</v>
      </c>
      <c r="E91" s="4">
        <v>9.5185950743926322E-3</v>
      </c>
      <c r="F91" s="4">
        <v>1.0371530067330723E-2</v>
      </c>
      <c r="G91" s="4">
        <v>1.0507691388345723E-2</v>
      </c>
      <c r="H91" s="4">
        <v>1.0252907103652276E-2</v>
      </c>
      <c r="I91" s="4">
        <v>9.9405640533276295E-3</v>
      </c>
      <c r="J91" s="4">
        <v>9.6187221570198395E-3</v>
      </c>
      <c r="K91" s="4">
        <v>9.2749112159257636E-3</v>
      </c>
      <c r="L91" s="4">
        <v>9.0481552440365622E-3</v>
      </c>
      <c r="M91" s="14">
        <v>8.7909626620774374E-3</v>
      </c>
    </row>
    <row r="92" spans="1:13" x14ac:dyDescent="0.35">
      <c r="A92" s="67"/>
      <c r="B92" s="2">
        <v>0.9</v>
      </c>
      <c r="C92" s="4">
        <v>-8.3437115009364834E-3</v>
      </c>
      <c r="D92" s="4">
        <v>5.9877329622248779E-3</v>
      </c>
      <c r="E92" s="4">
        <v>9.5469618790739782E-3</v>
      </c>
      <c r="F92" s="4">
        <v>1.0400670661808933E-2</v>
      </c>
      <c r="G92" s="4">
        <v>1.0355917952679948E-2</v>
      </c>
      <c r="H92" s="4">
        <v>1.0069958829523122E-2</v>
      </c>
      <c r="I92" s="4">
        <v>9.7220629368460227E-3</v>
      </c>
      <c r="J92" s="4">
        <v>9.3787775142692865E-3</v>
      </c>
      <c r="K92" s="4">
        <v>9.1144976763152582E-3</v>
      </c>
      <c r="L92" s="4">
        <v>8.8002336516608271E-3</v>
      </c>
      <c r="M92" s="14">
        <v>8.5411773887441172E-3</v>
      </c>
    </row>
    <row r="93" spans="1:13" x14ac:dyDescent="0.35">
      <c r="A93" s="67"/>
      <c r="B93" s="2">
        <v>0.95</v>
      </c>
      <c r="C93" s="4">
        <v>-8.3803245999468003E-3</v>
      </c>
      <c r="D93" s="4">
        <v>6.1117000145855648E-3</v>
      </c>
      <c r="E93" s="4">
        <v>9.6110316742556243E-3</v>
      </c>
      <c r="F93" s="4">
        <v>1.0322118155807762E-2</v>
      </c>
      <c r="G93" s="4">
        <v>1.0235391136828968E-2</v>
      </c>
      <c r="H93" s="4">
        <v>9.9669736637312926E-3</v>
      </c>
      <c r="I93" s="4">
        <v>9.6005272308087863E-3</v>
      </c>
      <c r="J93" s="4">
        <v>9.2561578439719211E-3</v>
      </c>
      <c r="K93" s="4">
        <v>8.8915737749180185E-3</v>
      </c>
      <c r="L93" s="4">
        <v>8.6433716425818718E-3</v>
      </c>
      <c r="M93" s="14">
        <v>8.3842910135183742E-3</v>
      </c>
    </row>
    <row r="94" spans="1:13" x14ac:dyDescent="0.35">
      <c r="A94" s="67"/>
      <c r="B94" s="2">
        <v>1</v>
      </c>
      <c r="C94" s="4">
        <v>-8.6688592906743328E-3</v>
      </c>
      <c r="D94" s="4">
        <v>6.3408912840652665E-3</v>
      </c>
      <c r="E94" s="4">
        <v>9.714136036603432E-3</v>
      </c>
      <c r="F94" s="4">
        <v>1.0246980861624951E-2</v>
      </c>
      <c r="G94" s="4">
        <v>1.0106037190392986E-2</v>
      </c>
      <c r="H94" s="4">
        <v>9.7295446610012101E-3</v>
      </c>
      <c r="I94" s="4">
        <v>9.4421696671522382E-3</v>
      </c>
      <c r="J94" s="4">
        <v>9.1038746948570049E-3</v>
      </c>
      <c r="K94" s="4">
        <v>8.7479788034969166E-3</v>
      </c>
      <c r="L94" s="4">
        <v>8.5201559895048025E-3</v>
      </c>
      <c r="M94" s="14">
        <v>8.2335014433475434E-3</v>
      </c>
    </row>
    <row r="95" spans="1:13" x14ac:dyDescent="0.35">
      <c r="A95" s="8"/>
      <c r="B95" s="9"/>
      <c r="C95" s="9"/>
      <c r="D95" s="9"/>
      <c r="E95" s="9"/>
      <c r="F95" s="9"/>
      <c r="G95" s="9"/>
      <c r="H95" s="9"/>
      <c r="I95" s="9"/>
      <c r="J95" s="9"/>
      <c r="K95" s="9"/>
      <c r="L95" s="9"/>
      <c r="M95" s="10"/>
    </row>
    <row r="96" spans="1:13" x14ac:dyDescent="0.35">
      <c r="A96" s="8"/>
      <c r="B96" s="9"/>
      <c r="C96" s="9"/>
      <c r="D96" s="9"/>
      <c r="E96" s="9"/>
      <c r="F96" s="9"/>
      <c r="G96" s="9"/>
      <c r="H96" s="9"/>
      <c r="I96" s="9"/>
      <c r="J96" s="9"/>
      <c r="K96" s="9"/>
      <c r="L96" s="9"/>
      <c r="M96" s="10"/>
    </row>
    <row r="97" spans="1:13" x14ac:dyDescent="0.35">
      <c r="A97" s="8"/>
      <c r="B97" s="9"/>
      <c r="C97" s="9"/>
      <c r="D97" s="9"/>
      <c r="E97" s="9"/>
      <c r="F97" s="9"/>
      <c r="G97" s="9"/>
      <c r="H97" s="9"/>
      <c r="I97" s="9"/>
      <c r="J97" s="9"/>
      <c r="K97" s="9"/>
      <c r="L97" s="9"/>
      <c r="M97" s="10"/>
    </row>
    <row r="98" spans="1:13" x14ac:dyDescent="0.35">
      <c r="A98" s="8"/>
      <c r="B98" s="9"/>
      <c r="C98" s="9"/>
      <c r="D98" s="9"/>
      <c r="E98" s="9"/>
      <c r="F98" s="9"/>
      <c r="G98" s="9"/>
      <c r="H98" s="9"/>
      <c r="I98" s="9"/>
      <c r="J98" s="9"/>
      <c r="K98" s="9"/>
      <c r="L98" s="9"/>
      <c r="M98" s="10"/>
    </row>
    <row r="99" spans="1:13" x14ac:dyDescent="0.35">
      <c r="A99" s="8"/>
      <c r="B99" s="9"/>
      <c r="C99" s="9"/>
      <c r="D99" s="9"/>
      <c r="E99" s="9"/>
      <c r="F99" s="9"/>
      <c r="G99" s="9"/>
      <c r="H99" s="9"/>
      <c r="I99" s="9"/>
      <c r="J99" s="9"/>
      <c r="K99" s="9"/>
      <c r="L99" s="9"/>
      <c r="M99" s="10"/>
    </row>
    <row r="100" spans="1:13" x14ac:dyDescent="0.35">
      <c r="A100" s="8"/>
      <c r="B100" s="9"/>
      <c r="C100" s="9"/>
      <c r="D100" s="9"/>
      <c r="E100" s="9"/>
      <c r="F100" s="9"/>
      <c r="G100" s="9"/>
      <c r="H100" s="9"/>
      <c r="I100" s="9"/>
      <c r="J100" s="9"/>
      <c r="K100" s="9"/>
      <c r="L100" s="9"/>
      <c r="M100" s="10"/>
    </row>
    <row r="101" spans="1:13" x14ac:dyDescent="0.35">
      <c r="A101" s="8"/>
      <c r="B101" s="9"/>
      <c r="C101" s="9"/>
      <c r="D101" s="9"/>
      <c r="E101" s="9"/>
      <c r="F101" s="9"/>
      <c r="G101" s="9"/>
      <c r="H101" s="9"/>
      <c r="I101" s="9"/>
      <c r="J101" s="9"/>
      <c r="K101" s="9"/>
      <c r="L101" s="9"/>
      <c r="M101" s="10"/>
    </row>
    <row r="102" spans="1:13" x14ac:dyDescent="0.35">
      <c r="A102" s="8"/>
      <c r="B102" s="9"/>
      <c r="C102" s="9"/>
      <c r="D102" s="9"/>
      <c r="E102" s="9"/>
      <c r="F102" s="9"/>
      <c r="G102" s="9"/>
      <c r="H102" s="9"/>
      <c r="I102" s="9"/>
      <c r="J102" s="9"/>
      <c r="K102" s="9"/>
      <c r="L102" s="9"/>
      <c r="M102" s="10"/>
    </row>
    <row r="103" spans="1:13" x14ac:dyDescent="0.35">
      <c r="A103" s="8"/>
      <c r="B103" s="9"/>
      <c r="C103" s="9"/>
      <c r="D103" s="9"/>
      <c r="E103" s="9"/>
      <c r="F103" s="9"/>
      <c r="G103" s="9"/>
      <c r="H103" s="9"/>
      <c r="I103" s="9"/>
      <c r="J103" s="9"/>
      <c r="K103" s="9"/>
      <c r="L103" s="9"/>
      <c r="M103" s="10"/>
    </row>
    <row r="104" spans="1:13" x14ac:dyDescent="0.35">
      <c r="A104" s="8"/>
      <c r="B104" s="9"/>
      <c r="C104" s="9"/>
      <c r="D104" s="9"/>
      <c r="E104" s="9"/>
      <c r="F104" s="9"/>
      <c r="G104" s="9"/>
      <c r="H104" s="9"/>
      <c r="I104" s="9"/>
      <c r="J104" s="9"/>
      <c r="K104" s="9"/>
      <c r="L104" s="9"/>
      <c r="M104" s="10"/>
    </row>
    <row r="105" spans="1:13" x14ac:dyDescent="0.35">
      <c r="A105" s="64" t="s">
        <v>1</v>
      </c>
      <c r="B105" s="65"/>
      <c r="C105" s="65"/>
      <c r="D105" s="65"/>
      <c r="E105" s="65"/>
      <c r="F105" s="65"/>
      <c r="G105" s="65"/>
      <c r="H105" s="65"/>
      <c r="I105" s="65"/>
      <c r="J105" s="65"/>
      <c r="K105" s="65"/>
      <c r="L105" s="65"/>
      <c r="M105" s="66"/>
    </row>
    <row r="106" spans="1:13" x14ac:dyDescent="0.35">
      <c r="A106" s="67" t="s">
        <v>0</v>
      </c>
      <c r="B106" s="1"/>
      <c r="C106" s="1">
        <v>0</v>
      </c>
      <c r="D106" s="1">
        <v>0.1</v>
      </c>
      <c r="E106" s="1">
        <v>0.2</v>
      </c>
      <c r="F106" s="1">
        <v>0.3</v>
      </c>
      <c r="G106" s="1">
        <v>0.4</v>
      </c>
      <c r="H106" s="1">
        <v>0.5</v>
      </c>
      <c r="I106" s="1">
        <v>0.6</v>
      </c>
      <c r="J106" s="1">
        <v>0.7</v>
      </c>
      <c r="K106" s="1">
        <v>0.8</v>
      </c>
      <c r="L106" s="1">
        <v>0.9</v>
      </c>
      <c r="M106" s="11">
        <v>1</v>
      </c>
    </row>
    <row r="107" spans="1:13" x14ac:dyDescent="0.35">
      <c r="A107" s="67"/>
      <c r="B107" s="2">
        <v>0</v>
      </c>
      <c r="C107" s="4">
        <v>0</v>
      </c>
      <c r="D107" s="4">
        <v>0</v>
      </c>
      <c r="E107" s="4">
        <v>0</v>
      </c>
      <c r="F107" s="4">
        <v>0</v>
      </c>
      <c r="G107" s="4">
        <v>0</v>
      </c>
      <c r="H107" s="4">
        <v>0</v>
      </c>
      <c r="I107" s="4">
        <v>0</v>
      </c>
      <c r="J107" s="4">
        <v>0</v>
      </c>
      <c r="K107" s="4">
        <v>0</v>
      </c>
      <c r="L107" s="4">
        <v>0</v>
      </c>
      <c r="M107" s="14">
        <v>0</v>
      </c>
    </row>
    <row r="108" spans="1:13" x14ac:dyDescent="0.35">
      <c r="A108" s="67"/>
      <c r="B108" s="2">
        <v>0.05</v>
      </c>
      <c r="C108" s="4">
        <v>1.0945024539924235E-3</v>
      </c>
      <c r="D108" s="4">
        <v>1.2236615535721209E-3</v>
      </c>
      <c r="E108" s="4">
        <v>1.3338948248549679E-3</v>
      </c>
      <c r="F108" s="4">
        <v>1.4364768790898798E-3</v>
      </c>
      <c r="G108" s="4">
        <v>1.5240690609160253E-3</v>
      </c>
      <c r="H108" s="4">
        <v>1.6087567321897141E-3</v>
      </c>
      <c r="I108" s="4">
        <v>1.7040127257275102E-3</v>
      </c>
      <c r="J108" s="4">
        <v>1.7610639181791948E-3</v>
      </c>
      <c r="K108" s="4">
        <v>1.8135818548740562E-3</v>
      </c>
      <c r="L108" s="4">
        <v>1.8514499750804595E-3</v>
      </c>
      <c r="M108" s="14">
        <v>1.8775653807251492E-3</v>
      </c>
    </row>
    <row r="109" spans="1:13" x14ac:dyDescent="0.35">
      <c r="A109" s="67"/>
      <c r="B109" s="2">
        <v>0.1</v>
      </c>
      <c r="C109" s="4">
        <v>1.2976044126535643E-3</v>
      </c>
      <c r="D109" s="4">
        <v>1.546437677582547E-3</v>
      </c>
      <c r="E109" s="4">
        <v>1.6938174689271753E-3</v>
      </c>
      <c r="F109" s="4">
        <v>1.7913195931455734E-3</v>
      </c>
      <c r="G109" s="4">
        <v>1.8685541869501684E-3</v>
      </c>
      <c r="H109" s="4">
        <v>1.9173992562878791E-3</v>
      </c>
      <c r="I109" s="4">
        <v>1.9777612812534508E-3</v>
      </c>
      <c r="J109" s="4">
        <v>2.0155085585426371E-3</v>
      </c>
      <c r="K109" s="4">
        <v>2.0289364456965333E-3</v>
      </c>
      <c r="L109" s="4">
        <v>2.0443651557018072E-3</v>
      </c>
      <c r="M109" s="14">
        <v>2.0721657767424238E-3</v>
      </c>
    </row>
    <row r="110" spans="1:13" x14ac:dyDescent="0.35">
      <c r="A110" s="67"/>
      <c r="B110" s="2">
        <v>0.15</v>
      </c>
      <c r="C110" s="4">
        <v>1.2801636845402753E-3</v>
      </c>
      <c r="D110" s="4">
        <v>1.6449333808273635E-3</v>
      </c>
      <c r="E110" s="4">
        <v>1.8024168912857178E-3</v>
      </c>
      <c r="F110" s="4">
        <v>1.8868503643793232E-3</v>
      </c>
      <c r="G110" s="4">
        <v>1.9276197024156452E-3</v>
      </c>
      <c r="H110" s="4">
        <v>1.9678447534161193E-3</v>
      </c>
      <c r="I110" s="4">
        <v>2.0040024688991642E-3</v>
      </c>
      <c r="J110" s="4">
        <v>2.0105424744079397E-3</v>
      </c>
      <c r="K110" s="4">
        <v>2.0253376645965344E-3</v>
      </c>
      <c r="L110" s="4">
        <v>2.0317449733869516E-3</v>
      </c>
      <c r="M110" s="14">
        <v>2.0333562671618578E-3</v>
      </c>
    </row>
    <row r="111" spans="1:13" x14ac:dyDescent="0.35">
      <c r="A111" s="67"/>
      <c r="B111" s="2">
        <v>0.2</v>
      </c>
      <c r="C111" s="4">
        <v>1.1561656805877034E-3</v>
      </c>
      <c r="D111" s="4">
        <v>1.67668510427975E-3</v>
      </c>
      <c r="E111" s="4">
        <v>1.8054870257819316E-3</v>
      </c>
      <c r="F111" s="4">
        <v>1.8784506291800037E-3</v>
      </c>
      <c r="G111" s="4">
        <v>1.9172770962816493E-3</v>
      </c>
      <c r="H111" s="4">
        <v>1.948442221213553E-3</v>
      </c>
      <c r="I111" s="4">
        <v>1.9836524557857367E-3</v>
      </c>
      <c r="J111" s="4">
        <v>1.9897327972279413E-3</v>
      </c>
      <c r="K111" s="4">
        <v>1.9900706305605344E-3</v>
      </c>
      <c r="L111" s="4">
        <v>1.9865105389503803E-3</v>
      </c>
      <c r="M111" s="14">
        <v>1.9841702364051367E-3</v>
      </c>
    </row>
    <row r="112" spans="1:13" x14ac:dyDescent="0.35">
      <c r="A112" s="67"/>
      <c r="B112" s="2">
        <v>0.25</v>
      </c>
      <c r="C112" s="4">
        <v>9.9848082014603219E-4</v>
      </c>
      <c r="D112" s="4">
        <v>1.6692287340881184E-3</v>
      </c>
      <c r="E112" s="4">
        <v>1.8049815928720566E-3</v>
      </c>
      <c r="F112" s="4">
        <v>1.8517002219934939E-3</v>
      </c>
      <c r="G112" s="4">
        <v>1.9056730481426135E-3</v>
      </c>
      <c r="H112" s="4">
        <v>1.9381358350274932E-3</v>
      </c>
      <c r="I112" s="4">
        <v>1.9663732357130307E-3</v>
      </c>
      <c r="J112" s="4">
        <v>1.9552566751460296E-3</v>
      </c>
      <c r="K112" s="4">
        <v>1.9554603300351234E-3</v>
      </c>
      <c r="L112" s="4">
        <v>1.9426419258233678E-3</v>
      </c>
      <c r="M112" s="14">
        <v>1.9240714646066364E-3</v>
      </c>
    </row>
    <row r="113" spans="1:13" x14ac:dyDescent="0.35">
      <c r="A113" s="67"/>
      <c r="B113" s="2">
        <v>0.3</v>
      </c>
      <c r="C113" s="4">
        <v>8.8153920291455742E-4</v>
      </c>
      <c r="D113" s="4">
        <v>1.6260133971130219E-3</v>
      </c>
      <c r="E113" s="4">
        <v>1.7651951325138998E-3</v>
      </c>
      <c r="F113" s="4">
        <v>1.8436378262183873E-3</v>
      </c>
      <c r="G113" s="4">
        <v>1.9019659364710511E-3</v>
      </c>
      <c r="H113" s="4">
        <v>1.9286290865102578E-3</v>
      </c>
      <c r="I113" s="4">
        <v>1.9432463050455665E-3</v>
      </c>
      <c r="J113" s="4">
        <v>1.9236904966087685E-3</v>
      </c>
      <c r="K113" s="4">
        <v>1.915586283257404E-3</v>
      </c>
      <c r="L113" s="4">
        <v>1.8891360077304062E-3</v>
      </c>
      <c r="M113" s="14">
        <v>1.8683875751896472E-3</v>
      </c>
    </row>
    <row r="114" spans="1:13" x14ac:dyDescent="0.35">
      <c r="A114" s="67"/>
      <c r="B114" s="2">
        <v>0.35</v>
      </c>
      <c r="C114" s="4">
        <v>7.9207807177475616E-4</v>
      </c>
      <c r="D114" s="4">
        <v>1.602608231390935E-3</v>
      </c>
      <c r="E114" s="4">
        <v>1.7416192391281179E-3</v>
      </c>
      <c r="F114" s="4">
        <v>1.8488536633577389E-3</v>
      </c>
      <c r="G114" s="4">
        <v>1.9011180604170249E-3</v>
      </c>
      <c r="H114" s="4">
        <v>1.9107670545479871E-3</v>
      </c>
      <c r="I114" s="4">
        <v>1.9117957010694564E-3</v>
      </c>
      <c r="J114" s="4">
        <v>1.8940622499223703E-3</v>
      </c>
      <c r="K114" s="4">
        <v>1.8644896502468965E-3</v>
      </c>
      <c r="L114" s="4">
        <v>1.8341437546829258E-3</v>
      </c>
      <c r="M114" s="14">
        <v>1.8062097783794425E-3</v>
      </c>
    </row>
    <row r="115" spans="1:13" x14ac:dyDescent="0.35">
      <c r="A115" s="67"/>
      <c r="B115" s="2">
        <v>0.4</v>
      </c>
      <c r="C115" s="4">
        <v>7.0345609097425274E-4</v>
      </c>
      <c r="D115" s="4">
        <v>1.5721088949566047E-3</v>
      </c>
      <c r="E115" s="4">
        <v>1.7193536846770937E-3</v>
      </c>
      <c r="F115" s="4">
        <v>1.8426317348463161E-3</v>
      </c>
      <c r="G115" s="4">
        <v>1.8788857624636552E-3</v>
      </c>
      <c r="H115" s="4">
        <v>1.8769241230105023E-3</v>
      </c>
      <c r="I115" s="4">
        <v>1.8647196469163102E-3</v>
      </c>
      <c r="J115" s="4">
        <v>1.8448877436945384E-3</v>
      </c>
      <c r="K115" s="4">
        <v>1.8126941368772967E-3</v>
      </c>
      <c r="L115" s="4">
        <v>1.7815153471468549E-3</v>
      </c>
      <c r="M115" s="14">
        <v>1.7535701755867347E-3</v>
      </c>
    </row>
    <row r="116" spans="1:13" x14ac:dyDescent="0.35">
      <c r="A116" s="67"/>
      <c r="B116" s="2">
        <v>0.45</v>
      </c>
      <c r="C116" s="4">
        <v>6.3203072406973029E-4</v>
      </c>
      <c r="D116" s="4">
        <v>1.5514770247937607E-3</v>
      </c>
      <c r="E116" s="4">
        <v>1.7145066324622163E-3</v>
      </c>
      <c r="F116" s="4">
        <v>1.8292387505513469E-3</v>
      </c>
      <c r="G116" s="4">
        <v>1.8625940298806689E-3</v>
      </c>
      <c r="H116" s="4">
        <v>1.850480268292456E-3</v>
      </c>
      <c r="I116" s="4">
        <v>1.8223413200108621E-3</v>
      </c>
      <c r="J116" s="4">
        <v>1.800112150143906E-3</v>
      </c>
      <c r="K116" s="4">
        <v>1.7592222984626226E-3</v>
      </c>
      <c r="L116" s="4">
        <v>1.7227777868463511E-3</v>
      </c>
      <c r="M116" s="14">
        <v>1.6914949470836474E-3</v>
      </c>
    </row>
    <row r="117" spans="1:13" x14ac:dyDescent="0.35">
      <c r="A117" s="67"/>
      <c r="B117" s="2">
        <v>0.5</v>
      </c>
      <c r="C117" s="4">
        <v>5.4663857480862692E-4</v>
      </c>
      <c r="D117" s="4">
        <v>1.5292162447904187E-3</v>
      </c>
      <c r="E117" s="4">
        <v>1.7146070604996809E-3</v>
      </c>
      <c r="F117" s="4">
        <v>1.8268413192700343E-3</v>
      </c>
      <c r="G117" s="4">
        <v>1.8406373328038925E-3</v>
      </c>
      <c r="H117" s="4">
        <v>1.8207054954530329E-3</v>
      </c>
      <c r="I117" s="4">
        <v>1.7910020100565976E-3</v>
      </c>
      <c r="J117" s="4">
        <v>1.7481948060403248E-3</v>
      </c>
      <c r="K117" s="4">
        <v>1.7023054490905652E-3</v>
      </c>
      <c r="L117" s="4">
        <v>1.6750876399395133E-3</v>
      </c>
      <c r="M117" s="14">
        <v>1.6275278848452538E-3</v>
      </c>
    </row>
    <row r="118" spans="1:13" x14ac:dyDescent="0.35">
      <c r="A118" s="67"/>
      <c r="B118" s="2">
        <v>0.55000000000000004</v>
      </c>
      <c r="C118" s="4">
        <v>5.1701757211181955E-4</v>
      </c>
      <c r="D118" s="4">
        <v>1.5079732453241652E-3</v>
      </c>
      <c r="E118" s="4">
        <v>1.7229169043736605E-3</v>
      </c>
      <c r="F118" s="4">
        <v>1.8014267696179656E-3</v>
      </c>
      <c r="G118" s="4">
        <v>1.8174219925362295E-3</v>
      </c>
      <c r="H118" s="4">
        <v>1.7845484385144959E-3</v>
      </c>
      <c r="I118" s="4">
        <v>1.7491595737445182E-3</v>
      </c>
      <c r="J118" s="4">
        <v>1.7112081476578582E-3</v>
      </c>
      <c r="K118" s="4">
        <v>1.6658920537022954E-3</v>
      </c>
      <c r="L118" s="4">
        <v>1.6216039477236941E-3</v>
      </c>
      <c r="M118" s="14">
        <v>1.5872183755116303E-3</v>
      </c>
    </row>
    <row r="119" spans="1:13" x14ac:dyDescent="0.35">
      <c r="A119" s="67"/>
      <c r="B119" s="2">
        <v>0.6</v>
      </c>
      <c r="C119" s="4">
        <v>4.6545263163807565E-4</v>
      </c>
      <c r="D119" s="4">
        <v>1.4843487842809216E-3</v>
      </c>
      <c r="E119" s="4">
        <v>1.7190724861721857E-3</v>
      </c>
      <c r="F119" s="4">
        <v>1.7908009893455371E-3</v>
      </c>
      <c r="G119" s="4">
        <v>1.7928325991526644E-3</v>
      </c>
      <c r="H119" s="4">
        <v>1.7509871993902997E-3</v>
      </c>
      <c r="I119" s="4">
        <v>1.7135362671297011E-3</v>
      </c>
      <c r="J119" s="4">
        <v>1.6684712432678088E-3</v>
      </c>
      <c r="K119" s="4">
        <v>1.6165348013734992E-3</v>
      </c>
      <c r="L119" s="4">
        <v>1.5816199240131423E-3</v>
      </c>
      <c r="M119" s="14">
        <v>1.5406393578258869E-3</v>
      </c>
    </row>
    <row r="120" spans="1:13" x14ac:dyDescent="0.35">
      <c r="A120" s="67"/>
      <c r="B120" s="2">
        <v>0.65</v>
      </c>
      <c r="C120" s="4">
        <v>4.2736780912951404E-4</v>
      </c>
      <c r="D120" s="4">
        <v>1.4746820094482436E-3</v>
      </c>
      <c r="E120" s="4">
        <v>1.716492473426036E-3</v>
      </c>
      <c r="F120" s="4">
        <v>1.7698107063342228E-3</v>
      </c>
      <c r="G120" s="4">
        <v>1.7631946389347738E-3</v>
      </c>
      <c r="H120" s="4">
        <v>1.7215247412837866E-3</v>
      </c>
      <c r="I120" s="4">
        <v>1.674491986432043E-3</v>
      </c>
      <c r="J120" s="4">
        <v>1.6254985799439069E-3</v>
      </c>
      <c r="K120" s="4">
        <v>1.5784388247673318E-3</v>
      </c>
      <c r="L120" s="4">
        <v>1.5311768964268108E-3</v>
      </c>
      <c r="M120" s="14">
        <v>1.490234196548764E-3</v>
      </c>
    </row>
    <row r="121" spans="1:13" x14ac:dyDescent="0.35">
      <c r="A121" s="67"/>
      <c r="B121" s="2">
        <v>0.7</v>
      </c>
      <c r="C121" s="4">
        <v>3.9113217959936769E-4</v>
      </c>
      <c r="D121" s="4">
        <v>1.4729599155598684E-3</v>
      </c>
      <c r="E121" s="4">
        <v>1.7067832224725954E-3</v>
      </c>
      <c r="F121" s="4">
        <v>1.7487511115134424E-3</v>
      </c>
      <c r="G121" s="4">
        <v>1.735341498969646E-3</v>
      </c>
      <c r="H121" s="4">
        <v>1.6860291923035176E-3</v>
      </c>
      <c r="I121" s="4">
        <v>1.6329511635046203E-3</v>
      </c>
      <c r="J121" s="4">
        <v>1.5778642446841185E-3</v>
      </c>
      <c r="K121" s="4">
        <v>1.5315331690056281E-3</v>
      </c>
      <c r="L121" s="4">
        <v>1.4876215858494685E-3</v>
      </c>
      <c r="M121" s="14">
        <v>1.4469569563899166E-3</v>
      </c>
    </row>
    <row r="122" spans="1:13" x14ac:dyDescent="0.35">
      <c r="A122" s="67"/>
      <c r="B122" s="2">
        <v>0.75</v>
      </c>
      <c r="C122" s="4">
        <v>3.6345804026331388E-4</v>
      </c>
      <c r="D122" s="4">
        <v>1.4653502691340016E-3</v>
      </c>
      <c r="E122" s="4">
        <v>1.7069108154710157E-3</v>
      </c>
      <c r="F122" s="4">
        <v>1.7390609583507303E-3</v>
      </c>
      <c r="G122" s="4">
        <v>1.7030565191019204E-3</v>
      </c>
      <c r="H122" s="4">
        <v>1.6541650223763935E-3</v>
      </c>
      <c r="I122" s="4">
        <v>1.6023214352577089E-3</v>
      </c>
      <c r="J122" s="4">
        <v>1.5496256915456925E-3</v>
      </c>
      <c r="K122" s="4">
        <v>1.5058046582593809E-3</v>
      </c>
      <c r="L122" s="4">
        <v>1.455700616458531E-3</v>
      </c>
      <c r="M122" s="14">
        <v>1.4212656534083696E-3</v>
      </c>
    </row>
    <row r="123" spans="1:13" x14ac:dyDescent="0.35">
      <c r="A123" s="67"/>
      <c r="B123" s="2">
        <v>0.8</v>
      </c>
      <c r="C123" s="4">
        <v>3.3499352404058654E-4</v>
      </c>
      <c r="D123" s="4">
        <v>1.4633089457953814E-3</v>
      </c>
      <c r="E123" s="4">
        <v>1.6892526030339668E-3</v>
      </c>
      <c r="F123" s="4">
        <v>1.7156478900945478E-3</v>
      </c>
      <c r="G123" s="4">
        <v>1.6772680808054431E-3</v>
      </c>
      <c r="H123" s="4">
        <v>1.6260580135034376E-3</v>
      </c>
      <c r="I123" s="4">
        <v>1.5626093904289528E-3</v>
      </c>
      <c r="J123" s="4">
        <v>1.5102427543348016E-3</v>
      </c>
      <c r="K123" s="4">
        <v>1.4616704870595194E-3</v>
      </c>
      <c r="L123" s="4">
        <v>1.4210017416967933E-3</v>
      </c>
      <c r="M123" s="14">
        <v>1.3790517156757245E-3</v>
      </c>
    </row>
    <row r="124" spans="1:13" x14ac:dyDescent="0.35">
      <c r="A124" s="67"/>
      <c r="B124" s="2">
        <v>0.85</v>
      </c>
      <c r="C124" s="4">
        <v>3.1104608807520771E-4</v>
      </c>
      <c r="D124" s="4">
        <v>1.4640840526812756E-3</v>
      </c>
      <c r="E124" s="4">
        <v>1.6853851357747098E-3</v>
      </c>
      <c r="F124" s="4">
        <v>1.6960945511996514E-3</v>
      </c>
      <c r="G124" s="4">
        <v>1.647697456763494E-3</v>
      </c>
      <c r="H124" s="4">
        <v>1.595895357948812E-3</v>
      </c>
      <c r="I124" s="4">
        <v>1.5294078812422428E-3</v>
      </c>
      <c r="J124" s="4">
        <v>1.4774579391855155E-3</v>
      </c>
      <c r="K124" s="4">
        <v>1.4244558076411638E-3</v>
      </c>
      <c r="L124" s="4">
        <v>1.3886374072158566E-3</v>
      </c>
      <c r="M124" s="14">
        <v>1.3520280125183986E-3</v>
      </c>
    </row>
    <row r="125" spans="1:13" x14ac:dyDescent="0.35">
      <c r="A125" s="67"/>
      <c r="B125" s="2">
        <v>0.9</v>
      </c>
      <c r="C125" s="4">
        <v>3.0965262847583208E-4</v>
      </c>
      <c r="D125" s="4">
        <v>1.4612781591688904E-3</v>
      </c>
      <c r="E125" s="4">
        <v>1.6763296548815692E-3</v>
      </c>
      <c r="F125" s="4">
        <v>1.6729177357857092E-3</v>
      </c>
      <c r="G125" s="4">
        <v>1.617105924098047E-3</v>
      </c>
      <c r="H125" s="4">
        <v>1.5602312215745003E-3</v>
      </c>
      <c r="I125" s="4">
        <v>1.4965855290560008E-3</v>
      </c>
      <c r="J125" s="4">
        <v>1.4448884680903443E-3</v>
      </c>
      <c r="K125" s="4">
        <v>1.3962300961206438E-3</v>
      </c>
      <c r="L125" s="4">
        <v>1.3598124201930724E-3</v>
      </c>
      <c r="M125" s="14">
        <v>1.3193789398558222E-3</v>
      </c>
    </row>
    <row r="126" spans="1:13" x14ac:dyDescent="0.35">
      <c r="A126" s="67"/>
      <c r="B126" s="2">
        <v>0.95</v>
      </c>
      <c r="C126" s="4">
        <v>2.8898097810880211E-4</v>
      </c>
      <c r="D126" s="4">
        <v>1.4638767757973879E-3</v>
      </c>
      <c r="E126" s="4">
        <v>1.6565757891839922E-3</v>
      </c>
      <c r="F126" s="4">
        <v>1.6471447732851704E-3</v>
      </c>
      <c r="G126" s="4">
        <v>1.5893444864556554E-3</v>
      </c>
      <c r="H126" s="4">
        <v>1.5273025144502228E-3</v>
      </c>
      <c r="I126" s="4">
        <v>1.4670038743935464E-3</v>
      </c>
      <c r="J126" s="4">
        <v>1.4148578507095688E-3</v>
      </c>
      <c r="K126" s="4">
        <v>1.3718739098109642E-3</v>
      </c>
      <c r="L126" s="4">
        <v>1.3257728308018874E-3</v>
      </c>
      <c r="M126" s="14">
        <v>1.2928310351055139E-3</v>
      </c>
    </row>
    <row r="127" spans="1:13" x14ac:dyDescent="0.35">
      <c r="A127" s="67"/>
      <c r="B127" s="2">
        <v>1</v>
      </c>
      <c r="C127" s="4">
        <v>2.5023380388182134E-4</v>
      </c>
      <c r="D127" s="4">
        <v>1.4642918234735469E-3</v>
      </c>
      <c r="E127" s="4">
        <v>1.6457644639964379E-3</v>
      </c>
      <c r="F127" s="4">
        <v>1.6294717435966909E-3</v>
      </c>
      <c r="G127" s="4">
        <v>1.562421375971922E-3</v>
      </c>
      <c r="H127" s="4">
        <v>1.4986354134732243E-3</v>
      </c>
      <c r="I127" s="4">
        <v>1.4482274533819406E-3</v>
      </c>
      <c r="J127" s="4">
        <v>1.3891632550054804E-3</v>
      </c>
      <c r="K127" s="4">
        <v>1.3409535987999079E-3</v>
      </c>
      <c r="L127" s="4">
        <v>1.3053007400002953E-3</v>
      </c>
      <c r="M127" s="14">
        <v>1.2634619256830096E-3</v>
      </c>
    </row>
    <row r="128" spans="1:13" x14ac:dyDescent="0.35">
      <c r="A128" s="8"/>
      <c r="B128" s="9"/>
      <c r="C128" s="9"/>
      <c r="D128" s="9"/>
      <c r="E128" s="9"/>
      <c r="F128" s="9"/>
      <c r="G128" s="9"/>
      <c r="H128" s="9"/>
      <c r="I128" s="9"/>
      <c r="J128" s="9"/>
      <c r="K128" s="9"/>
      <c r="L128" s="9"/>
      <c r="M128" s="10"/>
    </row>
    <row r="129" spans="1:13" x14ac:dyDescent="0.35">
      <c r="A129" s="8"/>
      <c r="B129" s="9"/>
      <c r="C129" s="9"/>
      <c r="D129" s="9"/>
      <c r="E129" s="9"/>
      <c r="F129" s="9"/>
      <c r="G129" s="9"/>
      <c r="H129" s="9"/>
      <c r="I129" s="9"/>
      <c r="J129" s="9"/>
      <c r="K129" s="9"/>
      <c r="L129" s="9"/>
      <c r="M129" s="10"/>
    </row>
    <row r="130" spans="1:13" x14ac:dyDescent="0.35">
      <c r="A130" s="8"/>
      <c r="B130" s="9"/>
      <c r="C130" s="9"/>
      <c r="D130" s="9"/>
      <c r="E130" s="9"/>
      <c r="F130" s="9"/>
      <c r="G130" s="9"/>
      <c r="H130" s="9"/>
      <c r="I130" s="9"/>
      <c r="J130" s="9"/>
      <c r="K130" s="9"/>
      <c r="L130" s="9"/>
      <c r="M130" s="10"/>
    </row>
    <row r="131" spans="1:13" x14ac:dyDescent="0.35">
      <c r="A131" s="8"/>
      <c r="B131" s="9"/>
      <c r="C131" s="9"/>
      <c r="D131" s="9"/>
      <c r="E131" s="9"/>
      <c r="F131" s="9"/>
      <c r="G131" s="9"/>
      <c r="H131" s="9"/>
      <c r="I131" s="9"/>
      <c r="J131" s="9"/>
      <c r="K131" s="9"/>
      <c r="L131" s="9"/>
      <c r="M131" s="10"/>
    </row>
    <row r="132" spans="1:13" x14ac:dyDescent="0.35">
      <c r="A132" s="8"/>
      <c r="B132" s="9"/>
      <c r="C132" s="9"/>
      <c r="D132" s="9"/>
      <c r="E132" s="9"/>
      <c r="F132" s="9"/>
      <c r="G132" s="9"/>
      <c r="H132" s="9"/>
      <c r="I132" s="9"/>
      <c r="J132" s="9"/>
      <c r="K132" s="9"/>
      <c r="L132" s="9"/>
      <c r="M132" s="10"/>
    </row>
    <row r="133" spans="1:13" x14ac:dyDescent="0.35">
      <c r="A133" s="8"/>
      <c r="B133" s="9"/>
      <c r="C133" s="9"/>
      <c r="D133" s="9"/>
      <c r="E133" s="9"/>
      <c r="F133" s="9"/>
      <c r="G133" s="9"/>
      <c r="H133" s="9"/>
      <c r="I133" s="9"/>
      <c r="J133" s="9"/>
      <c r="K133" s="9"/>
      <c r="L133" s="9"/>
      <c r="M133" s="10"/>
    </row>
    <row r="134" spans="1:13" x14ac:dyDescent="0.35">
      <c r="A134" s="8"/>
      <c r="B134" s="9"/>
      <c r="C134" s="9"/>
      <c r="D134" s="9"/>
      <c r="E134" s="9"/>
      <c r="F134" s="9"/>
      <c r="G134" s="9"/>
      <c r="H134" s="9"/>
      <c r="I134" s="9"/>
      <c r="J134" s="9"/>
      <c r="K134" s="9"/>
      <c r="L134" s="9"/>
      <c r="M134" s="10"/>
    </row>
    <row r="135" spans="1:13" x14ac:dyDescent="0.35">
      <c r="A135" s="8"/>
      <c r="B135" s="9"/>
      <c r="C135" s="9"/>
      <c r="D135" s="9"/>
      <c r="E135" s="9"/>
      <c r="F135" s="9"/>
      <c r="G135" s="9"/>
      <c r="H135" s="9"/>
      <c r="I135" s="9"/>
      <c r="J135" s="9"/>
      <c r="K135" s="9"/>
      <c r="L135" s="9"/>
      <c r="M135" s="10"/>
    </row>
    <row r="136" spans="1:13" x14ac:dyDescent="0.35">
      <c r="A136" s="8"/>
      <c r="B136" s="9"/>
      <c r="C136" s="9"/>
      <c r="D136" s="9"/>
      <c r="E136" s="9"/>
      <c r="F136" s="9"/>
      <c r="G136" s="9"/>
      <c r="H136" s="9"/>
      <c r="I136" s="9"/>
      <c r="J136" s="9"/>
      <c r="K136" s="9"/>
      <c r="L136" s="9"/>
      <c r="M136" s="10"/>
    </row>
    <row r="137" spans="1:13" x14ac:dyDescent="0.35">
      <c r="A137" s="8"/>
      <c r="B137" s="9"/>
      <c r="C137" s="9"/>
      <c r="D137" s="9"/>
      <c r="E137" s="9"/>
      <c r="F137" s="9"/>
      <c r="G137" s="9"/>
      <c r="H137" s="9"/>
      <c r="I137" s="9"/>
      <c r="J137" s="9"/>
      <c r="K137" s="9"/>
      <c r="L137" s="9"/>
      <c r="M137" s="10"/>
    </row>
    <row r="138" spans="1:13" x14ac:dyDescent="0.35">
      <c r="A138" s="64" t="s">
        <v>1</v>
      </c>
      <c r="B138" s="65"/>
      <c r="C138" s="65"/>
      <c r="D138" s="65"/>
      <c r="E138" s="65"/>
      <c r="F138" s="65"/>
      <c r="G138" s="65"/>
      <c r="H138" s="65"/>
      <c r="I138" s="65"/>
      <c r="J138" s="65"/>
      <c r="K138" s="65"/>
      <c r="L138" s="65"/>
      <c r="M138" s="66"/>
    </row>
    <row r="139" spans="1:13" x14ac:dyDescent="0.35">
      <c r="A139" s="67" t="s">
        <v>0</v>
      </c>
      <c r="B139" s="1"/>
      <c r="C139" s="1">
        <v>0</v>
      </c>
      <c r="D139" s="1">
        <v>0.1</v>
      </c>
      <c r="E139" s="1">
        <v>0.2</v>
      </c>
      <c r="F139" s="1">
        <v>0.3</v>
      </c>
      <c r="G139" s="1">
        <v>0.4</v>
      </c>
      <c r="H139" s="1">
        <v>0.5</v>
      </c>
      <c r="I139" s="1">
        <v>0.6</v>
      </c>
      <c r="J139" s="1">
        <v>0.7</v>
      </c>
      <c r="K139" s="1">
        <v>0.8</v>
      </c>
      <c r="L139" s="1">
        <v>0.9</v>
      </c>
      <c r="M139" s="11">
        <v>1</v>
      </c>
    </row>
    <row r="140" spans="1:13" x14ac:dyDescent="0.35">
      <c r="A140" s="67"/>
      <c r="B140" s="2">
        <v>0</v>
      </c>
      <c r="C140" s="3">
        <v>1</v>
      </c>
      <c r="D140" s="3">
        <v>1</v>
      </c>
      <c r="E140" s="3">
        <v>1</v>
      </c>
      <c r="F140" s="3">
        <v>1</v>
      </c>
      <c r="G140" s="3">
        <v>1</v>
      </c>
      <c r="H140" s="3">
        <v>1</v>
      </c>
      <c r="I140" s="3">
        <v>1</v>
      </c>
      <c r="J140" s="3">
        <v>1</v>
      </c>
      <c r="K140" s="3">
        <v>1</v>
      </c>
      <c r="L140" s="3">
        <v>1</v>
      </c>
      <c r="M140" s="12">
        <v>1</v>
      </c>
    </row>
    <row r="141" spans="1:13" x14ac:dyDescent="0.35">
      <c r="A141" s="67"/>
      <c r="B141" s="2">
        <v>0.05</v>
      </c>
      <c r="C141" s="3">
        <v>1.40436840057373</v>
      </c>
      <c r="D141" s="3">
        <v>1.55993103981018</v>
      </c>
      <c r="E141" s="3">
        <v>1.6874971389770499</v>
      </c>
      <c r="F141" s="3">
        <v>1.7931337356567401</v>
      </c>
      <c r="G141" s="3">
        <v>1.88203072547913</v>
      </c>
      <c r="H141" s="3">
        <v>1.9571840763092001</v>
      </c>
      <c r="I141" s="3">
        <v>2.0198802947997998</v>
      </c>
      <c r="J141" s="3">
        <v>2.0661418437957799</v>
      </c>
      <c r="K141" s="3">
        <v>2.1127071380615199</v>
      </c>
      <c r="L141" s="3">
        <v>2.1363341808319101</v>
      </c>
      <c r="M141" s="12">
        <v>2.1686468124389702</v>
      </c>
    </row>
    <row r="142" spans="1:13" x14ac:dyDescent="0.35">
      <c r="A142" s="67"/>
      <c r="B142" s="2">
        <v>0.1</v>
      </c>
      <c r="C142" s="3">
        <v>1.45221424102783</v>
      </c>
      <c r="D142" s="3">
        <v>1.8093245029449501</v>
      </c>
      <c r="E142" s="3">
        <v>2.08537077903748</v>
      </c>
      <c r="F142" s="3">
        <v>2.2995531558990501</v>
      </c>
      <c r="G142" s="3">
        <v>2.47030425071716</v>
      </c>
      <c r="H142" s="3">
        <v>2.6085176467895499</v>
      </c>
      <c r="I142" s="3">
        <v>2.7135105133056601</v>
      </c>
      <c r="J142" s="3">
        <v>2.8047142028808598</v>
      </c>
      <c r="K142" s="3">
        <v>2.8895907402038601</v>
      </c>
      <c r="L142" s="3">
        <v>2.9369196891784699</v>
      </c>
      <c r="M142" s="12">
        <v>2.9870266914367698</v>
      </c>
    </row>
    <row r="143" spans="1:13" x14ac:dyDescent="0.35">
      <c r="A143" s="67"/>
      <c r="B143" s="2">
        <v>0.15</v>
      </c>
      <c r="C143" s="3">
        <v>1.42112565040588</v>
      </c>
      <c r="D143" s="3">
        <v>1.9836885929107699</v>
      </c>
      <c r="E143" s="3">
        <v>2.3978271484375</v>
      </c>
      <c r="F143" s="3">
        <v>2.7125666141510001</v>
      </c>
      <c r="G143" s="3">
        <v>2.9721760749816899</v>
      </c>
      <c r="H143" s="3">
        <v>3.1644692420959499</v>
      </c>
      <c r="I143" s="3">
        <v>3.2973780632018999</v>
      </c>
      <c r="J143" s="3">
        <v>3.4346332550048801</v>
      </c>
      <c r="K143" s="3">
        <v>3.5220260620117201</v>
      </c>
      <c r="L143" s="3">
        <v>3.58697605133057</v>
      </c>
      <c r="M143" s="12">
        <v>3.6342539787292498</v>
      </c>
    </row>
    <row r="144" spans="1:13" x14ac:dyDescent="0.35">
      <c r="A144" s="67"/>
      <c r="B144" s="2">
        <v>0.2</v>
      </c>
      <c r="C144" s="3">
        <v>1.37674880027771</v>
      </c>
      <c r="D144" s="3">
        <v>2.1356770992279102</v>
      </c>
      <c r="E144" s="3">
        <v>2.6884922981262198</v>
      </c>
      <c r="F144" s="3">
        <v>3.0776240825653098</v>
      </c>
      <c r="G144" s="3">
        <v>3.3829474449157702</v>
      </c>
      <c r="H144" s="3">
        <v>3.6336612701415998</v>
      </c>
      <c r="I144" s="3">
        <v>3.7938604354858398</v>
      </c>
      <c r="J144" s="3">
        <v>4.0022640228271502</v>
      </c>
      <c r="K144" s="3">
        <v>4.07114934921265</v>
      </c>
      <c r="L144" s="3">
        <v>4.1574397087097203</v>
      </c>
      <c r="M144" s="12">
        <v>4.2214775085449201</v>
      </c>
    </row>
    <row r="145" spans="1:13" x14ac:dyDescent="0.35">
      <c r="A145" s="67"/>
      <c r="B145" s="2">
        <v>0.25</v>
      </c>
      <c r="C145" s="3">
        <v>1.3424756526946999</v>
      </c>
      <c r="D145" s="3">
        <v>2.2759566307067902</v>
      </c>
      <c r="E145" s="3">
        <v>2.9303524494171098</v>
      </c>
      <c r="F145" s="3">
        <v>3.43582963943481</v>
      </c>
      <c r="G145" s="3">
        <v>3.8111410140991202</v>
      </c>
      <c r="H145" s="3">
        <v>4.0925798416137704</v>
      </c>
      <c r="I145" s="3">
        <v>4.2431106567382804</v>
      </c>
      <c r="J145" s="3">
        <v>4.44091796875</v>
      </c>
      <c r="K145" s="3">
        <v>4.5824060440063503</v>
      </c>
      <c r="L145" s="3">
        <v>4.6509542465209996</v>
      </c>
      <c r="M145" s="12">
        <v>4.66133785247803</v>
      </c>
    </row>
    <row r="146" spans="1:13" x14ac:dyDescent="0.35">
      <c r="A146" s="67"/>
      <c r="B146" s="2">
        <v>0.3</v>
      </c>
      <c r="C146" s="3">
        <v>1.3076488971710201</v>
      </c>
      <c r="D146" s="3">
        <v>2.4172565937042201</v>
      </c>
      <c r="E146" s="3">
        <v>3.1866765022277801</v>
      </c>
      <c r="F146" s="3">
        <v>3.7190079689025901</v>
      </c>
      <c r="G146" s="3">
        <v>4.1230206489562997</v>
      </c>
      <c r="H146" s="3">
        <v>4.4642696380615199</v>
      </c>
      <c r="I146" s="3">
        <v>4.6946096420288104</v>
      </c>
      <c r="J146" s="3">
        <v>4.8139209747314498</v>
      </c>
      <c r="K146" s="3">
        <v>4.9675850868225098</v>
      </c>
      <c r="L146" s="3">
        <v>5.04579830169678</v>
      </c>
      <c r="M146" s="12">
        <v>5.1086997985839799</v>
      </c>
    </row>
    <row r="147" spans="1:13" x14ac:dyDescent="0.35">
      <c r="A147" s="67"/>
      <c r="B147" s="2">
        <v>0.35</v>
      </c>
      <c r="C147" s="3">
        <v>1.2780678272247299</v>
      </c>
      <c r="D147" s="3">
        <v>2.5576491355896001</v>
      </c>
      <c r="E147" s="3">
        <v>3.4066972732543901</v>
      </c>
      <c r="F147" s="3">
        <v>4.0355186462402299</v>
      </c>
      <c r="G147" s="3">
        <v>4.3741312026977504</v>
      </c>
      <c r="H147" s="3">
        <v>4.75724172592163</v>
      </c>
      <c r="I147" s="3">
        <v>4.9932074546814</v>
      </c>
      <c r="J147" s="3">
        <v>5.1913571357727104</v>
      </c>
      <c r="K147" s="3">
        <v>5.3577332496643102</v>
      </c>
      <c r="L147" s="3">
        <v>5.4669532775878897</v>
      </c>
      <c r="M147" s="12">
        <v>5.5553145408630398</v>
      </c>
    </row>
    <row r="148" spans="1:13" x14ac:dyDescent="0.35">
      <c r="A148" s="67"/>
      <c r="B148" s="2">
        <v>0.4</v>
      </c>
      <c r="C148" s="3">
        <v>1.25337266921997</v>
      </c>
      <c r="D148" s="3">
        <v>2.6693925857543901</v>
      </c>
      <c r="E148" s="3">
        <v>3.6614561080932599</v>
      </c>
      <c r="F148" s="3">
        <v>4.2603673934936497</v>
      </c>
      <c r="G148" s="3">
        <v>4.7070045471191397</v>
      </c>
      <c r="H148" s="3">
        <v>5.0910196304321298</v>
      </c>
      <c r="I148" s="3">
        <v>5.3458132743835503</v>
      </c>
      <c r="J148" s="3">
        <v>5.5649232864379901</v>
      </c>
      <c r="K148" s="3">
        <v>5.7289772033691397</v>
      </c>
      <c r="L148" s="3">
        <v>5.8411073684692401</v>
      </c>
      <c r="M148" s="12">
        <v>5.9291858673095703</v>
      </c>
    </row>
    <row r="149" spans="1:13" x14ac:dyDescent="0.35">
      <c r="A149" s="67"/>
      <c r="B149" s="2">
        <v>0.45</v>
      </c>
      <c r="C149" s="3">
        <v>1.2397158145904501</v>
      </c>
      <c r="D149" s="3">
        <v>2.8062086105346702</v>
      </c>
      <c r="E149" s="3">
        <v>3.8711404800414999</v>
      </c>
      <c r="F149" s="3">
        <v>4.5052573680877703</v>
      </c>
      <c r="G149" s="3">
        <v>4.9981503486633301</v>
      </c>
      <c r="H149" s="3">
        <v>5.3960590362548801</v>
      </c>
      <c r="I149" s="3">
        <v>5.6804966926574698</v>
      </c>
      <c r="J149" s="3">
        <v>5.8927540779113796</v>
      </c>
      <c r="K149" s="3">
        <v>6.0765929222106898</v>
      </c>
      <c r="L149" s="3">
        <v>6.1744627952575701</v>
      </c>
      <c r="M149" s="12">
        <v>6.2961630821228001</v>
      </c>
    </row>
    <row r="150" spans="1:13" x14ac:dyDescent="0.35">
      <c r="A150" s="67"/>
      <c r="B150" s="2">
        <v>0.5</v>
      </c>
      <c r="C150" s="3">
        <v>1.2229101657867401</v>
      </c>
      <c r="D150" s="3">
        <v>2.9374761581420898</v>
      </c>
      <c r="E150" s="3">
        <v>4.0137038230895996</v>
      </c>
      <c r="F150" s="3">
        <v>4.7501473426818901</v>
      </c>
      <c r="G150" s="3">
        <v>5.2758464813232404</v>
      </c>
      <c r="H150" s="3">
        <v>5.6828894615173304</v>
      </c>
      <c r="I150" s="3">
        <v>5.97717332839966</v>
      </c>
      <c r="J150" s="3">
        <v>6.2125606536865199</v>
      </c>
      <c r="K150" s="3">
        <v>6.3933019638061497</v>
      </c>
      <c r="L150" s="3">
        <v>6.51906394958496</v>
      </c>
      <c r="M150" s="12">
        <v>6.6342706680297896</v>
      </c>
    </row>
    <row r="151" spans="1:13" x14ac:dyDescent="0.35">
      <c r="A151" s="67"/>
      <c r="B151" s="2">
        <v>0.55000000000000004</v>
      </c>
      <c r="C151" s="3">
        <v>1.2071442604064899</v>
      </c>
      <c r="D151" s="3">
        <v>3.03363132476807</v>
      </c>
      <c r="E151" s="3">
        <v>4.1722793579101598</v>
      </c>
      <c r="F151" s="3">
        <v>4.9703750610351598</v>
      </c>
      <c r="G151" s="3">
        <v>5.5434370040893599</v>
      </c>
      <c r="H151" s="3">
        <v>5.96382808685303</v>
      </c>
      <c r="I151" s="3">
        <v>6.2710590362548801</v>
      </c>
      <c r="J151" s="3">
        <v>6.5211973190307599</v>
      </c>
      <c r="K151" s="3">
        <v>6.7011914253234899</v>
      </c>
      <c r="L151" s="3">
        <v>6.8253226280212402</v>
      </c>
      <c r="M151" s="12">
        <v>6.94470262527466</v>
      </c>
    </row>
    <row r="152" spans="1:13" x14ac:dyDescent="0.35">
      <c r="A152" s="67"/>
      <c r="B152" s="2">
        <v>0.6</v>
      </c>
      <c r="C152" s="3">
        <v>1.19343042373657</v>
      </c>
      <c r="D152" s="3">
        <v>3.1469635963439901</v>
      </c>
      <c r="E152" s="3">
        <v>4.3471870422363299</v>
      </c>
      <c r="F152" s="3">
        <v>5.1973848342895499</v>
      </c>
      <c r="G152" s="3">
        <v>5.7809185981750497</v>
      </c>
      <c r="H152" s="3">
        <v>6.2212491035461399</v>
      </c>
      <c r="I152" s="3">
        <v>6.5428724288940403</v>
      </c>
      <c r="J152" s="3">
        <v>6.8037157058715803</v>
      </c>
      <c r="K152" s="3">
        <v>6.9898347854614302</v>
      </c>
      <c r="L152" s="3">
        <v>7.14233493804932</v>
      </c>
      <c r="M152" s="12">
        <v>7.2488665580749503</v>
      </c>
    </row>
    <row r="153" spans="1:13" x14ac:dyDescent="0.35">
      <c r="A153" s="67"/>
      <c r="B153" s="2">
        <v>0.65</v>
      </c>
      <c r="C153" s="3">
        <v>1.1883282661437999</v>
      </c>
      <c r="D153" s="3">
        <v>3.25585889816284</v>
      </c>
      <c r="E153" s="3">
        <v>4.5265297889709499</v>
      </c>
      <c r="F153" s="3">
        <v>5.3930172920227104</v>
      </c>
      <c r="G153" s="3">
        <v>5.9975857734680202</v>
      </c>
      <c r="H153" s="3">
        <v>6.4639396667480504</v>
      </c>
      <c r="I153" s="3">
        <v>6.8069767951965297</v>
      </c>
      <c r="J153" s="3">
        <v>7.07430219650269</v>
      </c>
      <c r="K153" s="3">
        <v>7.2790708541870099</v>
      </c>
      <c r="L153" s="3">
        <v>7.4168992042541504</v>
      </c>
      <c r="M153" s="12">
        <v>7.5412483215331996</v>
      </c>
    </row>
    <row r="154" spans="1:13" x14ac:dyDescent="0.35">
      <c r="A154" s="67"/>
      <c r="B154" s="2">
        <v>0.7</v>
      </c>
      <c r="C154" s="3">
        <v>1.1783709526062001</v>
      </c>
      <c r="D154" s="3">
        <v>3.3647541999816899</v>
      </c>
      <c r="E154" s="3">
        <v>4.7078113555908203</v>
      </c>
      <c r="F154" s="3">
        <v>5.5814571380615199</v>
      </c>
      <c r="G154" s="3">
        <v>6.2210206985473597</v>
      </c>
      <c r="H154" s="3">
        <v>6.68467140197754</v>
      </c>
      <c r="I154" s="3">
        <v>7.0544366836547896</v>
      </c>
      <c r="J154" s="3">
        <v>7.3316760063171396</v>
      </c>
      <c r="K154" s="3">
        <v>7.5517396926879901</v>
      </c>
      <c r="L154" s="3">
        <v>7.7035150527954102</v>
      </c>
      <c r="M154" s="12">
        <v>7.8334169387817401</v>
      </c>
    </row>
    <row r="155" spans="1:13" x14ac:dyDescent="0.35">
      <c r="A155" s="67"/>
      <c r="B155" s="2">
        <v>0.75</v>
      </c>
      <c r="C155" s="3">
        <v>1.16861891746521</v>
      </c>
      <c r="D155" s="3">
        <v>3.46986055374146</v>
      </c>
      <c r="E155" s="3">
        <v>4.8600335121154803</v>
      </c>
      <c r="F155" s="3">
        <v>5.7718615531921396</v>
      </c>
      <c r="G155" s="3">
        <v>6.3430447578430202</v>
      </c>
      <c r="H155" s="3">
        <v>6.9328155517578098</v>
      </c>
      <c r="I155" s="3">
        <v>7.3029127120971697</v>
      </c>
      <c r="J155" s="3">
        <v>7.5894327163696298</v>
      </c>
      <c r="K155" s="3">
        <v>7.8072433471679696</v>
      </c>
      <c r="L155" s="3">
        <v>7.9708528518676802</v>
      </c>
      <c r="M155" s="12">
        <v>8.1025180816650408</v>
      </c>
    </row>
    <row r="156" spans="1:13" x14ac:dyDescent="0.35">
      <c r="A156" s="67"/>
      <c r="B156" s="2">
        <v>0.8</v>
      </c>
      <c r="C156" s="3">
        <v>1.16097187995911</v>
      </c>
      <c r="D156" s="3">
        <v>3.57919502258301</v>
      </c>
      <c r="E156" s="3">
        <v>5.0091323852539098</v>
      </c>
      <c r="F156" s="3">
        <v>5.9550480842590297</v>
      </c>
      <c r="G156" s="3">
        <v>6.6384172439575204</v>
      </c>
      <c r="H156" s="3">
        <v>7.1495709419250497</v>
      </c>
      <c r="I156" s="3">
        <v>7.5301027297973597</v>
      </c>
      <c r="J156" s="3">
        <v>7.8320198059081996</v>
      </c>
      <c r="K156" s="3">
        <v>8.0637664794921893</v>
      </c>
      <c r="L156" s="3">
        <v>8.2278470993041992</v>
      </c>
      <c r="M156" s="12">
        <v>8.3602333068847692</v>
      </c>
    </row>
    <row r="157" spans="1:13" x14ac:dyDescent="0.35">
      <c r="A157" s="67"/>
      <c r="B157" s="2">
        <v>0.85</v>
      </c>
      <c r="C157" s="3">
        <v>1.15941166877747</v>
      </c>
      <c r="D157" s="3">
        <v>3.6774642467498802</v>
      </c>
      <c r="E157" s="3">
        <v>5.15334272384644</v>
      </c>
      <c r="F157" s="3">
        <v>6.1309013366699201</v>
      </c>
      <c r="G157" s="3">
        <v>6.8322172164917001</v>
      </c>
      <c r="H157" s="3">
        <v>7.3598313331604004</v>
      </c>
      <c r="I157" s="3">
        <v>7.7626180648803702</v>
      </c>
      <c r="J157" s="3">
        <v>8.0620670318603498</v>
      </c>
      <c r="K157" s="3">
        <v>8.3109884262084996</v>
      </c>
      <c r="L157" s="3">
        <v>8.4843702316284197</v>
      </c>
      <c r="M157" s="12">
        <v>8.6134834289550799</v>
      </c>
    </row>
    <row r="158" spans="1:13" x14ac:dyDescent="0.35">
      <c r="A158" s="67"/>
      <c r="B158" s="2">
        <v>0.9</v>
      </c>
      <c r="C158" s="3">
        <v>1.1516540050506601</v>
      </c>
      <c r="D158" s="3">
        <v>3.7757334709167498</v>
      </c>
      <c r="E158" s="3">
        <v>5.2817745208740199</v>
      </c>
      <c r="F158" s="3">
        <v>6.2895922660827601</v>
      </c>
      <c r="G158" s="3">
        <v>7.0303058624267596</v>
      </c>
      <c r="H158" s="3">
        <v>7.5659198760986301</v>
      </c>
      <c r="I158" s="3">
        <v>7.9785804748535201</v>
      </c>
      <c r="J158" s="3">
        <v>8.2958860397338903</v>
      </c>
      <c r="K158" s="3">
        <v>8.5436277389526403</v>
      </c>
      <c r="L158" s="3">
        <v>8.7275905609130895</v>
      </c>
      <c r="M158" s="12">
        <v>8.8636007308959996</v>
      </c>
    </row>
    <row r="159" spans="1:13" x14ac:dyDescent="0.35">
      <c r="A159" s="67"/>
      <c r="B159" s="2">
        <v>0.95</v>
      </c>
      <c r="C159" s="3">
        <v>1.1438473463058501</v>
      </c>
      <c r="D159" s="3">
        <v>3.8693718910217298</v>
      </c>
      <c r="E159" s="3">
        <v>5.4234414100646999</v>
      </c>
      <c r="F159" s="3">
        <v>6.4641599655151403</v>
      </c>
      <c r="G159" s="3">
        <v>7.2084045410156303</v>
      </c>
      <c r="H159" s="3">
        <v>7.7742738723754901</v>
      </c>
      <c r="I159" s="3">
        <v>8.1942338943481499</v>
      </c>
      <c r="J159" s="3">
        <v>8.52323722839356</v>
      </c>
      <c r="K159" s="3">
        <v>8.7681503295898402</v>
      </c>
      <c r="L159" s="3">
        <v>8.9649639129638707</v>
      </c>
      <c r="M159" s="12">
        <v>9.1065235137939506</v>
      </c>
    </row>
    <row r="160" spans="1:13" x14ac:dyDescent="0.35">
      <c r="A160" s="67"/>
      <c r="B160" s="2">
        <v>1</v>
      </c>
      <c r="C160" s="3">
        <v>1.13820564746857</v>
      </c>
      <c r="D160" s="3">
        <v>3.8653101921081499</v>
      </c>
      <c r="E160" s="3">
        <v>5.5639362335205096</v>
      </c>
      <c r="F160" s="3">
        <v>6.6248517036437997</v>
      </c>
      <c r="G160" s="3">
        <v>7.3961362838745099</v>
      </c>
      <c r="H160" s="3">
        <v>7.9700565338134801</v>
      </c>
      <c r="I160" s="3">
        <v>8.4010257720947301</v>
      </c>
      <c r="J160" s="3">
        <v>8.7395935058593803</v>
      </c>
      <c r="K160" s="3">
        <v>8.9993829727172905</v>
      </c>
      <c r="L160" s="3">
        <v>9.1938610076904297</v>
      </c>
      <c r="M160" s="12">
        <v>9.3410806655883807</v>
      </c>
    </row>
    <row r="161" spans="1:13" x14ac:dyDescent="0.35">
      <c r="A161" s="8"/>
      <c r="B161" s="9"/>
      <c r="C161" s="9"/>
      <c r="D161" s="9"/>
      <c r="E161" s="9"/>
      <c r="F161" s="9"/>
      <c r="G161" s="9"/>
      <c r="H161" s="9"/>
      <c r="I161" s="9"/>
      <c r="J161" s="9"/>
      <c r="K161" s="9"/>
      <c r="L161" s="9"/>
      <c r="M161" s="10"/>
    </row>
    <row r="162" spans="1:13" x14ac:dyDescent="0.35">
      <c r="A162" s="8"/>
      <c r="B162" s="9"/>
      <c r="C162" s="9"/>
      <c r="D162" s="9"/>
      <c r="E162" s="9"/>
      <c r="F162" s="9"/>
      <c r="G162" s="9"/>
      <c r="H162" s="9"/>
      <c r="I162" s="9"/>
      <c r="J162" s="9"/>
      <c r="K162" s="9"/>
      <c r="L162" s="9"/>
      <c r="M162" s="10"/>
    </row>
    <row r="163" spans="1:13" x14ac:dyDescent="0.35">
      <c r="A163" s="8"/>
      <c r="B163" s="9"/>
      <c r="C163" s="9"/>
      <c r="D163" s="9"/>
      <c r="E163" s="9"/>
      <c r="F163" s="9"/>
      <c r="G163" s="9"/>
      <c r="H163" s="9"/>
      <c r="I163" s="9"/>
      <c r="J163" s="9"/>
      <c r="K163" s="9"/>
      <c r="L163" s="9"/>
      <c r="M163" s="10"/>
    </row>
    <row r="164" spans="1:13" x14ac:dyDescent="0.35">
      <c r="A164" s="8"/>
      <c r="B164" s="9"/>
      <c r="C164" s="9"/>
      <c r="D164" s="9"/>
      <c r="E164" s="9"/>
      <c r="F164" s="9"/>
      <c r="G164" s="9"/>
      <c r="H164" s="9"/>
      <c r="I164" s="9"/>
      <c r="J164" s="9"/>
      <c r="K164" s="9"/>
      <c r="L164" s="9"/>
      <c r="M164" s="10"/>
    </row>
    <row r="165" spans="1:13" x14ac:dyDescent="0.35">
      <c r="A165" s="8"/>
      <c r="B165" s="9"/>
      <c r="C165" s="9"/>
      <c r="D165" s="9"/>
      <c r="E165" s="9"/>
      <c r="F165" s="9"/>
      <c r="G165" s="9"/>
      <c r="H165" s="9"/>
      <c r="I165" s="9"/>
      <c r="J165" s="9"/>
      <c r="K165" s="9"/>
      <c r="L165" s="9"/>
      <c r="M165" s="10"/>
    </row>
    <row r="166" spans="1:13" x14ac:dyDescent="0.35">
      <c r="A166" s="8"/>
      <c r="B166" s="9"/>
      <c r="C166" s="9"/>
      <c r="D166" s="9"/>
      <c r="E166" s="9"/>
      <c r="F166" s="9"/>
      <c r="G166" s="9"/>
      <c r="H166" s="9"/>
      <c r="I166" s="9"/>
      <c r="J166" s="9"/>
      <c r="K166" s="9"/>
      <c r="L166" s="9"/>
      <c r="M166" s="10"/>
    </row>
    <row r="167" spans="1:13" x14ac:dyDescent="0.35">
      <c r="A167" s="8"/>
      <c r="B167" s="9"/>
      <c r="C167" s="9"/>
      <c r="D167" s="9"/>
      <c r="E167" s="9"/>
      <c r="F167" s="9"/>
      <c r="G167" s="9"/>
      <c r="H167" s="9"/>
      <c r="I167" s="9"/>
      <c r="J167" s="9"/>
      <c r="K167" s="9"/>
      <c r="L167" s="9"/>
      <c r="M167" s="10"/>
    </row>
    <row r="168" spans="1:13" x14ac:dyDescent="0.35">
      <c r="A168" s="8"/>
      <c r="B168" s="9"/>
      <c r="C168" s="9"/>
      <c r="D168" s="9"/>
      <c r="E168" s="9"/>
      <c r="F168" s="9"/>
      <c r="G168" s="9"/>
      <c r="H168" s="9"/>
      <c r="I168" s="9"/>
      <c r="J168" s="9"/>
      <c r="K168" s="9"/>
      <c r="L168" s="9"/>
      <c r="M168" s="10"/>
    </row>
    <row r="169" spans="1:13" x14ac:dyDescent="0.35">
      <c r="A169" s="8"/>
      <c r="B169" s="9"/>
      <c r="C169" s="9"/>
      <c r="D169" s="9"/>
      <c r="E169" s="9"/>
      <c r="F169" s="9"/>
      <c r="G169" s="9"/>
      <c r="H169" s="9"/>
      <c r="I169" s="9"/>
      <c r="J169" s="9"/>
      <c r="K169" s="9"/>
      <c r="L169" s="9"/>
      <c r="M169" s="10"/>
    </row>
    <row r="170" spans="1:13" x14ac:dyDescent="0.35">
      <c r="A170" s="8"/>
      <c r="B170" s="9"/>
      <c r="C170" s="9"/>
      <c r="D170" s="9"/>
      <c r="E170" s="9"/>
      <c r="F170" s="9"/>
      <c r="G170" s="9"/>
      <c r="H170" s="9"/>
      <c r="I170" s="9"/>
      <c r="J170" s="9"/>
      <c r="K170" s="9"/>
      <c r="L170" s="9"/>
      <c r="M170" s="10"/>
    </row>
    <row r="171" spans="1:13" x14ac:dyDescent="0.35">
      <c r="A171" s="64" t="s">
        <v>1</v>
      </c>
      <c r="B171" s="65"/>
      <c r="C171" s="65"/>
      <c r="D171" s="65"/>
      <c r="E171" s="65"/>
      <c r="F171" s="65"/>
      <c r="G171" s="65"/>
      <c r="H171" s="65"/>
      <c r="I171" s="65"/>
      <c r="J171" s="65"/>
      <c r="K171" s="65"/>
      <c r="L171" s="65"/>
      <c r="M171" s="66"/>
    </row>
    <row r="172" spans="1:13" x14ac:dyDescent="0.35">
      <c r="A172" s="67" t="s">
        <v>0</v>
      </c>
      <c r="B172" s="1"/>
      <c r="C172" s="1">
        <v>0</v>
      </c>
      <c r="D172" s="1">
        <v>0.1</v>
      </c>
      <c r="E172" s="1">
        <v>0.2</v>
      </c>
      <c r="F172" s="1">
        <v>0.3</v>
      </c>
      <c r="G172" s="1">
        <v>0.4</v>
      </c>
      <c r="H172" s="1">
        <v>0.5</v>
      </c>
      <c r="I172" s="1">
        <v>0.6</v>
      </c>
      <c r="J172" s="1">
        <v>0.7</v>
      </c>
      <c r="K172" s="1">
        <v>0.8</v>
      </c>
      <c r="L172" s="1">
        <v>0.9</v>
      </c>
      <c r="M172" s="11">
        <v>1</v>
      </c>
    </row>
    <row r="173" spans="1:13" x14ac:dyDescent="0.35">
      <c r="A173" s="67"/>
      <c r="B173" s="2">
        <v>0</v>
      </c>
      <c r="C173" s="4">
        <v>0</v>
      </c>
      <c r="D173" s="4">
        <v>0</v>
      </c>
      <c r="E173" s="4">
        <v>0</v>
      </c>
      <c r="F173" s="4">
        <v>0</v>
      </c>
      <c r="G173" s="4">
        <v>0</v>
      </c>
      <c r="H173" s="4">
        <v>0</v>
      </c>
      <c r="I173" s="4">
        <v>0</v>
      </c>
      <c r="J173" s="4">
        <v>0</v>
      </c>
      <c r="K173" s="4">
        <v>0</v>
      </c>
      <c r="L173" s="4">
        <v>0</v>
      </c>
      <c r="M173" s="14">
        <v>0</v>
      </c>
    </row>
    <row r="174" spans="1:13" x14ac:dyDescent="0.35">
      <c r="A174" s="67"/>
      <c r="B174" s="2">
        <v>0.05</v>
      </c>
      <c r="C174" s="4">
        <v>-1.2521786848083099E-3</v>
      </c>
      <c r="D174" s="4">
        <v>-1.24071157188155E-4</v>
      </c>
      <c r="E174" s="4">
        <v>1.2379151303321099E-3</v>
      </c>
      <c r="F174" s="4">
        <v>2.94832838699222E-3</v>
      </c>
      <c r="G174" s="4">
        <v>4.7839055769145497E-3</v>
      </c>
      <c r="H174" s="4">
        <v>6.5811974927783004E-3</v>
      </c>
      <c r="I174" s="4">
        <v>1.0021435096859901E-2</v>
      </c>
      <c r="J174" s="4">
        <v>1.1678406037390201E-2</v>
      </c>
      <c r="K174" s="4">
        <v>1.1522755026817299E-2</v>
      </c>
      <c r="L174" s="4">
        <v>1.2746715918183301E-2</v>
      </c>
      <c r="M174" s="14">
        <v>1.40750762075186E-2</v>
      </c>
    </row>
    <row r="175" spans="1:13" x14ac:dyDescent="0.35">
      <c r="A175" s="67"/>
      <c r="B175" s="2">
        <v>0.1</v>
      </c>
      <c r="C175" s="4">
        <v>4.6070571988821004E-3</v>
      </c>
      <c r="D175" s="4">
        <v>7.1665327996015601E-3</v>
      </c>
      <c r="E175" s="4">
        <v>1.0328876785933999E-2</v>
      </c>
      <c r="F175" s="4">
        <v>1.3639637269079701E-2</v>
      </c>
      <c r="G175" s="4">
        <v>1.62202399224043E-2</v>
      </c>
      <c r="H175" s="4">
        <v>1.9457988440990399E-2</v>
      </c>
      <c r="I175" s="4">
        <v>2.3410812020301802E-2</v>
      </c>
      <c r="J175" s="4">
        <v>2.4680636823177299E-2</v>
      </c>
      <c r="K175" s="4">
        <v>2.6875615119934099E-2</v>
      </c>
      <c r="L175" s="4">
        <v>3.0947899445891401E-2</v>
      </c>
      <c r="M175" s="14">
        <v>3.0647311359643901E-2</v>
      </c>
    </row>
    <row r="176" spans="1:13" x14ac:dyDescent="0.35">
      <c r="A176" s="67"/>
      <c r="B176" s="2">
        <v>0.15</v>
      </c>
      <c r="C176" s="4">
        <v>5.1005356945097498E-3</v>
      </c>
      <c r="D176" s="4">
        <v>1.1616563424468001E-2</v>
      </c>
      <c r="E176" s="4">
        <v>1.6391525045037301E-2</v>
      </c>
      <c r="F176" s="4">
        <v>2.2970242425799401E-2</v>
      </c>
      <c r="G176" s="4">
        <v>2.5292001664638498E-2</v>
      </c>
      <c r="H176" s="4">
        <v>3.1690299510955797E-2</v>
      </c>
      <c r="I176" s="4">
        <v>3.47759574651718E-2</v>
      </c>
      <c r="J176" s="4">
        <v>3.4789159893989598E-2</v>
      </c>
      <c r="K176" s="4">
        <v>3.9552878588437999E-2</v>
      </c>
      <c r="L176" s="4">
        <v>4.1746206581592601E-2</v>
      </c>
      <c r="M176" s="14">
        <v>4.2323041707277298E-2</v>
      </c>
    </row>
    <row r="177" spans="1:13" x14ac:dyDescent="0.35">
      <c r="A177" s="67"/>
      <c r="B177" s="2">
        <v>0.2</v>
      </c>
      <c r="C177" s="4">
        <v>4.5028175227344001E-3</v>
      </c>
      <c r="D177" s="4">
        <v>1.3930832967162099E-2</v>
      </c>
      <c r="E177" s="4">
        <v>2.3033168166875801E-2</v>
      </c>
      <c r="F177" s="4">
        <v>3.16842198371887E-2</v>
      </c>
      <c r="G177" s="4">
        <v>3.34214363247156E-2</v>
      </c>
      <c r="H177" s="4">
        <v>4.1108282903830201E-2</v>
      </c>
      <c r="I177" s="4">
        <v>4.4019650667905801E-2</v>
      </c>
      <c r="J177" s="4">
        <v>4.57466766238213E-2</v>
      </c>
      <c r="K177" s="4">
        <v>5.1247014105320003E-2</v>
      </c>
      <c r="L177" s="4">
        <v>5.3266583631436E-2</v>
      </c>
      <c r="M177" s="14">
        <v>5.30602559447289E-2</v>
      </c>
    </row>
    <row r="178" spans="1:13" x14ac:dyDescent="0.35">
      <c r="A178" s="67"/>
      <c r="B178" s="2">
        <v>0.25</v>
      </c>
      <c r="C178" s="4">
        <v>-4.23456258431543E-5</v>
      </c>
      <c r="D178" s="4">
        <v>1.7103107646107701E-2</v>
      </c>
      <c r="E178" s="4">
        <v>2.9355600476264999E-2</v>
      </c>
      <c r="F178" s="4">
        <v>3.7544787994452898E-2</v>
      </c>
      <c r="G178" s="4">
        <v>4.1550870984792702E-2</v>
      </c>
      <c r="H178" s="4">
        <v>5.0526266296704599E-2</v>
      </c>
      <c r="I178" s="4">
        <v>5.50645925104618E-2</v>
      </c>
      <c r="J178" s="4">
        <v>5.6704193353653003E-2</v>
      </c>
      <c r="K178" s="4">
        <v>6.2941149622201903E-2</v>
      </c>
      <c r="L178" s="4">
        <v>6.4786960681279496E-2</v>
      </c>
      <c r="M178" s="14">
        <v>6.5673165023326902E-2</v>
      </c>
    </row>
    <row r="179" spans="1:13" x14ac:dyDescent="0.35">
      <c r="A179" s="67"/>
      <c r="B179" s="2">
        <v>0.3</v>
      </c>
      <c r="C179" s="4">
        <v>-2.25711264647543E-3</v>
      </c>
      <c r="D179" s="4">
        <v>1.6268543899059299E-2</v>
      </c>
      <c r="E179" s="4">
        <v>3.3730338194540598E-2</v>
      </c>
      <c r="F179" s="4">
        <v>4.3405356151717103E-2</v>
      </c>
      <c r="G179" s="4">
        <v>4.9680305644869797E-2</v>
      </c>
      <c r="H179" s="4">
        <v>5.9944249689579003E-2</v>
      </c>
      <c r="I179" s="4">
        <v>6.6385501995682702E-2</v>
      </c>
      <c r="J179" s="4">
        <v>6.7661710083484705E-2</v>
      </c>
      <c r="K179" s="4">
        <v>7.4635285139083907E-2</v>
      </c>
      <c r="L179" s="4">
        <v>7.6307337731122998E-2</v>
      </c>
      <c r="M179" s="14">
        <v>7.74996858090162E-2</v>
      </c>
    </row>
    <row r="180" spans="1:13" x14ac:dyDescent="0.35">
      <c r="A180" s="67"/>
      <c r="B180" s="2">
        <v>0.35</v>
      </c>
      <c r="C180" s="4">
        <v>-4.4227163307368799E-3</v>
      </c>
      <c r="D180" s="4">
        <v>1.7206497490406002E-2</v>
      </c>
      <c r="E180" s="4">
        <v>3.81050759128162E-2</v>
      </c>
      <c r="F180" s="4">
        <v>4.9265924308981197E-2</v>
      </c>
      <c r="G180" s="4">
        <v>5.7809740304946899E-2</v>
      </c>
      <c r="H180" s="4">
        <v>6.9362233082453401E-2</v>
      </c>
      <c r="I180" s="4">
        <v>7.7706411480903598E-2</v>
      </c>
      <c r="J180" s="4">
        <v>7.8619226813316401E-2</v>
      </c>
      <c r="K180" s="4">
        <v>8.63294206559658E-2</v>
      </c>
      <c r="L180" s="4">
        <v>8.7827714780966404E-2</v>
      </c>
      <c r="M180" s="14">
        <v>8.9326206594705596E-2</v>
      </c>
    </row>
    <row r="181" spans="1:13" x14ac:dyDescent="0.35">
      <c r="A181" s="67"/>
      <c r="B181" s="2">
        <v>0.4</v>
      </c>
      <c r="C181" s="4">
        <v>-4.6356646344065701E-3</v>
      </c>
      <c r="D181" s="4">
        <v>2.3512786254286801E-2</v>
      </c>
      <c r="E181" s="4">
        <v>4.2479813631091802E-2</v>
      </c>
      <c r="F181" s="4">
        <v>5.5126492466245403E-2</v>
      </c>
      <c r="G181" s="4">
        <v>6.5939174965023994E-2</v>
      </c>
      <c r="H181" s="4">
        <v>7.8780216475327805E-2</v>
      </c>
      <c r="I181" s="4">
        <v>8.8245816528797205E-2</v>
      </c>
      <c r="J181" s="4">
        <v>8.9576743543147999E-2</v>
      </c>
      <c r="K181" s="4">
        <v>9.8023556172847803E-2</v>
      </c>
      <c r="L181" s="4">
        <v>9.9348091830809906E-2</v>
      </c>
      <c r="M181" s="14">
        <v>0.101152727380395</v>
      </c>
    </row>
    <row r="182" spans="1:13" x14ac:dyDescent="0.35">
      <c r="A182" s="67"/>
      <c r="B182" s="2">
        <v>0.45</v>
      </c>
      <c r="C182" s="4">
        <v>-6.7760469391941998E-3</v>
      </c>
      <c r="D182" s="4">
        <v>2.4454016238451001E-2</v>
      </c>
      <c r="E182" s="4">
        <v>4.6854551349367397E-2</v>
      </c>
      <c r="F182" s="4">
        <v>6.0987060623509497E-2</v>
      </c>
      <c r="G182" s="4">
        <v>7.4068609625101103E-2</v>
      </c>
      <c r="H182" s="4">
        <v>8.8198199868202196E-2</v>
      </c>
      <c r="I182" s="4">
        <v>9.8785221576690702E-2</v>
      </c>
      <c r="J182" s="4">
        <v>0.10053426027298</v>
      </c>
      <c r="K182" s="4">
        <v>0.108591146767139</v>
      </c>
      <c r="L182" s="4">
        <v>0.11086846888065301</v>
      </c>
      <c r="M182" s="14">
        <v>0.112979248166084</v>
      </c>
    </row>
    <row r="183" spans="1:13" x14ac:dyDescent="0.35">
      <c r="A183" s="67"/>
      <c r="B183" s="2">
        <v>0.5</v>
      </c>
      <c r="C183" s="4">
        <v>-9.3046426773071306E-3</v>
      </c>
      <c r="D183" s="4">
        <v>2.53952462226152E-2</v>
      </c>
      <c r="E183" s="4">
        <v>5.1229289067643E-2</v>
      </c>
      <c r="F183" s="4">
        <v>6.6847628780773702E-2</v>
      </c>
      <c r="G183" s="4">
        <v>8.2198044285178198E-2</v>
      </c>
      <c r="H183" s="4">
        <v>9.9412903189659105E-2</v>
      </c>
      <c r="I183" s="4">
        <v>0.10703157633543001</v>
      </c>
      <c r="J183" s="4">
        <v>0.111491777002811</v>
      </c>
      <c r="K183" s="4">
        <v>0.11290880292654</v>
      </c>
      <c r="L183" s="4">
        <v>0.114289313554764</v>
      </c>
      <c r="M183" s="14">
        <v>0.117716945707798</v>
      </c>
    </row>
    <row r="184" spans="1:13" x14ac:dyDescent="0.35">
      <c r="A184" s="67"/>
      <c r="B184" s="2">
        <v>0.55000000000000004</v>
      </c>
      <c r="C184" s="4">
        <v>-1.12326638773084E-2</v>
      </c>
      <c r="D184" s="4">
        <v>2.6336476206779501E-2</v>
      </c>
      <c r="E184" s="4">
        <v>5.5604026785918602E-2</v>
      </c>
      <c r="F184" s="4">
        <v>7.27081969380379E-2</v>
      </c>
      <c r="G184" s="4">
        <v>9.0327478945255293E-2</v>
      </c>
      <c r="H184" s="4">
        <v>0.107227392494679</v>
      </c>
      <c r="I184" s="4">
        <v>0.114726081490517</v>
      </c>
      <c r="J184" s="4">
        <v>0.122028954327106</v>
      </c>
      <c r="K184" s="4">
        <v>0.123374663293362</v>
      </c>
      <c r="L184" s="4">
        <v>0.124085947871208</v>
      </c>
      <c r="M184" s="14">
        <v>0.12648609280586201</v>
      </c>
    </row>
    <row r="185" spans="1:13" x14ac:dyDescent="0.35">
      <c r="A185" s="67"/>
      <c r="B185" s="2">
        <v>0.6</v>
      </c>
      <c r="C185" s="4">
        <v>-1.04243531823158E-2</v>
      </c>
      <c r="D185" s="4">
        <v>2.7277706190943701E-2</v>
      </c>
      <c r="E185" s="4">
        <v>5.9978764504194301E-2</v>
      </c>
      <c r="F185" s="4">
        <v>8.0453135073184995E-2</v>
      </c>
      <c r="G185" s="4">
        <v>0.100476711988449</v>
      </c>
      <c r="H185" s="4">
        <v>0.113678760826588</v>
      </c>
      <c r="I185" s="4">
        <v>0.123737268149853</v>
      </c>
      <c r="J185" s="4">
        <v>0.12787048518657701</v>
      </c>
      <c r="K185" s="4">
        <v>0.12965360283851601</v>
      </c>
      <c r="L185" s="4">
        <v>0.133882582187653</v>
      </c>
      <c r="M185" s="14">
        <v>0.13643963634967801</v>
      </c>
    </row>
    <row r="186" spans="1:13" x14ac:dyDescent="0.35">
      <c r="A186" s="67"/>
      <c r="B186" s="2">
        <v>0.65</v>
      </c>
      <c r="C186" s="4">
        <v>-1.07202306389809E-2</v>
      </c>
      <c r="D186" s="4">
        <v>2.8218936175108001E-2</v>
      </c>
      <c r="E186" s="4">
        <v>6.3345588743686704E-2</v>
      </c>
      <c r="F186" s="4">
        <v>8.9848436415195507E-2</v>
      </c>
      <c r="G186" s="4">
        <v>0.109301574528217</v>
      </c>
      <c r="H186" s="4">
        <v>0.120448835194111</v>
      </c>
      <c r="I186" s="4">
        <v>0.127617627382278</v>
      </c>
      <c r="J186" s="4">
        <v>0.13406440615654</v>
      </c>
      <c r="K186" s="4">
        <v>0.136960700154305</v>
      </c>
      <c r="L186" s="4">
        <v>0.138476207852364</v>
      </c>
      <c r="M186" s="14">
        <v>0.14168736338615401</v>
      </c>
    </row>
    <row r="187" spans="1:13" x14ac:dyDescent="0.35">
      <c r="A187" s="67"/>
      <c r="B187" s="2">
        <v>0.7</v>
      </c>
      <c r="C187" s="4">
        <v>-1.17877032607794E-2</v>
      </c>
      <c r="D187" s="4">
        <v>2.9160166159272201E-2</v>
      </c>
      <c r="E187" s="4">
        <v>6.9243766367435497E-2</v>
      </c>
      <c r="F187" s="4">
        <v>9.58354696631432E-2</v>
      </c>
      <c r="G187" s="4">
        <v>0.117382414638996</v>
      </c>
      <c r="H187" s="4">
        <v>0.125244930386543</v>
      </c>
      <c r="I187" s="4">
        <v>0.133904203772545</v>
      </c>
      <c r="J187" s="4">
        <v>0.139217078685761</v>
      </c>
      <c r="K187" s="4">
        <v>0.143764138221741</v>
      </c>
      <c r="L187" s="4">
        <v>0.14468830823898299</v>
      </c>
      <c r="M187" s="14">
        <v>0.14800380170345301</v>
      </c>
    </row>
    <row r="188" spans="1:13" x14ac:dyDescent="0.35">
      <c r="A188" s="67"/>
      <c r="B188" s="2">
        <v>0.75</v>
      </c>
      <c r="C188" s="4">
        <v>-1.4299941249191799E-2</v>
      </c>
      <c r="D188" s="4">
        <v>2.6389947161078502E-2</v>
      </c>
      <c r="E188" s="4">
        <v>7.2009436786174802E-2</v>
      </c>
      <c r="F188" s="4">
        <v>0.102265726774931</v>
      </c>
      <c r="G188" s="4">
        <v>0.122745230793953</v>
      </c>
      <c r="H188" s="4">
        <v>0.135890632867813</v>
      </c>
      <c r="I188" s="4">
        <v>0.14032027125358601</v>
      </c>
      <c r="J188" s="4">
        <v>0.14558035135269201</v>
      </c>
      <c r="K188" s="4">
        <v>0.14860381186008501</v>
      </c>
      <c r="L188" s="4">
        <v>0.15048903971910499</v>
      </c>
      <c r="M188" s="14">
        <v>0.15164862573146801</v>
      </c>
    </row>
    <row r="189" spans="1:13" x14ac:dyDescent="0.35">
      <c r="A189" s="67"/>
      <c r="B189" s="2">
        <v>0.8</v>
      </c>
      <c r="C189" s="4">
        <v>-1.3343906961381401E-2</v>
      </c>
      <c r="D189" s="4">
        <v>3.0249889940023401E-2</v>
      </c>
      <c r="E189" s="4">
        <v>7.7894836664199801E-2</v>
      </c>
      <c r="F189" s="4">
        <v>0.108695983886719</v>
      </c>
      <c r="G189" s="4">
        <v>0.12902906537056</v>
      </c>
      <c r="H189" s="4">
        <v>0.13812008500099199</v>
      </c>
      <c r="I189" s="4">
        <v>0.146561980247498</v>
      </c>
      <c r="J189" s="4">
        <v>0.14987511932849901</v>
      </c>
      <c r="K189" s="4">
        <v>0.154036089777946</v>
      </c>
      <c r="L189" s="4">
        <v>0.15628977119922599</v>
      </c>
      <c r="M189" s="14">
        <v>0.15697583556175199</v>
      </c>
    </row>
    <row r="190" spans="1:13" x14ac:dyDescent="0.35">
      <c r="A190" s="67"/>
      <c r="B190" s="2">
        <v>0.85</v>
      </c>
      <c r="C190" s="4">
        <v>-1.45769156515598E-2</v>
      </c>
      <c r="D190" s="4">
        <v>2.8235219419002498E-2</v>
      </c>
      <c r="E190" s="4">
        <v>8.3138838410377502E-2</v>
      </c>
      <c r="F190" s="4">
        <v>0.113913334906101</v>
      </c>
      <c r="G190" s="4">
        <v>0.13351446390152</v>
      </c>
      <c r="H190" s="4">
        <v>0.142811894416809</v>
      </c>
      <c r="I190" s="4">
        <v>0.151018425822258</v>
      </c>
      <c r="J190" s="4">
        <v>0.156043380498886</v>
      </c>
      <c r="K190" s="4">
        <v>0.15946836769580799</v>
      </c>
      <c r="L190" s="4">
        <v>0.16341581940650901</v>
      </c>
      <c r="M190" s="14">
        <v>0.16359254717826799</v>
      </c>
    </row>
    <row r="191" spans="1:13" x14ac:dyDescent="0.35">
      <c r="A191" s="67"/>
      <c r="B191" s="2">
        <v>0.9</v>
      </c>
      <c r="C191" s="4">
        <v>-1.4382436871528599E-2</v>
      </c>
      <c r="D191" s="4">
        <v>2.9444422572851198E-2</v>
      </c>
      <c r="E191" s="4">
        <v>9.04831662774086E-2</v>
      </c>
      <c r="F191" s="4">
        <v>0.119391612708569</v>
      </c>
      <c r="G191" s="4">
        <v>0.134754464030266</v>
      </c>
      <c r="H191" s="4">
        <v>0.14720240235328699</v>
      </c>
      <c r="I191" s="4">
        <v>0.155475869774818</v>
      </c>
      <c r="J191" s="4">
        <v>0.16016486287116999</v>
      </c>
      <c r="K191" s="4">
        <v>0.16338540613651301</v>
      </c>
      <c r="L191" s="4">
        <v>0.16774839162826499</v>
      </c>
      <c r="M191" s="14">
        <v>0.17033082246780401</v>
      </c>
    </row>
    <row r="192" spans="1:13" x14ac:dyDescent="0.35">
      <c r="A192" s="67"/>
      <c r="B192" s="2">
        <v>0.95</v>
      </c>
      <c r="C192" s="4">
        <v>-1.70596614480019E-2</v>
      </c>
      <c r="D192" s="4">
        <v>3.0653625726699801E-2</v>
      </c>
      <c r="E192" s="4">
        <v>9.4966433942318004E-2</v>
      </c>
      <c r="F192" s="4">
        <v>0.124098010361195</v>
      </c>
      <c r="G192" s="4">
        <v>0.139211371541023</v>
      </c>
      <c r="H192" s="4">
        <v>0.15217825770378099</v>
      </c>
      <c r="I192" s="4">
        <v>0.16123840212821999</v>
      </c>
      <c r="J192" s="4">
        <v>0.16744276881218001</v>
      </c>
      <c r="K192" s="4">
        <v>0.16753612458705899</v>
      </c>
      <c r="L192" s="4">
        <v>0.17233791947364799</v>
      </c>
      <c r="M192" s="14">
        <v>0.175720974802971</v>
      </c>
    </row>
    <row r="193" spans="1:13" x14ac:dyDescent="0.35">
      <c r="A193" s="67"/>
      <c r="B193" s="2">
        <v>1</v>
      </c>
      <c r="C193" s="4">
        <v>-1.5472105704248E-2</v>
      </c>
      <c r="D193" s="4">
        <v>3.4060254693031297E-2</v>
      </c>
      <c r="E193" s="4">
        <v>0.10624083876609799</v>
      </c>
      <c r="F193" s="4">
        <v>0.12961676716804499</v>
      </c>
      <c r="G193" s="4">
        <v>0.144341856241226</v>
      </c>
      <c r="H193" s="4">
        <v>0.15586559474468201</v>
      </c>
      <c r="I193" s="4">
        <v>0.165644571185112</v>
      </c>
      <c r="J193" s="4">
        <v>0.17115885019302399</v>
      </c>
      <c r="K193" s="4">
        <v>0.17275691032409701</v>
      </c>
      <c r="L193" s="4">
        <v>0.17794898152351399</v>
      </c>
      <c r="M193" s="14">
        <v>0.17907454073429099</v>
      </c>
    </row>
    <row r="194" spans="1:13" x14ac:dyDescent="0.35">
      <c r="A194" s="8"/>
      <c r="B194" s="9"/>
      <c r="C194" s="9"/>
      <c r="D194" s="9"/>
      <c r="E194" s="9"/>
      <c r="F194" s="9"/>
      <c r="G194" s="9"/>
      <c r="H194" s="9"/>
      <c r="I194" s="9"/>
      <c r="J194" s="9"/>
      <c r="K194" s="9"/>
      <c r="L194" s="9"/>
      <c r="M194" s="10"/>
    </row>
    <row r="195" spans="1:13" x14ac:dyDescent="0.35">
      <c r="A195" s="8"/>
      <c r="B195" s="9"/>
      <c r="C195" s="9"/>
      <c r="D195" s="9"/>
      <c r="E195" s="9"/>
      <c r="F195" s="9"/>
      <c r="G195" s="9"/>
      <c r="H195" s="9"/>
      <c r="I195" s="9"/>
      <c r="J195" s="9"/>
      <c r="K195" s="9"/>
      <c r="L195" s="9"/>
      <c r="M195" s="10"/>
    </row>
    <row r="196" spans="1:13" x14ac:dyDescent="0.35">
      <c r="A196" s="8"/>
      <c r="B196" s="9"/>
      <c r="C196" s="9"/>
      <c r="D196" s="9"/>
      <c r="E196" s="9"/>
      <c r="F196" s="9"/>
      <c r="G196" s="9"/>
      <c r="H196" s="9"/>
      <c r="I196" s="9"/>
      <c r="J196" s="9"/>
      <c r="K196" s="9"/>
      <c r="L196" s="9"/>
      <c r="M196" s="10"/>
    </row>
    <row r="197" spans="1:13" x14ac:dyDescent="0.35">
      <c r="A197" s="8"/>
      <c r="B197" s="9"/>
      <c r="C197" s="9"/>
      <c r="D197" s="9"/>
      <c r="E197" s="9"/>
      <c r="F197" s="9"/>
      <c r="G197" s="9"/>
      <c r="H197" s="9"/>
      <c r="I197" s="9"/>
      <c r="J197" s="9"/>
      <c r="K197" s="9"/>
      <c r="L197" s="9"/>
      <c r="M197" s="10"/>
    </row>
    <row r="198" spans="1:13" x14ac:dyDescent="0.35">
      <c r="A198" s="8"/>
      <c r="B198" s="9"/>
      <c r="C198" s="9"/>
      <c r="D198" s="9"/>
      <c r="E198" s="9"/>
      <c r="F198" s="9"/>
      <c r="G198" s="9"/>
      <c r="H198" s="9"/>
      <c r="I198" s="9"/>
      <c r="J198" s="9"/>
      <c r="K198" s="9"/>
      <c r="L198" s="9"/>
      <c r="M198" s="10"/>
    </row>
    <row r="199" spans="1:13" x14ac:dyDescent="0.35">
      <c r="A199" s="8"/>
      <c r="B199" s="9"/>
      <c r="C199" s="9"/>
      <c r="D199" s="9"/>
      <c r="E199" s="9"/>
      <c r="F199" s="9"/>
      <c r="G199" s="9"/>
      <c r="H199" s="9"/>
      <c r="I199" s="9"/>
      <c r="J199" s="9"/>
      <c r="K199" s="9"/>
      <c r="L199" s="9"/>
      <c r="M199" s="10"/>
    </row>
    <row r="200" spans="1:13" x14ac:dyDescent="0.35">
      <c r="A200" s="8"/>
      <c r="B200" s="9"/>
      <c r="C200" s="9"/>
      <c r="D200" s="9"/>
      <c r="E200" s="9"/>
      <c r="F200" s="9"/>
      <c r="G200" s="9"/>
      <c r="H200" s="9"/>
      <c r="I200" s="9"/>
      <c r="J200" s="9"/>
      <c r="K200" s="9"/>
      <c r="L200" s="9"/>
      <c r="M200" s="10"/>
    </row>
    <row r="201" spans="1:13" x14ac:dyDescent="0.35">
      <c r="A201" s="8"/>
      <c r="B201" s="9"/>
      <c r="C201" s="9"/>
      <c r="D201" s="9"/>
      <c r="E201" s="9"/>
      <c r="F201" s="9"/>
      <c r="G201" s="9"/>
      <c r="H201" s="9"/>
      <c r="I201" s="9"/>
      <c r="J201" s="9"/>
      <c r="K201" s="9"/>
      <c r="L201" s="9"/>
      <c r="M201" s="10"/>
    </row>
    <row r="202" spans="1:13" x14ac:dyDescent="0.35">
      <c r="A202" s="8"/>
      <c r="B202" s="9"/>
      <c r="C202" s="9"/>
      <c r="D202" s="9"/>
      <c r="E202" s="9"/>
      <c r="F202" s="9"/>
      <c r="G202" s="9"/>
      <c r="H202" s="9"/>
      <c r="I202" s="9"/>
      <c r="J202" s="9"/>
      <c r="K202" s="9"/>
      <c r="L202" s="9"/>
      <c r="M202" s="10"/>
    </row>
    <row r="203" spans="1:13" x14ac:dyDescent="0.35">
      <c r="A203" s="8"/>
      <c r="B203" s="9"/>
      <c r="C203" s="9"/>
      <c r="D203" s="9"/>
      <c r="E203" s="9"/>
      <c r="F203" s="9"/>
      <c r="G203" s="9"/>
      <c r="H203" s="9"/>
      <c r="I203" s="9"/>
      <c r="J203" s="9"/>
      <c r="K203" s="9"/>
      <c r="L203" s="9"/>
      <c r="M203" s="10"/>
    </row>
    <row r="204" spans="1:13" x14ac:dyDescent="0.35">
      <c r="A204" s="64" t="s">
        <v>1</v>
      </c>
      <c r="B204" s="65"/>
      <c r="C204" s="65"/>
      <c r="D204" s="65"/>
      <c r="E204" s="65"/>
      <c r="F204" s="65"/>
      <c r="G204" s="65"/>
      <c r="H204" s="65"/>
      <c r="I204" s="65"/>
      <c r="J204" s="65"/>
      <c r="K204" s="65"/>
      <c r="L204" s="65"/>
      <c r="M204" s="66"/>
    </row>
    <row r="205" spans="1:13" x14ac:dyDescent="0.35">
      <c r="A205" s="67" t="s">
        <v>0</v>
      </c>
      <c r="B205" s="1"/>
      <c r="C205" s="1">
        <v>0</v>
      </c>
      <c r="D205" s="1">
        <v>0.1</v>
      </c>
      <c r="E205" s="1">
        <v>0.2</v>
      </c>
      <c r="F205" s="1">
        <v>0.3</v>
      </c>
      <c r="G205" s="1">
        <v>0.4</v>
      </c>
      <c r="H205" s="1">
        <v>0.5</v>
      </c>
      <c r="I205" s="1">
        <v>0.6</v>
      </c>
      <c r="J205" s="1">
        <v>0.7</v>
      </c>
      <c r="K205" s="1">
        <v>0.8</v>
      </c>
      <c r="L205" s="1">
        <v>0.9</v>
      </c>
      <c r="M205" s="11">
        <v>1</v>
      </c>
    </row>
    <row r="206" spans="1:13" x14ac:dyDescent="0.35">
      <c r="A206" s="67"/>
      <c r="B206" s="2">
        <v>0</v>
      </c>
      <c r="C206" s="4">
        <v>0</v>
      </c>
      <c r="D206" s="4">
        <v>0</v>
      </c>
      <c r="E206" s="4">
        <v>0</v>
      </c>
      <c r="F206" s="4">
        <v>0</v>
      </c>
      <c r="G206" s="4">
        <v>0</v>
      </c>
      <c r="H206" s="4">
        <v>0</v>
      </c>
      <c r="I206" s="4">
        <v>0</v>
      </c>
      <c r="J206" s="4">
        <v>0</v>
      </c>
      <c r="K206" s="4">
        <v>0</v>
      </c>
      <c r="L206" s="4">
        <v>0</v>
      </c>
      <c r="M206" s="14">
        <v>0</v>
      </c>
    </row>
    <row r="207" spans="1:13" x14ac:dyDescent="0.35">
      <c r="A207" s="67"/>
      <c r="B207" s="2">
        <v>0.05</v>
      </c>
      <c r="C207" s="4">
        <v>-7.8530178871005795E-4</v>
      </c>
      <c r="D207" s="4">
        <v>-2.1678972989320798E-3</v>
      </c>
      <c r="E207" s="4">
        <v>-3.2468833960592699E-3</v>
      </c>
      <c r="F207" s="4">
        <v>-4.1511408053338502E-3</v>
      </c>
      <c r="G207" s="4">
        <v>-4.8193675465881798E-3</v>
      </c>
      <c r="H207" s="4">
        <v>-5.3783878684043902E-3</v>
      </c>
      <c r="I207" s="4">
        <v>-5.9595010243356202E-3</v>
      </c>
      <c r="J207" s="4">
        <v>-6.3258372247219103E-3</v>
      </c>
      <c r="K207" s="4">
        <v>-6.63437787443399E-3</v>
      </c>
      <c r="L207" s="4">
        <v>-6.7292321473360096E-3</v>
      </c>
      <c r="M207" s="14">
        <v>-6.6907694563269598E-3</v>
      </c>
    </row>
    <row r="208" spans="1:13" x14ac:dyDescent="0.35">
      <c r="A208" s="67"/>
      <c r="B208" s="2">
        <v>0.1</v>
      </c>
      <c r="C208" s="4">
        <v>2.0754481374751801E-4</v>
      </c>
      <c r="D208" s="4">
        <v>-2.74320808239281E-3</v>
      </c>
      <c r="E208" s="4">
        <v>-4.7370474785566304E-3</v>
      </c>
      <c r="F208" s="4">
        <v>-6.1671794392168496E-3</v>
      </c>
      <c r="G208" s="4">
        <v>-7.25312391296029E-3</v>
      </c>
      <c r="H208" s="4">
        <v>-8.0793919041752798E-3</v>
      </c>
      <c r="I208" s="4">
        <v>-8.9495033025741594E-3</v>
      </c>
      <c r="J208" s="4">
        <v>-9.3583483248949103E-3</v>
      </c>
      <c r="K208" s="4">
        <v>-9.5463776960969006E-3</v>
      </c>
      <c r="L208" s="4">
        <v>-1.0057975538075E-2</v>
      </c>
      <c r="M208" s="14">
        <v>-1.0217730887234201E-2</v>
      </c>
    </row>
    <row r="209" spans="1:13" x14ac:dyDescent="0.35">
      <c r="A209" s="67"/>
      <c r="B209" s="2">
        <v>0.15</v>
      </c>
      <c r="C209" s="4">
        <v>6.8883557105436899E-4</v>
      </c>
      <c r="D209" s="4">
        <v>-3.2223344314843399E-3</v>
      </c>
      <c r="E209" s="4">
        <v>-5.8908341452479397E-3</v>
      </c>
      <c r="F209" s="4">
        <v>-7.9322457313537598E-3</v>
      </c>
      <c r="G209" s="4">
        <v>-9.5894783735275303E-3</v>
      </c>
      <c r="H209" s="4">
        <v>-9.9835107102990202E-3</v>
      </c>
      <c r="I209" s="4">
        <v>-1.0954922065138799E-2</v>
      </c>
      <c r="J209" s="4">
        <v>-1.13067217171192E-2</v>
      </c>
      <c r="K209" s="4">
        <v>-1.23637784272432E-2</v>
      </c>
      <c r="L209" s="4">
        <v>-1.3228774070739699E-2</v>
      </c>
      <c r="M209" s="14">
        <v>-1.2479168673356401E-2</v>
      </c>
    </row>
    <row r="210" spans="1:13" x14ac:dyDescent="0.35">
      <c r="A210" s="67"/>
      <c r="B210" s="2">
        <v>0.2</v>
      </c>
      <c r="C210" s="4">
        <v>1.1795834871009001E-3</v>
      </c>
      <c r="D210" s="4">
        <v>-4.0298691019415899E-3</v>
      </c>
      <c r="E210" s="4">
        <v>-7.2424714453518399E-3</v>
      </c>
      <c r="F210" s="4">
        <v>-1.0469902513755701E-2</v>
      </c>
      <c r="G210" s="4">
        <v>-1.14431940019131E-2</v>
      </c>
      <c r="H210" s="4">
        <v>-1.21446149423718E-2</v>
      </c>
      <c r="I210" s="4">
        <v>-1.2534293346106999E-2</v>
      </c>
      <c r="J210" s="4">
        <v>-1.2797218747437E-2</v>
      </c>
      <c r="K210" s="4">
        <v>-1.38412819554408E-2</v>
      </c>
      <c r="L210" s="4">
        <v>-1.527248788625E-2</v>
      </c>
      <c r="M210" s="14">
        <v>-1.47406064594785E-2</v>
      </c>
    </row>
    <row r="211" spans="1:13" x14ac:dyDescent="0.35">
      <c r="A211" s="67"/>
      <c r="B211" s="2">
        <v>0.25</v>
      </c>
      <c r="C211" s="4">
        <v>1.4929196331649999E-3</v>
      </c>
      <c r="D211" s="4">
        <v>-4.6847276389598898E-3</v>
      </c>
      <c r="E211" s="4">
        <v>-8.8263973593711905E-3</v>
      </c>
      <c r="F211" s="4">
        <v>-1.0956294317212401E-2</v>
      </c>
      <c r="G211" s="4">
        <v>-1.2465626001357999E-2</v>
      </c>
      <c r="H211" s="4">
        <v>-1.3111023232340801E-2</v>
      </c>
      <c r="I211" s="4">
        <v>-1.40089895576239E-2</v>
      </c>
      <c r="J211" s="4">
        <v>-1.4287715777754799E-2</v>
      </c>
      <c r="K211" s="4">
        <v>-1.53187854836384E-2</v>
      </c>
      <c r="L211" s="4">
        <v>-1.6290143132209799E-2</v>
      </c>
      <c r="M211" s="14">
        <v>-1.70020442456007E-2</v>
      </c>
    </row>
    <row r="212" spans="1:13" x14ac:dyDescent="0.35">
      <c r="A212" s="67"/>
      <c r="B212" s="2">
        <v>0.3</v>
      </c>
      <c r="C212" s="4">
        <v>1.68726639822125E-3</v>
      </c>
      <c r="D212" s="4">
        <v>-5.2102920599281797E-3</v>
      </c>
      <c r="E212" s="4">
        <v>-9.5245027914643305E-3</v>
      </c>
      <c r="F212" s="4">
        <v>-1.1771365241319999E-2</v>
      </c>
      <c r="G212" s="4">
        <v>-1.3488058000803001E-2</v>
      </c>
      <c r="H212" s="4">
        <v>-1.4077431522309799E-2</v>
      </c>
      <c r="I212" s="4">
        <v>-1.5514979138970399E-2</v>
      </c>
      <c r="J212" s="4">
        <v>-1.5778212808072602E-2</v>
      </c>
      <c r="K212" s="4">
        <v>-1.6796289011836101E-2</v>
      </c>
      <c r="L212" s="4">
        <v>-1.7307798378169498E-2</v>
      </c>
      <c r="M212" s="14">
        <v>-1.79599607363343E-2</v>
      </c>
    </row>
    <row r="213" spans="1:13" x14ac:dyDescent="0.35">
      <c r="A213" s="67"/>
      <c r="B213" s="2">
        <v>0.35</v>
      </c>
      <c r="C213" s="4">
        <v>1.4274085406214001E-3</v>
      </c>
      <c r="D213" s="4">
        <v>-5.9047266840934797E-3</v>
      </c>
      <c r="E213" s="4">
        <v>-1.03105399757624E-2</v>
      </c>
      <c r="F213" s="4">
        <v>-1.23673167516604E-2</v>
      </c>
      <c r="G213" s="4">
        <v>-1.39295998960733E-2</v>
      </c>
      <c r="H213" s="4">
        <v>-1.5043839812278701E-2</v>
      </c>
      <c r="I213" s="4">
        <v>-1.6868798062205301E-2</v>
      </c>
      <c r="J213" s="4">
        <v>-1.7268709838390399E-2</v>
      </c>
      <c r="K213" s="4">
        <v>-1.7784509807825099E-2</v>
      </c>
      <c r="L213" s="4">
        <v>-1.8325453624129299E-2</v>
      </c>
      <c r="M213" s="14">
        <v>-1.8917877227067899E-2</v>
      </c>
    </row>
    <row r="214" spans="1:13" x14ac:dyDescent="0.35">
      <c r="A214" s="67"/>
      <c r="B214" s="2">
        <v>0.4</v>
      </c>
      <c r="C214" s="4">
        <v>1.53824931476265E-3</v>
      </c>
      <c r="D214" s="4">
        <v>-6.5078912302851703E-3</v>
      </c>
      <c r="E214" s="4">
        <v>-1.1096577160060401E-2</v>
      </c>
      <c r="F214" s="4">
        <v>-1.2963268262000701E-2</v>
      </c>
      <c r="G214" s="4">
        <v>-1.4371141791343699E-2</v>
      </c>
      <c r="H214" s="4">
        <v>-1.6090884804725598E-2</v>
      </c>
      <c r="I214" s="4">
        <v>-1.76699506118894E-2</v>
      </c>
      <c r="J214" s="4">
        <v>-1.8235694617033001E-2</v>
      </c>
      <c r="K214" s="4">
        <v>-1.8747866153716999E-2</v>
      </c>
      <c r="L214" s="4">
        <v>-1.90744884312153E-2</v>
      </c>
      <c r="M214" s="14">
        <v>-1.9159128889441501E-2</v>
      </c>
    </row>
    <row r="215" spans="1:13" x14ac:dyDescent="0.35">
      <c r="A215" s="67"/>
      <c r="B215" s="2">
        <v>0.45</v>
      </c>
      <c r="C215" s="4">
        <v>1.51955080218613E-3</v>
      </c>
      <c r="D215" s="4">
        <v>-7.4370321817696103E-3</v>
      </c>
      <c r="E215" s="4">
        <v>-1.1840126477181899E-2</v>
      </c>
      <c r="F215" s="4">
        <v>-1.35592197723411E-2</v>
      </c>
      <c r="G215" s="4">
        <v>-1.53367230668664E-2</v>
      </c>
      <c r="H215" s="4">
        <v>-1.6965948045253799E-2</v>
      </c>
      <c r="I215" s="4">
        <v>-1.84711031615734E-2</v>
      </c>
      <c r="J215" s="4">
        <v>-1.92169416695833E-2</v>
      </c>
      <c r="K215" s="4">
        <v>-1.95924527943134E-2</v>
      </c>
      <c r="L215" s="4">
        <v>-1.9963955506682399E-2</v>
      </c>
      <c r="M215" s="14">
        <v>-2.0326673984527598E-2</v>
      </c>
    </row>
    <row r="216" spans="1:13" x14ac:dyDescent="0.35">
      <c r="A216" s="67"/>
      <c r="B216" s="2">
        <v>0.5</v>
      </c>
      <c r="C216" s="4">
        <v>1.7675244016572801E-3</v>
      </c>
      <c r="D216" s="4">
        <v>-8.0749550834298099E-3</v>
      </c>
      <c r="E216" s="4">
        <v>-1.2442730367183699E-2</v>
      </c>
      <c r="F216" s="4">
        <v>-1.41551712826814E-2</v>
      </c>
      <c r="G216" s="4">
        <v>-1.63023043423891E-2</v>
      </c>
      <c r="H216" s="4">
        <v>-1.77714452147484E-2</v>
      </c>
      <c r="I216" s="4">
        <v>-1.9220609217882201E-2</v>
      </c>
      <c r="J216" s="4">
        <v>-2.01343260705471E-2</v>
      </c>
      <c r="K216" s="4">
        <v>-2.0430421456694599E-2</v>
      </c>
      <c r="L216" s="4">
        <v>-2.1025799214839901E-2</v>
      </c>
      <c r="M216" s="14">
        <v>-2.1078022196888899E-2</v>
      </c>
    </row>
    <row r="217" spans="1:13" x14ac:dyDescent="0.35">
      <c r="A217" s="67"/>
      <c r="B217" s="2">
        <v>0.55000000000000004</v>
      </c>
      <c r="C217" s="4">
        <v>1.5853490913286801E-3</v>
      </c>
      <c r="D217" s="4">
        <v>-8.0838622525334393E-3</v>
      </c>
      <c r="E217" s="4">
        <v>-1.30518963560462E-2</v>
      </c>
      <c r="F217" s="4">
        <v>-1.4751122793021799E-2</v>
      </c>
      <c r="G217" s="4">
        <v>-1.7594585195183799E-2</v>
      </c>
      <c r="H217" s="4">
        <v>-1.8483737483620599E-2</v>
      </c>
      <c r="I217" s="4">
        <v>-1.96079071611166E-2</v>
      </c>
      <c r="J217" s="4">
        <v>-2.0706960931420298E-2</v>
      </c>
      <c r="K217" s="4">
        <v>-2.1508837118744899E-2</v>
      </c>
      <c r="L217" s="4">
        <v>-2.1814450621604899E-2</v>
      </c>
      <c r="M217" s="14">
        <v>-2.2042127326130902E-2</v>
      </c>
    </row>
    <row r="218" spans="1:13" x14ac:dyDescent="0.35">
      <c r="A218" s="67"/>
      <c r="B218" s="2">
        <v>0.6</v>
      </c>
      <c r="C218" s="4">
        <v>1.58522336278111E-3</v>
      </c>
      <c r="D218" s="4">
        <v>-8.4095345810055698E-3</v>
      </c>
      <c r="E218" s="4">
        <v>-1.36610623449087E-2</v>
      </c>
      <c r="F218" s="4">
        <v>-1.6319857910275501E-2</v>
      </c>
      <c r="G218" s="4">
        <v>-1.7818287014961201E-2</v>
      </c>
      <c r="H218" s="4">
        <v>-1.9196029752492901E-2</v>
      </c>
      <c r="I218" s="4">
        <v>-2.0341789349913601E-2</v>
      </c>
      <c r="J218" s="4">
        <v>-2.1525925025343898E-2</v>
      </c>
      <c r="K218" s="4">
        <v>-2.2075118497014001E-2</v>
      </c>
      <c r="L218" s="4">
        <v>-2.2725300863385201E-2</v>
      </c>
      <c r="M218" s="14">
        <v>-2.3126462474465401E-2</v>
      </c>
    </row>
    <row r="219" spans="1:13" x14ac:dyDescent="0.35">
      <c r="A219" s="67"/>
      <c r="B219" s="2">
        <v>0.65</v>
      </c>
      <c r="C219" s="4">
        <v>1.6244377475231899E-3</v>
      </c>
      <c r="D219" s="4">
        <v>-9.1059510596096498E-3</v>
      </c>
      <c r="E219" s="4">
        <v>-1.41180520877242E-2</v>
      </c>
      <c r="F219" s="4">
        <v>-1.6512978821992898E-2</v>
      </c>
      <c r="G219" s="4">
        <v>-1.8642021343111999E-2</v>
      </c>
      <c r="H219" s="4">
        <v>-1.9816538318991699E-2</v>
      </c>
      <c r="I219" s="4">
        <v>-2.1279612556099899E-2</v>
      </c>
      <c r="J219" s="4">
        <v>-2.2164344787597701E-2</v>
      </c>
      <c r="K219" s="4">
        <v>-2.3305458948016201E-2</v>
      </c>
      <c r="L219" s="4">
        <v>-2.33326852321625E-2</v>
      </c>
      <c r="M219" s="14">
        <v>-2.42617446929216E-2</v>
      </c>
    </row>
    <row r="220" spans="1:13" x14ac:dyDescent="0.35">
      <c r="A220" s="67"/>
      <c r="B220" s="2">
        <v>0.7</v>
      </c>
      <c r="C220" s="4">
        <v>1.6206349246203899E-3</v>
      </c>
      <c r="D220" s="4">
        <v>-9.8023675382137299E-3</v>
      </c>
      <c r="E220" s="4">
        <v>-1.4500850811600701E-2</v>
      </c>
      <c r="F220" s="4">
        <v>-1.66018512099981E-2</v>
      </c>
      <c r="G220" s="4">
        <v>-1.9074779003858601E-2</v>
      </c>
      <c r="H220" s="4">
        <v>-2.0558983087539701E-2</v>
      </c>
      <c r="I220" s="4">
        <v>-2.1855887025594701E-2</v>
      </c>
      <c r="J220" s="4">
        <v>-2.3008618503809E-2</v>
      </c>
      <c r="K220" s="4">
        <v>-2.3900786414742501E-2</v>
      </c>
      <c r="L220" s="4">
        <v>-2.4322817102074599E-2</v>
      </c>
      <c r="M220" s="14">
        <v>-2.5162024423479999E-2</v>
      </c>
    </row>
    <row r="221" spans="1:13" x14ac:dyDescent="0.35">
      <c r="A221" s="67"/>
      <c r="B221" s="2">
        <v>0.75</v>
      </c>
      <c r="C221" s="4">
        <v>1.6186857828870401E-3</v>
      </c>
      <c r="D221" s="4">
        <v>-1.02241663262248E-2</v>
      </c>
      <c r="E221" s="4">
        <v>-1.4774254988879E-2</v>
      </c>
      <c r="F221" s="4">
        <v>-1.7915342003107099E-2</v>
      </c>
      <c r="G221" s="4">
        <v>-1.9703464582562401E-2</v>
      </c>
      <c r="H221" s="4">
        <v>-2.11539473384619E-2</v>
      </c>
      <c r="I221" s="4">
        <v>-2.2723425179719901E-2</v>
      </c>
      <c r="J221" s="4">
        <v>-2.3741479963064201E-2</v>
      </c>
      <c r="K221" s="4">
        <v>-2.4597357958555201E-2</v>
      </c>
      <c r="L221" s="4">
        <v>-2.5404227897524799E-2</v>
      </c>
      <c r="M221" s="14">
        <v>-2.53583323210478E-2</v>
      </c>
    </row>
    <row r="222" spans="1:13" x14ac:dyDescent="0.35">
      <c r="A222" s="67"/>
      <c r="B222" s="2">
        <v>0.8</v>
      </c>
      <c r="C222" s="4">
        <v>1.6431419644504801E-3</v>
      </c>
      <c r="D222" s="4">
        <v>-1.0276630055159299E-2</v>
      </c>
      <c r="E222" s="4">
        <v>-1.5047659166157201E-2</v>
      </c>
      <c r="F222" s="4">
        <v>-1.81175824254751E-2</v>
      </c>
      <c r="G222" s="4">
        <v>-2.0231733098626099E-2</v>
      </c>
      <c r="H222" s="4">
        <v>-2.17637810856104E-2</v>
      </c>
      <c r="I222" s="4">
        <v>-2.3450495675206198E-2</v>
      </c>
      <c r="J222" s="4">
        <v>-2.45484337210655E-2</v>
      </c>
      <c r="K222" s="4">
        <v>-2.5522539392113699E-2</v>
      </c>
      <c r="L222" s="4">
        <v>-2.61446945369244E-2</v>
      </c>
      <c r="M222" s="14">
        <v>-2.63303685933352E-2</v>
      </c>
    </row>
    <row r="223" spans="1:13" x14ac:dyDescent="0.35">
      <c r="A223" s="67"/>
      <c r="B223" s="2">
        <v>0.85</v>
      </c>
      <c r="C223" s="4">
        <v>1.5996659640222801E-3</v>
      </c>
      <c r="D223" s="4">
        <v>-1.03290937840939E-2</v>
      </c>
      <c r="E223" s="4">
        <v>-1.54898525215685E-2</v>
      </c>
      <c r="F223" s="4">
        <v>-1.8900835886597599E-2</v>
      </c>
      <c r="G223" s="4">
        <v>-2.09968741983175E-2</v>
      </c>
      <c r="H223" s="4">
        <v>-2.2372294217348099E-2</v>
      </c>
      <c r="I223" s="4">
        <v>-2.42634117603302E-2</v>
      </c>
      <c r="J223" s="4">
        <v>-2.5157213211059602E-2</v>
      </c>
      <c r="K223" s="4">
        <v>-2.6298984885215801E-2</v>
      </c>
      <c r="L223" s="4">
        <v>-2.6994980871677399E-2</v>
      </c>
      <c r="M223" s="14">
        <v>-2.70540080964565E-2</v>
      </c>
    </row>
    <row r="224" spans="1:13" x14ac:dyDescent="0.35">
      <c r="A224" s="67"/>
      <c r="B224" s="2">
        <v>0.9</v>
      </c>
      <c r="C224" s="4">
        <v>1.4345851959660699E-3</v>
      </c>
      <c r="D224" s="4">
        <v>-1.0588023501137901E-2</v>
      </c>
      <c r="E224" s="4">
        <v>-1.59320458769798E-2</v>
      </c>
      <c r="F224" s="4">
        <v>-1.89439710229635E-2</v>
      </c>
      <c r="G224" s="4">
        <v>-2.1246299147605899E-2</v>
      </c>
      <c r="H224" s="4">
        <v>-2.3142199963331202E-2</v>
      </c>
      <c r="I224" s="4">
        <v>-2.4951249361038201E-2</v>
      </c>
      <c r="J224" s="4">
        <v>-2.5992101058363901E-2</v>
      </c>
      <c r="K224" s="4">
        <v>-2.70219370722771E-2</v>
      </c>
      <c r="L224" s="4">
        <v>-2.7608621865510899E-2</v>
      </c>
      <c r="M224" s="14">
        <v>-2.8074447065591802E-2</v>
      </c>
    </row>
    <row r="225" spans="1:13" x14ac:dyDescent="0.35">
      <c r="A225" s="67"/>
      <c r="B225" s="2">
        <v>0.95</v>
      </c>
      <c r="C225" s="4">
        <v>1.4732385752722599E-3</v>
      </c>
      <c r="D225" s="4">
        <v>-1.0846953218181901E-2</v>
      </c>
      <c r="E225" s="4">
        <v>-1.6104595735669101E-2</v>
      </c>
      <c r="F225" s="4">
        <v>-1.94553658366203E-2</v>
      </c>
      <c r="G225" s="4">
        <v>-2.1684996783733399E-2</v>
      </c>
      <c r="H225" s="4">
        <v>-2.37881690263748E-2</v>
      </c>
      <c r="I225" s="4">
        <v>-2.5266122072935101E-2</v>
      </c>
      <c r="J225" s="4">
        <v>-2.6721378788351999E-2</v>
      </c>
      <c r="K225" s="4">
        <v>-2.7401721104979501E-2</v>
      </c>
      <c r="L225" s="4">
        <v>-2.8212886303663299E-2</v>
      </c>
      <c r="M225" s="14">
        <v>-2.86197457462549E-2</v>
      </c>
    </row>
    <row r="226" spans="1:13" ht="15" thickBot="1" x14ac:dyDescent="0.4">
      <c r="A226" s="68"/>
      <c r="B226" s="15">
        <v>1</v>
      </c>
      <c r="C226" s="16">
        <v>1.66860455647111E-3</v>
      </c>
      <c r="D226" s="16">
        <v>-1.1105882935226E-2</v>
      </c>
      <c r="E226" s="16">
        <v>-1.68516542762518E-2</v>
      </c>
      <c r="F226" s="16">
        <v>-1.9878579303622201E-2</v>
      </c>
      <c r="G226" s="16">
        <v>-2.2270934656262401E-2</v>
      </c>
      <c r="H226" s="16">
        <v>-2.4387042969465301E-2</v>
      </c>
      <c r="I226" s="16">
        <v>-2.6035277172923098E-2</v>
      </c>
      <c r="J226" s="16">
        <v>-2.7424713596701601E-2</v>
      </c>
      <c r="K226" s="16">
        <v>-2.8145158663392102E-2</v>
      </c>
      <c r="L226" s="16">
        <v>-2.8741329908370999E-2</v>
      </c>
      <c r="M226" s="17">
        <v>-2.9424579814076399E-2</v>
      </c>
    </row>
  </sheetData>
  <mergeCells count="14">
    <mergeCell ref="A205:A226"/>
    <mergeCell ref="A171:M171"/>
    <mergeCell ref="A172:A193"/>
    <mergeCell ref="A204:M204"/>
    <mergeCell ref="A106:A127"/>
    <mergeCell ref="A138:M138"/>
    <mergeCell ref="A139:A160"/>
    <mergeCell ref="A72:M72"/>
    <mergeCell ref="A73:A94"/>
    <mergeCell ref="A105:M105"/>
    <mergeCell ref="A6:M6"/>
    <mergeCell ref="A7:A28"/>
    <mergeCell ref="A39:M39"/>
    <mergeCell ref="A40:A61"/>
  </mergeCells>
  <pageMargins left="0.7" right="0.7" top="0.75" bottom="0.75" header="0.3" footer="0.3"/>
  <pageSetup paperSize="9" orientation="landscape" r:id="rId1"/>
  <headerFooter>
    <oddHeader>&amp;C&amp;"-,Italic"TRV parameters for load current switching 
CLASS 7: Transformer rating: 601 - 1000 MVA ,  Generator rating: 801 MVA or more</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32CBC-27D3-4645-9C01-F5A5A8A8CE27}">
  <dimension ref="A1:I120"/>
  <sheetViews>
    <sheetView zoomScale="80" zoomScaleNormal="80" workbookViewId="0">
      <selection activeCell="B12" sqref="B12"/>
    </sheetView>
  </sheetViews>
  <sheetFormatPr defaultRowHeight="14.5" x14ac:dyDescent="0.35"/>
  <cols>
    <col min="1" max="1" width="96.90625" bestFit="1" customWidth="1"/>
    <col min="2" max="7" width="13.6328125" bestFit="1" customWidth="1"/>
    <col min="8" max="8" width="13.36328125" bestFit="1" customWidth="1"/>
    <col min="9" max="9" width="13.6328125" bestFit="1" customWidth="1"/>
  </cols>
  <sheetData>
    <row r="1" spans="1:2" x14ac:dyDescent="0.35">
      <c r="A1" s="33" t="s">
        <v>4</v>
      </c>
      <c r="B1" s="33" t="str">
        <f>TRV_parameters_calculator!E5</f>
        <v>51-100 MVA</v>
      </c>
    </row>
    <row r="2" spans="1:2" x14ac:dyDescent="0.35">
      <c r="A2" s="33" t="s">
        <v>12</v>
      </c>
      <c r="B2" s="33">
        <f>TRV_parameters_calculator!E6</f>
        <v>20</v>
      </c>
    </row>
    <row r="3" spans="1:2" x14ac:dyDescent="0.35">
      <c r="A3" s="33" t="s">
        <v>14</v>
      </c>
      <c r="B3" s="33">
        <f>TRV_parameters_calculator!E7</f>
        <v>50</v>
      </c>
    </row>
    <row r="4" spans="1:2" x14ac:dyDescent="0.35">
      <c r="A4" s="33" t="s">
        <v>13</v>
      </c>
      <c r="B4" s="33">
        <f>TRV_parameters_calculator!E8</f>
        <v>5</v>
      </c>
    </row>
    <row r="5" spans="1:2" x14ac:dyDescent="0.35">
      <c r="A5" s="33" t="s">
        <v>15</v>
      </c>
      <c r="B5" s="23">
        <f>IF(TRV_parameters_calculator!E9=0,0,TRV_parameters_calculator!E9-0.0000000000001+0.000000000000001)</f>
        <v>9.9999999999901001E-2</v>
      </c>
    </row>
    <row r="6" spans="1:2" x14ac:dyDescent="0.35">
      <c r="A6" s="33" t="s">
        <v>16</v>
      </c>
      <c r="B6" s="23">
        <f>IF(TRV_parameters_calculator!E10=0,0.00000000000001,TRV_parameters_calculator!E10-0.0000000000001+0.00000000000001)</f>
        <v>9.9999999999910008E-2</v>
      </c>
    </row>
    <row r="9" spans="1:2" x14ac:dyDescent="0.35">
      <c r="A9" t="s">
        <v>21</v>
      </c>
    </row>
    <row r="10" spans="1:2" x14ac:dyDescent="0.35">
      <c r="A10" t="s">
        <v>17</v>
      </c>
      <c r="B10" s="35">
        <f>B2*B24</f>
        <v>63.543009757993801</v>
      </c>
    </row>
    <row r="11" spans="1:2" x14ac:dyDescent="0.35">
      <c r="A11" t="s">
        <v>18</v>
      </c>
      <c r="B11" s="35">
        <f>B25+B26*(B2-B22)+B27*(B3-B23)</f>
        <v>1.6172050516408156</v>
      </c>
    </row>
    <row r="12" spans="1:2" x14ac:dyDescent="0.35">
      <c r="A12" t="s">
        <v>19</v>
      </c>
      <c r="B12" s="35">
        <f>B28+B29*(B2-B22)+B30*(B3-B23)</f>
        <v>4.5154008593385946</v>
      </c>
    </row>
    <row r="14" spans="1:2" x14ac:dyDescent="0.35">
      <c r="A14" t="s">
        <v>44</v>
      </c>
      <c r="B14" s="35">
        <f>B6</f>
        <v>9.9999999999910008E-2</v>
      </c>
    </row>
    <row r="15" spans="1:2" x14ac:dyDescent="0.35">
      <c r="A15" t="s">
        <v>43</v>
      </c>
      <c r="B15" s="35">
        <f>VLOOKUP(B6,CLASS1_OOP!B8:B28,1)</f>
        <v>0.05</v>
      </c>
    </row>
    <row r="16" spans="1:2" x14ac:dyDescent="0.35">
      <c r="A16" t="s">
        <v>46</v>
      </c>
      <c r="B16" s="35">
        <f>VLOOKUP(B6+0.05,CLASS1_OOP!B8:B28,1)</f>
        <v>0.1</v>
      </c>
    </row>
    <row r="18" spans="1:9" x14ac:dyDescent="0.35">
      <c r="A18" t="s">
        <v>22</v>
      </c>
      <c r="B18" s="35">
        <f>B5/B6</f>
        <v>0.99999999999990996</v>
      </c>
    </row>
    <row r="19" spans="1:9" x14ac:dyDescent="0.35">
      <c r="A19" t="s">
        <v>45</v>
      </c>
      <c r="B19" s="35">
        <f>HLOOKUP(B18,CLASS1_OOP!C7:M7,1)</f>
        <v>0.9</v>
      </c>
    </row>
    <row r="20" spans="1:9" x14ac:dyDescent="0.35">
      <c r="A20" t="s">
        <v>47</v>
      </c>
      <c r="B20" s="35">
        <f>HLOOKUP(B18+0.1,CLASS1_OOP!C7:M7,1)</f>
        <v>1</v>
      </c>
    </row>
    <row r="21" spans="1:9" x14ac:dyDescent="0.35">
      <c r="B21" s="32"/>
    </row>
    <row r="22" spans="1:9" x14ac:dyDescent="0.35">
      <c r="A22" t="s">
        <v>31</v>
      </c>
      <c r="B22" s="35">
        <f>INDEX(B33:I33,MATCH($B$1,B32:I32,0))</f>
        <v>15.79</v>
      </c>
    </row>
    <row r="23" spans="1:9" x14ac:dyDescent="0.35">
      <c r="A23" t="s">
        <v>32</v>
      </c>
      <c r="B23" s="35">
        <f>INDEX(B36:I36,MATCH($B$1,B35:I35,0))</f>
        <v>51.89</v>
      </c>
    </row>
    <row r="24" spans="1:9" x14ac:dyDescent="0.35">
      <c r="A24" t="s">
        <v>24</v>
      </c>
      <c r="B24" s="34">
        <f>INDEX(B39:I39,MATCH(B1,B38:I38,0))</f>
        <v>3.1771504878996901</v>
      </c>
      <c r="C24" s="34"/>
      <c r="D24" s="34"/>
      <c r="E24" s="34"/>
      <c r="F24" s="34"/>
      <c r="G24" s="34"/>
      <c r="H24" s="34"/>
      <c r="I24" s="34"/>
    </row>
    <row r="25" spans="1:9" x14ac:dyDescent="0.35">
      <c r="A25" t="s">
        <v>26</v>
      </c>
      <c r="B25" s="34">
        <f>INDEX(B51:I51,MATCH($B$1,B50:I50,0))</f>
        <v>1.4907889366157425</v>
      </c>
      <c r="C25" s="34"/>
      <c r="D25" s="34"/>
      <c r="E25" s="34"/>
      <c r="F25" s="34"/>
      <c r="G25" s="34"/>
      <c r="H25" s="34"/>
      <c r="I25" s="34"/>
    </row>
    <row r="26" spans="1:9" x14ac:dyDescent="0.35">
      <c r="A26" t="s">
        <v>27</v>
      </c>
      <c r="B26" s="34">
        <f>INDEX(B63:I63,MATCH($B$1,B62:I62,0))</f>
        <v>3.4964546561245383E-2</v>
      </c>
      <c r="C26" s="34"/>
      <c r="D26" s="34"/>
      <c r="E26" s="34"/>
      <c r="F26" s="34"/>
      <c r="G26" s="34"/>
      <c r="H26" s="34"/>
      <c r="I26" s="34"/>
    </row>
    <row r="27" spans="1:9" x14ac:dyDescent="0.35">
      <c r="A27" t="s">
        <v>30</v>
      </c>
      <c r="B27" s="34">
        <f>INDEX(B75:I75,MATCH($B$1,B74:I74,0))</f>
        <v>1.0997156612576685E-2</v>
      </c>
      <c r="C27" s="34"/>
      <c r="D27" s="34"/>
      <c r="E27" s="34"/>
      <c r="F27" s="34"/>
      <c r="G27" s="34"/>
      <c r="H27" s="34"/>
      <c r="I27" s="34"/>
    </row>
    <row r="28" spans="1:9" x14ac:dyDescent="0.35">
      <c r="A28" t="s">
        <v>34</v>
      </c>
      <c r="B28" s="34">
        <f>INDEX(B87:I87,MATCH($B$1,B86:I86,0))</f>
        <v>4.1103292703607037</v>
      </c>
      <c r="C28" s="34"/>
      <c r="D28" s="34"/>
      <c r="E28" s="34"/>
      <c r="F28" s="34"/>
      <c r="G28" s="34"/>
      <c r="H28" s="34"/>
      <c r="I28" s="34"/>
    </row>
    <row r="29" spans="1:9" x14ac:dyDescent="0.35">
      <c r="A29" t="s">
        <v>36</v>
      </c>
      <c r="B29" s="34">
        <f>INDEX(B99:I99,MATCH($B$1,B98:I98,0))</f>
        <v>7.7295020222607536E-2</v>
      </c>
      <c r="C29" s="34"/>
      <c r="D29" s="34"/>
      <c r="E29" s="34"/>
      <c r="F29" s="34"/>
      <c r="G29" s="34"/>
      <c r="H29" s="34"/>
      <c r="I29" s="34"/>
    </row>
    <row r="30" spans="1:9" x14ac:dyDescent="0.35">
      <c r="A30" t="s">
        <v>38</v>
      </c>
      <c r="B30" s="34">
        <f>INDEX(B111:I111,MATCH($B$1,B110:I110,0))</f>
        <v>-4.2147912085033393E-2</v>
      </c>
      <c r="C30" s="34"/>
      <c r="D30" s="34"/>
      <c r="E30" s="34"/>
      <c r="F30" s="34"/>
      <c r="G30" s="34"/>
      <c r="H30" s="34"/>
      <c r="I30" s="34"/>
    </row>
    <row r="32" spans="1:9" x14ac:dyDescent="0.35">
      <c r="B32" t="s">
        <v>5</v>
      </c>
      <c r="C32" t="s">
        <v>6</v>
      </c>
      <c r="D32" t="s">
        <v>7</v>
      </c>
      <c r="E32" t="s">
        <v>8</v>
      </c>
      <c r="F32" t="s">
        <v>9</v>
      </c>
      <c r="G32" t="s">
        <v>10</v>
      </c>
      <c r="H32" t="s">
        <v>11</v>
      </c>
      <c r="I32" t="s">
        <v>101</v>
      </c>
    </row>
    <row r="33" spans="1:9" x14ac:dyDescent="0.35">
      <c r="A33" t="s">
        <v>31</v>
      </c>
      <c r="B33" s="35">
        <v>14.51</v>
      </c>
      <c r="C33" s="35">
        <v>15.79</v>
      </c>
      <c r="D33" s="35">
        <v>18.05</v>
      </c>
      <c r="E33" s="35">
        <v>21.52</v>
      </c>
      <c r="F33" s="35">
        <v>23.83</v>
      </c>
      <c r="G33" s="35">
        <v>25.25</v>
      </c>
      <c r="H33" s="35">
        <v>26.1</v>
      </c>
      <c r="I33" s="35">
        <v>26.54</v>
      </c>
    </row>
    <row r="34" spans="1:9" x14ac:dyDescent="0.35">
      <c r="B34" s="35"/>
      <c r="C34" s="35"/>
      <c r="D34" s="35"/>
      <c r="E34" s="35"/>
      <c r="F34" s="35"/>
      <c r="G34" s="35"/>
      <c r="H34" s="35"/>
      <c r="I34" s="35"/>
    </row>
    <row r="35" spans="1:9" x14ac:dyDescent="0.35">
      <c r="B35" t="s">
        <v>5</v>
      </c>
      <c r="C35" t="s">
        <v>6</v>
      </c>
      <c r="D35" t="s">
        <v>7</v>
      </c>
      <c r="E35" t="s">
        <v>8</v>
      </c>
      <c r="F35" t="s">
        <v>9</v>
      </c>
      <c r="G35" t="s">
        <v>10</v>
      </c>
      <c r="H35" t="s">
        <v>11</v>
      </c>
      <c r="I35" t="s">
        <v>101</v>
      </c>
    </row>
    <row r="36" spans="1:9" x14ac:dyDescent="0.35">
      <c r="A36" t="s">
        <v>32</v>
      </c>
      <c r="B36" s="35">
        <v>44.72</v>
      </c>
      <c r="C36" s="35">
        <v>51.89</v>
      </c>
      <c r="D36" s="35">
        <v>65.87</v>
      </c>
      <c r="E36" s="35">
        <v>92.41</v>
      </c>
      <c r="F36" s="35">
        <v>117.04</v>
      </c>
      <c r="G36" s="35">
        <v>139.76</v>
      </c>
      <c r="H36" s="35">
        <v>160.6</v>
      </c>
      <c r="I36" s="35">
        <v>179.47</v>
      </c>
    </row>
    <row r="38" spans="1:9" x14ac:dyDescent="0.35">
      <c r="B38" s="34" t="s">
        <v>5</v>
      </c>
      <c r="C38" s="34" t="s">
        <v>6</v>
      </c>
      <c r="D38" s="34" t="s">
        <v>7</v>
      </c>
      <c r="E38" s="34" t="s">
        <v>8</v>
      </c>
      <c r="F38" s="34" t="s">
        <v>9</v>
      </c>
      <c r="G38" s="34" t="s">
        <v>10</v>
      </c>
      <c r="H38" s="34" t="s">
        <v>11</v>
      </c>
      <c r="I38" t="s">
        <v>101</v>
      </c>
    </row>
    <row r="39" spans="1:9" x14ac:dyDescent="0.35">
      <c r="A39" t="s">
        <v>23</v>
      </c>
      <c r="B39" s="34">
        <f>B48</f>
        <v>3.1823928356169984</v>
      </c>
      <c r="C39" s="34">
        <f t="shared" ref="C39:I39" si="0">C48</f>
        <v>3.1771504878996901</v>
      </c>
      <c r="D39" s="34">
        <f t="shared" si="0"/>
        <v>3.1577727794646151</v>
      </c>
      <c r="E39" s="34">
        <f t="shared" si="0"/>
        <v>3.0899999999998107</v>
      </c>
      <c r="F39" s="34">
        <f t="shared" si="0"/>
        <v>3.0978124141691077</v>
      </c>
      <c r="G39" s="34">
        <f t="shared" si="0"/>
        <v>3.0110418796536891</v>
      </c>
      <c r="H39" s="34">
        <f t="shared" si="0"/>
        <v>3.047519207000541</v>
      </c>
      <c r="I39" s="34">
        <f t="shared" si="0"/>
        <v>2.9751698970792027</v>
      </c>
    </row>
    <row r="40" spans="1:9" x14ac:dyDescent="0.35">
      <c r="A40" t="s">
        <v>39</v>
      </c>
      <c r="B40" s="34">
        <f>INDEX(CLASS1_OOP!C8:M28,MATCH(B6,CLASS1_OOP!B8:B28,1),MATCH('Intermediate calculations'!B18,CLASS1_OOP!C7:M7,1))</f>
        <v>3.1543207168579102</v>
      </c>
      <c r="C40" s="34">
        <f>INDEX(CLASS2_OOP!C8:M28,MATCH(B6,CLASS2_OOP!B8:B28,1),MATCH('Intermediate calculations'!$B$18,CLASS2_OOP!C7:M7,1))</f>
        <v>3.1370792388915998</v>
      </c>
      <c r="D40" s="34">
        <f>INDEX(CLASS3_OOP!C8:M28,MATCH(B6,CLASS3_OOP!B8:B28,1),MATCH('Intermediate calculations'!$B$18,CLASS3_OOP!C7:M7,1))</f>
        <v>3.1104805469512899</v>
      </c>
      <c r="E40" s="34">
        <f>INDEX(CLASS4_OOP!D8:N28,MATCH(B6,CLASS4_OOP!C8:C28,1),MATCH('Intermediate calculations'!$B$18,CLASS4_OOP!D7:N7,1))</f>
        <v>2.9841747283935498</v>
      </c>
      <c r="F40" s="34">
        <f>INDEX(CLASS5_OOP!C8:M28,MATCH(B6,CLASS5_OOP!B8:B28,1),MATCH('Intermediate calculations'!$B$18,CLASS5_OOP!C7:M7,1))</f>
        <v>2.98622822761536</v>
      </c>
      <c r="G40" s="34">
        <f>INDEX(CLASS6_OOP!C8:M28,MATCH(B6,CLASS6_OOP!B8:B28,1),MATCH('Intermediate calculations'!$B$18,CLASS6_OOP!C7:M7,1))</f>
        <v>2.8780684471130402</v>
      </c>
      <c r="H40" s="34">
        <f>INDEX(CLASS7_OOP!C8:M28,MATCH(B6,CLASS7_OOP!B8:B28,1),MATCH('Intermediate calculations'!$B$18,CLASS7_OOP!C7:M7,1))</f>
        <v>2.94212698936462</v>
      </c>
      <c r="I40" s="34">
        <f>INDEX(CLASS8_OOP!C8:M28,MATCH(B6,CLASS8_OOP!B8:B28,1),MATCH('Intermediate calculations'!$B$18,CLASS8_OOP!C7:M7,1))</f>
        <v>2.8265898227691699</v>
      </c>
    </row>
    <row r="41" spans="1:9" x14ac:dyDescent="0.35">
      <c r="A41" t="s">
        <v>40</v>
      </c>
      <c r="B41" s="34">
        <f>INDEX(CLASS1_OOP!C8:M28,MATCH(B6,CLASS1_OOP!B8:B28,1),MATCH('Intermediate calculations'!B18+0.1,CLASS1_OOP!C7:M7,1))</f>
        <v>3.1241600513458301</v>
      </c>
      <c r="C41" s="34">
        <f>INDEX(CLASS2_OOP!C8:M28,MATCH(B6,CLASS2_OOP!B8:B28,1),MATCH('Intermediate calculations'!$B$18+0.1,CLASS2_OOP!C7:M7,1))</f>
        <v>3.10927486419678</v>
      </c>
      <c r="D41" s="34">
        <f>INDEX(CLASS3_OOP!C8:M28,MATCH(B6,CLASS3_OOP!B8:B28,1),MATCH('Intermediate calculations'!$B$18+0.1,CLASS3_OOP!C7:M7,1))</f>
        <v>3.0846850872039799</v>
      </c>
      <c r="E41" s="34">
        <f>INDEX(CLASS4_OOP!D8:N28,MATCH(B6,CLASS4_OOP!C8:C28,1),MATCH('Intermediate calculations'!$B$18+0.1,CLASS4_OOP!D7:N7,1))</f>
        <v>2.97</v>
      </c>
      <c r="F41" s="34">
        <f>INDEX(CLASS5_OOP!C8:M28,MATCH(B6,CLASS5_OOP!B8:B28,1),MATCH('Intermediate calculations'!$B$18+0.1,CLASS5_OOP!C7:M7,1))</f>
        <v>2.9730160236358598</v>
      </c>
      <c r="G41" s="34">
        <f>INDEX(CLASS6_OOP!C8:M28,MATCH(B6,CLASS6_OOP!B8:B28,1),MATCH('Intermediate calculations'!$B$18+0.1,CLASS6_OOP!C7:M7,1))</f>
        <v>2.86731028556824</v>
      </c>
      <c r="H41" s="34">
        <f>INDEX(CLASS7_OOP!C8:M28,MATCH(B6,CLASS7_OOP!B8:B28,1),MATCH('Intermediate calculations'!$B$18+0.1,CLASS7_OOP!C7:M7,1))</f>
        <v>2.9327809810638401</v>
      </c>
      <c r="I41" s="34">
        <f>INDEX(CLASS8_OOP!C8:M28,MATCH(B6,CLASS8_OOP!B8:B28,1),MATCH('Intermediate calculations'!$B$18+0.1,CLASS8_OOP!C7:M7,1))</f>
        <v>2.8172750473022501</v>
      </c>
    </row>
    <row r="42" spans="1:9" x14ac:dyDescent="0.35">
      <c r="A42" t="s">
        <v>41</v>
      </c>
      <c r="B42" s="34">
        <f>INDEX(CLASS1_OOP!C8:M28,MATCH(B6+0.05,CLASS1_OOP!B8:B28,1),MATCH('Intermediate calculations'!B18,CLASS1_OOP!C7:M7,1))</f>
        <v>3.2194449901580802</v>
      </c>
      <c r="C42" s="34">
        <f>INDEX(CLASS2_OOP!C8:M28,MATCH(B6+0.05,CLASS2_OOP!B8:B28,1),MATCH('Intermediate calculations'!$B$18,CLASS2_OOP!C7:M7,1))</f>
        <v>3.2129132747650102</v>
      </c>
      <c r="D42" s="34">
        <f>INDEX(CLASS3_OOP!C8:M28,MATCH(B6+0.05,CLASS3_OOP!B8:B28,1),MATCH('Intermediate calculations'!$B$18,CLASS3_OOP!C7:M7,1))</f>
        <v>3.1874628067016602</v>
      </c>
      <c r="E42" s="34">
        <f>INDEX(CLASS4_OOP!D8:N28,MATCH(B6+0.05,CLASS4_OOP!C8:C28,1),MATCH('Intermediate calculations'!$B$18,CLASS4_OOP!D7:N7,1))</f>
        <v>3.11939573287964</v>
      </c>
      <c r="F42" s="34">
        <f>INDEX(CLASS5_OOP!C8:M28,MATCH(B6+0.05,CLASS5_OOP!B8:B28,1),MATCH('Intermediate calculations'!$B$18,CLASS5_OOP!C7:M7,1))</f>
        <v>3.1224737167358398</v>
      </c>
      <c r="G42" s="34">
        <f>INDEX(CLASS6_OOP!C8:M28,MATCH(B6+0.05,CLASS6_OOP!B8:B28,1),MATCH('Intermediate calculations'!$B$18,CLASS6_OOP!C7:M7,1))</f>
        <v>3.0306208133697501</v>
      </c>
      <c r="H42" s="34">
        <f>INDEX(CLASS7_OOP!C8:M28,MATCH(B6+0.05,CLASS7_OOP!B8:B28,1),MATCH('Intermediate calculations'!$B$18,CLASS7_OOP!C7:M7,1))</f>
        <v>3.0669622421264702</v>
      </c>
      <c r="I42" s="34">
        <f>INDEX(CLASS8_OOP!C8:M28,MATCH(B6+0.05,CLASS8_OOP!B8:B28,1),MATCH('Intermediate calculations'!$B$18,CLASS8_OOP!C7:M7,1))</f>
        <v>2.9939839839935298</v>
      </c>
    </row>
    <row r="43" spans="1:9" x14ac:dyDescent="0.35">
      <c r="A43" t="s">
        <v>42</v>
      </c>
      <c r="B43" s="34">
        <f>INDEX(CLASS1_OOP!C8:M28,MATCH(B6+0.05,CLASS1_OOP!B8:B28,1),MATCH('Intermediate calculations'!B18+0.1,CLASS1_OOP!C7:M7,1))</f>
        <v>3.1823928356170699</v>
      </c>
      <c r="C43" s="34">
        <f>INDEX(CLASS2_OOP!C8:M28,MATCH(B6+0.05,CLASS2_OOP!B8:B28,1),MATCH('Intermediate calculations'!$B$18+0.1,CLASS2_OOP!C7:M7,1))</f>
        <v>3.1771504878997798</v>
      </c>
      <c r="D43" s="34">
        <f>INDEX(CLASS3_OOP!C8:M28,MATCH(B6+0.05,CLASS3_OOP!B8:B28,1),MATCH('Intermediate calculations'!$B$18+0.1,CLASS3_OOP!C7:M7,1))</f>
        <v>3.1577727794647199</v>
      </c>
      <c r="E43" s="34">
        <f>INDEX(CLASS4_OOP!D8:N28,MATCH(B6+0.05,CLASS4_OOP!C8:C28,1),MATCH('Intermediate calculations'!$B$18+0.1,CLASS4_OOP!D7:N7,1))</f>
        <v>3.09</v>
      </c>
      <c r="F43" s="34">
        <f>INDEX(CLASS5_OOP!C8:M28,MATCH(B6+0.05,CLASS5_OOP!B8:B28,1),MATCH('Intermediate calculations'!$B$18+0.1,CLASS5_OOP!C7:M7,1))</f>
        <v>3.0978124141693102</v>
      </c>
      <c r="G43" s="34">
        <f>INDEX(CLASS6_OOP!C8:M28,MATCH(B6+0.05,CLASS6_OOP!B8:B28,1),MATCH('Intermediate calculations'!$B$18+0.1,CLASS6_OOP!C7:M7,1))</f>
        <v>3.0110418796539302</v>
      </c>
      <c r="H43" s="34">
        <f>INDEX(CLASS7_OOP!C8:M28,MATCH(B6+0.05,CLASS7_OOP!B8:B28,1),MATCH('Intermediate calculations'!$B$18+0.1,CLASS7_OOP!C7:M7,1))</f>
        <v>3.0475192070007302</v>
      </c>
      <c r="I43" s="34">
        <f>INDEX(CLASS8_OOP!C8:M28,MATCH(B6+0.05,CLASS8_OOP!B8:B28,1),MATCH('Intermediate calculations'!$B$18+0.1,CLASS8_OOP!C7:M7,1))</f>
        <v>2.97516989707947</v>
      </c>
    </row>
    <row r="44" spans="1:9" x14ac:dyDescent="0.35">
      <c r="A44" t="s">
        <v>48</v>
      </c>
      <c r="B44" s="34">
        <f>B40+((B42-B40)/($B$16-$B$15))*($B$14-$B$15)</f>
        <v>3.2194449901579629</v>
      </c>
      <c r="C44" s="34">
        <f t="shared" ref="C44:I44" si="1">C40+((C42-C40)/($B$16-$B$15))*($B$14-$B$15)</f>
        <v>3.2129132747648739</v>
      </c>
      <c r="D44" s="34">
        <f t="shared" si="1"/>
        <v>3.1874628067015216</v>
      </c>
      <c r="E44" s="34">
        <f t="shared" si="1"/>
        <v>3.1193957328793966</v>
      </c>
      <c r="F44" s="34">
        <f t="shared" si="1"/>
        <v>3.1224737167355947</v>
      </c>
      <c r="G44" s="34">
        <f t="shared" si="1"/>
        <v>3.0306208133694756</v>
      </c>
      <c r="H44" s="34">
        <f t="shared" si="1"/>
        <v>3.0669622421262455</v>
      </c>
      <c r="I44" s="34">
        <f t="shared" si="1"/>
        <v>2.9939839839932287</v>
      </c>
    </row>
    <row r="45" spans="1:9" x14ac:dyDescent="0.35">
      <c r="A45" t="s">
        <v>50</v>
      </c>
      <c r="B45" s="34">
        <f>B41+((B43-B41)/($B$16-$B$15))*($B$14-$B$15)</f>
        <v>3.1823928356169651</v>
      </c>
      <c r="C45" s="34">
        <f t="shared" ref="C45:I45" si="2">C41+((C43-C41)/($B$16-$B$15))*($B$14-$B$15)</f>
        <v>3.1771504878996577</v>
      </c>
      <c r="D45" s="34">
        <f t="shared" si="2"/>
        <v>3.1577727794645885</v>
      </c>
      <c r="E45" s="34">
        <f t="shared" si="2"/>
        <v>3.089999999999784</v>
      </c>
      <c r="F45" s="34">
        <f t="shared" si="2"/>
        <v>3.0978124141690855</v>
      </c>
      <c r="G45" s="34">
        <f t="shared" si="2"/>
        <v>3.0110418796536713</v>
      </c>
      <c r="H45" s="34">
        <f t="shared" si="2"/>
        <v>3.0475192070005237</v>
      </c>
      <c r="I45" s="34">
        <f t="shared" si="2"/>
        <v>2.9751698970791858</v>
      </c>
    </row>
    <row r="46" spans="1:9" x14ac:dyDescent="0.35">
      <c r="A46" t="s">
        <v>49</v>
      </c>
      <c r="B46" s="34">
        <f>B41+((B40-B41)/($B$19-$B$20))*($B$18-$B$20)</f>
        <v>3.1241600513458572</v>
      </c>
      <c r="C46" s="34">
        <f t="shared" ref="C46:I46" si="3">C41+((C40-C41)/($B$19-$B$20))*($B$18-$B$20)</f>
        <v>3.1092748641968049</v>
      </c>
      <c r="D46" s="34">
        <f t="shared" si="3"/>
        <v>3.084685087204003</v>
      </c>
      <c r="E46" s="34">
        <f t="shared" si="3"/>
        <v>2.9700000000000131</v>
      </c>
      <c r="F46" s="34">
        <f t="shared" si="3"/>
        <v>2.9730160236358718</v>
      </c>
      <c r="G46" s="34">
        <f t="shared" si="3"/>
        <v>2.8673102855682497</v>
      </c>
      <c r="H46" s="34">
        <f t="shared" si="3"/>
        <v>2.9327809810638485</v>
      </c>
      <c r="I46" s="34">
        <f t="shared" si="3"/>
        <v>2.8172750473022585</v>
      </c>
    </row>
    <row r="47" spans="1:9" x14ac:dyDescent="0.35">
      <c r="A47" t="s">
        <v>51</v>
      </c>
      <c r="B47" s="34">
        <f>B43+((B42-B43)/($B$19-$B$20))*($B$18-$B$20)</f>
        <v>3.1823928356171032</v>
      </c>
      <c r="C47" s="34">
        <f t="shared" ref="C47:I47" si="4">C43+((C42-C43)/($B$19-$B$20))*($B$18-$B$20)</f>
        <v>3.1771504878998122</v>
      </c>
      <c r="D47" s="34">
        <f t="shared" si="4"/>
        <v>3.1577727794647465</v>
      </c>
      <c r="E47" s="34">
        <f t="shared" si="4"/>
        <v>3.0900000000000265</v>
      </c>
      <c r="F47" s="34">
        <f t="shared" si="4"/>
        <v>3.0978124141693324</v>
      </c>
      <c r="G47" s="34">
        <f t="shared" si="4"/>
        <v>3.011041879653948</v>
      </c>
      <c r="H47" s="34">
        <f t="shared" si="4"/>
        <v>3.0475192070007475</v>
      </c>
      <c r="I47" s="34">
        <f t="shared" si="4"/>
        <v>2.9751698970794869</v>
      </c>
    </row>
    <row r="48" spans="1:9" x14ac:dyDescent="0.35">
      <c r="A48" t="s">
        <v>24</v>
      </c>
      <c r="B48" s="34">
        <f>B45+((B44-B45)/($B$19-$B$20))*($B$18-$B$20)</f>
        <v>3.1823928356169984</v>
      </c>
      <c r="C48" s="34">
        <f t="shared" ref="C48:I48" si="5">C45+((C44-C45)/($B$19-$B$20))*($B$18-$B$20)</f>
        <v>3.1771504878996901</v>
      </c>
      <c r="D48" s="34">
        <f t="shared" si="5"/>
        <v>3.1577727794646151</v>
      </c>
      <c r="E48" s="34">
        <f t="shared" si="5"/>
        <v>3.0899999999998107</v>
      </c>
      <c r="F48" s="34">
        <f t="shared" si="5"/>
        <v>3.0978124141691077</v>
      </c>
      <c r="G48" s="34">
        <f t="shared" si="5"/>
        <v>3.0110418796536891</v>
      </c>
      <c r="H48" s="34">
        <f t="shared" si="5"/>
        <v>3.047519207000541</v>
      </c>
      <c r="I48" s="34">
        <f t="shared" si="5"/>
        <v>2.9751698970792027</v>
      </c>
    </row>
    <row r="49" spans="1:9" x14ac:dyDescent="0.35">
      <c r="B49" s="34"/>
    </row>
    <row r="50" spans="1:9" x14ac:dyDescent="0.35">
      <c r="B50" t="s">
        <v>5</v>
      </c>
      <c r="C50" t="s">
        <v>6</v>
      </c>
      <c r="D50" t="s">
        <v>7</v>
      </c>
      <c r="E50" t="s">
        <v>8</v>
      </c>
      <c r="F50" t="s">
        <v>9</v>
      </c>
      <c r="G50" t="s">
        <v>10</v>
      </c>
      <c r="H50" t="s">
        <v>11</v>
      </c>
      <c r="I50" t="s">
        <v>101</v>
      </c>
    </row>
    <row r="51" spans="1:9" x14ac:dyDescent="0.35">
      <c r="A51" t="s">
        <v>25</v>
      </c>
      <c r="B51" s="34">
        <f>B60</f>
        <v>1.3302723169333595</v>
      </c>
      <c r="C51" s="34">
        <f t="shared" ref="C51:I51" si="6">C60</f>
        <v>1.4907889366157425</v>
      </c>
      <c r="D51" s="34">
        <f t="shared" si="6"/>
        <v>1.819313287735937</v>
      </c>
      <c r="E51" s="34">
        <f t="shared" si="6"/>
        <v>2.1569287776956196</v>
      </c>
      <c r="F51" s="34">
        <f t="shared" si="6"/>
        <v>2.5511183738719438</v>
      </c>
      <c r="G51" s="34">
        <f t="shared" si="6"/>
        <v>2.6856729984293617</v>
      </c>
      <c r="H51" s="34">
        <f t="shared" si="6"/>
        <v>3.021574974061255</v>
      </c>
      <c r="I51" s="34">
        <f t="shared" si="6"/>
        <v>3.0750176906596889</v>
      </c>
    </row>
    <row r="52" spans="1:9" x14ac:dyDescent="0.35">
      <c r="A52" t="s">
        <v>52</v>
      </c>
      <c r="B52" s="34">
        <f>INDEX(CLASS1_OOP!C41:M61,MATCH(B6,CLASS1_OOP!B41:B61,1),MATCH('Intermediate calculations'!B18,CLASS1_OOP!C40:M40,1))</f>
        <v>1.72632336616516</v>
      </c>
      <c r="C52" s="34">
        <f>INDEX(CLASS2_OOP!C41:M61,MATCH(B6,CLASS2_OOP!B41:B61,1),MATCH('Intermediate calculations'!$B$18,CLASS2_OOP!C40:M40,1))</f>
        <v>1.9295406341552701</v>
      </c>
      <c r="D52" s="34">
        <f>INDEX(CLASS3_OOP!C41:M61,MATCH($B$6,CLASS3_OOP!B41:B61,1),MATCH('Intermediate calculations'!$B$18,CLASS3_OOP!C40:M40,1))</f>
        <v>2.3729293346404998</v>
      </c>
      <c r="E52" s="34">
        <f>INDEX(CLASS4_OOP!D41:N61,MATCH($B$6,CLASS4_OOP!C41:C61,1),MATCH('Intermediate calculations'!$B$18,CLASS4_OOP!D40:N40,1))</f>
        <v>2.6876418590545699</v>
      </c>
      <c r="F52" s="34">
        <f>INDEX(CLASS5_OOP!C41:M61,MATCH($B$6,CLASS5_OOP!B41:B61,1),MATCH('Intermediate calculations'!$B$18,CLASS5_OOP!C40:M40,1))</f>
        <v>3.1833677291870099</v>
      </c>
      <c r="G52" s="34">
        <f>INDEX(CLASS6_OOP!C41:M61,MATCH($B$6,CLASS6_OOP!B41:B61,1),MATCH('Intermediate calculations'!$B$18,CLASS6_OOP!C40:M40,1))</f>
        <v>3.2710735797882098</v>
      </c>
      <c r="H52" s="34">
        <f>INDEX(CLASS7_OOP!C41:M61,MATCH($B$6,CLASS7_OOP!B41:B61,1),MATCH('Intermediate calculations'!$B$18,CLASS7_OOP!C40:M40,1))</f>
        <v>3.7104797363281299</v>
      </c>
      <c r="I52" s="34">
        <f>INDEX(CLASS8_OOP!C41:M61,MATCH($B$6,CLASS8_OOP!B41:B61,1),MATCH('Intermediate calculations'!$B$18,CLASS8_OOP!C40:M40,1))</f>
        <v>3.7168884277343799</v>
      </c>
    </row>
    <row r="53" spans="1:9" x14ac:dyDescent="0.35">
      <c r="A53" t="s">
        <v>53</v>
      </c>
      <c r="B53" s="34">
        <f>INDEX(CLASS1_OOP!C41:M61,MATCH(B6,CLASS1_OOP!B41:B61,1),MATCH('Intermediate calculations'!B18+0.1,CLASS1_OOP!C40:M40,1))</f>
        <v>1.68934857845306</v>
      </c>
      <c r="C53" s="34">
        <f>INDEX(CLASS2_OOP!C41:M61,MATCH(B6,CLASS2_OOP!B41:B61,1),MATCH('Intermediate calculations'!$B$18+0.1,CLASS2_OOP!C40:M40,1))</f>
        <v>1.8881473541259799</v>
      </c>
      <c r="D53" s="34">
        <f>INDEX(CLASS3_OOP!C41:M61,MATCH($B$6,CLASS3_OOP!B41:B61,1),MATCH('Intermediate calculations'!$B$18+0.1,CLASS3_OOP!C40:M40,1))</f>
        <v>2.3188216686248802</v>
      </c>
      <c r="E53" s="34">
        <f>INDEX(CLASS4_OOP!D41:N61,MATCH($B$6,CLASS4_OOP!C41:C61,1),MATCH('Intermediate calculations'!$B$18+0.1,CLASS4_OOP!D40:N40,1))</f>
        <v>2.6427705287933398</v>
      </c>
      <c r="F53" s="34">
        <f>INDEX(CLASS5_OOP!C41:M61,MATCH($B$6,CLASS5_OOP!B41:B61,1),MATCH('Intermediate calculations'!$B$18+0.1,CLASS5_OOP!C40:M40,1))</f>
        <v>3.12898468971252</v>
      </c>
      <c r="G53" s="34">
        <f>INDEX(CLASS6_OOP!C41:M61,MATCH($B$6,CLASS6_OOP!B41:B61,1),MATCH('Intermediate calculations'!$B$18+0.1,CLASS6_OOP!C40:M40,1))</f>
        <v>3.2267205715179399</v>
      </c>
      <c r="H53" s="34">
        <f>INDEX(CLASS7_OOP!C41:M61,MATCH($B$6,CLASS7_OOP!B41:B61,1),MATCH('Intermediate calculations'!$B$18+0.1,CLASS7_OOP!C40:M40,1))</f>
        <v>3.6530020236968999</v>
      </c>
      <c r="I53" s="34">
        <f>INDEX(CLASS8_OOP!C41:M61,MATCH($B$6,CLASS8_OOP!B41:B61,1),MATCH('Intermediate calculations'!$B$18+0.1,CLASS8_OOP!C40:M40,1))</f>
        <v>3.6669239997863801</v>
      </c>
    </row>
    <row r="54" spans="1:9" x14ac:dyDescent="0.35">
      <c r="A54" t="s">
        <v>54</v>
      </c>
      <c r="B54" s="34">
        <f>INDEX(CLASS1_OOP!C41:M61,MATCH(B6+0.05,CLASS1_OOP!B41:B61,1),MATCH('Intermediate calculations'!B18,CLASS1_OOP!C40:M40,1))</f>
        <v>1.3670494556427</v>
      </c>
      <c r="C54" s="34">
        <f>INDEX(CLASS2_OOP!C41:M61,MATCH(B6+0.05,CLASS2_OOP!B41:B61,1),MATCH('Intermediate calculations'!$B$18,CLASS2_OOP!C40:M40,1))</f>
        <v>1.5321139097213701</v>
      </c>
      <c r="D54" s="34">
        <f>INDEX(CLASS3_OOP!C41:M61,MATCH($B$6+0.05,CLASS3_OOP!B41:B61,1),MATCH('Intermediate calculations'!$B$18,CLASS3_OOP!C40:M40,1))</f>
        <v>1.87245786190033</v>
      </c>
      <c r="E54" s="34">
        <f>INDEX(CLASS4_OOP!D41:N61,MATCH($B$6+0.05,CLASS4_OOP!C41:C61,1),MATCH('Intermediate calculations'!$B$18,CLASS4_OOP!D40:N40,1))</f>
        <v>2.20702004432678</v>
      </c>
      <c r="F54" s="34">
        <f>INDEX(CLASS5_OOP!C41:M61,MATCH($B$6+0.05,CLASS5_OOP!B41:B61,1),MATCH('Intermediate calculations'!$B$18,CLASS5_OOP!C40:M40,1))</f>
        <v>2.6106364727020299</v>
      </c>
      <c r="G54" s="34">
        <f>INDEX(CLASS6_OOP!C41:M61,MATCH($B$6+0.05,CLASS6_OOP!B41:B61,1),MATCH('Intermediate calculations'!$B$18,CLASS6_OOP!C40:M40,1))</f>
        <v>2.7390763759613002</v>
      </c>
      <c r="H54" s="34">
        <f>INDEX(CLASS7_OOP!C41:M61,MATCH($B$6+0.05,CLASS7_OOP!B41:B61,1),MATCH('Intermediate calculations'!$B$18,CLASS7_OOP!C40:M40,1))</f>
        <v>3.0868444442749001</v>
      </c>
      <c r="I54" s="34">
        <f>INDEX(CLASS8_OOP!C41:M61,MATCH($B$6+0.05,CLASS8_OOP!B41:B61,1),MATCH('Intermediate calculations'!$B$18,CLASS8_OOP!C40:M40,1))</f>
        <v>3.13468289375305</v>
      </c>
    </row>
    <row r="55" spans="1:9" x14ac:dyDescent="0.35">
      <c r="A55" t="s">
        <v>55</v>
      </c>
      <c r="B55" s="34">
        <f>INDEX(CLASS1_OOP!C41:M61,MATCH(B6+0.05,CLASS1_OOP!B41:B61,1),MATCH('Intermediate calculations'!B18+0.1,CLASS1_OOP!C40:M40,1))</f>
        <v>1.33027231693268</v>
      </c>
      <c r="C55" s="34">
        <f>INDEX(CLASS2_OOP!C41:M61,MATCH(B6+0.05,CLASS2_OOP!B41:B61,1),MATCH('Intermediate calculations'!$B$18+0.1,CLASS2_OOP!C40:M40,1))</f>
        <v>1.49078893661499</v>
      </c>
      <c r="D55" s="34">
        <f>INDEX(CLASS3_OOP!C41:M61,MATCH($B$6+0.05,CLASS3_OOP!B41:B61,1),MATCH('Intermediate calculations'!$B$18+0.1,CLASS3_OOP!C40:M40,1))</f>
        <v>1.81931328773499</v>
      </c>
      <c r="E55" s="34">
        <f>INDEX(CLASS4_OOP!D41:N61,MATCH($B$6+0.05,CLASS4_OOP!C41:C61,1),MATCH('Intermediate calculations'!$B$18+0.1,CLASS4_OOP!D40:N40,1))</f>
        <v>2.1569287776946999</v>
      </c>
      <c r="F55" s="34">
        <f>INDEX(CLASS5_OOP!C41:M61,MATCH($B$6+0.05,CLASS5_OOP!B41:B61,1),MATCH('Intermediate calculations'!$B$18+0.1,CLASS5_OOP!C40:M40,1))</f>
        <v>2.5511183738708501</v>
      </c>
      <c r="G55" s="34">
        <f>INDEX(CLASS6_OOP!C41:M61,MATCH($B$6+0.05,CLASS6_OOP!B41:B61,1),MATCH('Intermediate calculations'!$B$18+0.1,CLASS6_OOP!C40:M40,1))</f>
        <v>2.6856729984283398</v>
      </c>
      <c r="H55" s="34">
        <f>INDEX(CLASS7_OOP!C41:M61,MATCH($B$6+0.05,CLASS7_OOP!B41:B61,1),MATCH('Intermediate calculations'!$B$18+0.1,CLASS7_OOP!C40:M40,1))</f>
        <v>3.0215749740600599</v>
      </c>
      <c r="I55" s="34">
        <f>INDEX(CLASS8_OOP!C41:M61,MATCH($B$6+0.05,CLASS8_OOP!B41:B61,1),MATCH('Intermediate calculations'!$B$18+0.1,CLASS8_OOP!C40:M40,1))</f>
        <v>3.0750176906585698</v>
      </c>
    </row>
    <row r="56" spans="1:9" x14ac:dyDescent="0.35">
      <c r="A56" t="s">
        <v>56</v>
      </c>
      <c r="B56" s="34">
        <f>B52+((B54-B52)/($B$16-$B$15))*($B$14-$B$15)</f>
        <v>1.3670494556433466</v>
      </c>
      <c r="C56" s="34">
        <f t="shared" ref="C56:I56" si="7">C52+((C54-C52)/($B$16-$B$15))*($B$14-$B$15)</f>
        <v>1.5321139097220855</v>
      </c>
      <c r="D56" s="34">
        <f t="shared" si="7"/>
        <v>1.8724578619012309</v>
      </c>
      <c r="E56" s="34">
        <f t="shared" si="7"/>
        <v>2.2070200443276451</v>
      </c>
      <c r="F56" s="34">
        <f t="shared" si="7"/>
        <v>2.6106364727030607</v>
      </c>
      <c r="G56" s="34">
        <f t="shared" si="7"/>
        <v>2.7390763759622576</v>
      </c>
      <c r="H56" s="34">
        <f t="shared" si="7"/>
        <v>3.0868444442760223</v>
      </c>
      <c r="I56" s="34">
        <f t="shared" si="7"/>
        <v>3.134682893754098</v>
      </c>
    </row>
    <row r="57" spans="1:9" x14ac:dyDescent="0.35">
      <c r="A57" t="s">
        <v>57</v>
      </c>
      <c r="B57" s="34">
        <f>B53+((B55-B53)/($B$16-$B$15))*($B$14-$B$15)</f>
        <v>1.3302723169333264</v>
      </c>
      <c r="C57" s="34">
        <f t="shared" ref="C57:I57" si="8">C53+((C55-C53)/($B$16-$B$15))*($B$14-$B$15)</f>
        <v>1.4907889366157052</v>
      </c>
      <c r="D57" s="34">
        <f t="shared" si="8"/>
        <v>1.8193132877358891</v>
      </c>
      <c r="E57" s="34">
        <f t="shared" si="8"/>
        <v>2.1569287776955743</v>
      </c>
      <c r="F57" s="34">
        <f t="shared" si="8"/>
        <v>2.5511183738718901</v>
      </c>
      <c r="G57" s="34">
        <f t="shared" si="8"/>
        <v>2.6856729984293137</v>
      </c>
      <c r="H57" s="34">
        <f t="shared" si="8"/>
        <v>3.0215749740611964</v>
      </c>
      <c r="I57" s="34">
        <f t="shared" si="8"/>
        <v>3.0750176906596352</v>
      </c>
    </row>
    <row r="58" spans="1:9" x14ac:dyDescent="0.35">
      <c r="A58" t="s">
        <v>58</v>
      </c>
      <c r="B58" s="34">
        <f>B53+((B52-B53)/($B$19-$B$20))*($B$18-$B$20)</f>
        <v>1.6893485784530933</v>
      </c>
      <c r="C58" s="34">
        <f t="shared" ref="C58:I58" si="9">C53+((C52-C53)/($B$19-$B$20))*($B$18-$B$20)</f>
        <v>1.8881473541260172</v>
      </c>
      <c r="D58" s="34">
        <f t="shared" si="9"/>
        <v>2.318821668624929</v>
      </c>
      <c r="E58" s="34">
        <f t="shared" si="9"/>
        <v>2.6427705287933803</v>
      </c>
      <c r="F58" s="34">
        <f t="shared" si="9"/>
        <v>3.1289846897125688</v>
      </c>
      <c r="G58" s="34">
        <f t="shared" si="9"/>
        <v>3.2267205715179799</v>
      </c>
      <c r="H58" s="34">
        <f t="shared" si="9"/>
        <v>3.6530020236969518</v>
      </c>
      <c r="I58" s="34">
        <f t="shared" si="9"/>
        <v>3.6669239997864249</v>
      </c>
    </row>
    <row r="59" spans="1:9" x14ac:dyDescent="0.35">
      <c r="A59" t="s">
        <v>59</v>
      </c>
      <c r="B59" s="34">
        <f>B55+((B54-B55)/($B$19-$B$20))*($B$18-$B$20)</f>
        <v>1.3302723169327131</v>
      </c>
      <c r="C59" s="34">
        <f t="shared" ref="C59:I59" si="10">C55+((C54-C55)/($B$19-$B$20))*($B$18-$B$20)</f>
        <v>1.4907889366150273</v>
      </c>
      <c r="D59" s="34">
        <f t="shared" si="10"/>
        <v>1.819313287735038</v>
      </c>
      <c r="E59" s="34">
        <f t="shared" si="10"/>
        <v>2.1569287776947452</v>
      </c>
      <c r="F59" s="34">
        <f t="shared" si="10"/>
        <v>2.5511183738709038</v>
      </c>
      <c r="G59" s="34">
        <f t="shared" si="10"/>
        <v>2.6856729984283878</v>
      </c>
      <c r="H59" s="34">
        <f t="shared" si="10"/>
        <v>3.0215749740601185</v>
      </c>
      <c r="I59" s="34">
        <f t="shared" si="10"/>
        <v>3.0750176906586235</v>
      </c>
    </row>
    <row r="60" spans="1:9" x14ac:dyDescent="0.35">
      <c r="A60" t="s">
        <v>26</v>
      </c>
      <c r="B60" s="34">
        <f>B57+((B56-B57)/($B$19-$B$20))*($B$18-$B$20)</f>
        <v>1.3302723169333595</v>
      </c>
      <c r="C60" s="34">
        <f t="shared" ref="C60:I60" si="11">C57+((C56-C57)/($B$19-$B$20))*($B$18-$B$20)</f>
        <v>1.4907889366157425</v>
      </c>
      <c r="D60" s="34">
        <f t="shared" si="11"/>
        <v>1.819313287735937</v>
      </c>
      <c r="E60" s="34">
        <f t="shared" si="11"/>
        <v>2.1569287776956196</v>
      </c>
      <c r="F60" s="34">
        <f t="shared" si="11"/>
        <v>2.5511183738719438</v>
      </c>
      <c r="G60" s="34">
        <f t="shared" si="11"/>
        <v>2.6856729984293617</v>
      </c>
      <c r="H60" s="34">
        <f t="shared" si="11"/>
        <v>3.021574974061255</v>
      </c>
      <c r="I60" s="34">
        <f t="shared" si="11"/>
        <v>3.0750176906596889</v>
      </c>
    </row>
    <row r="62" spans="1:9" x14ac:dyDescent="0.35">
      <c r="B62" t="s">
        <v>5</v>
      </c>
      <c r="C62" t="s">
        <v>6</v>
      </c>
      <c r="D62" t="s">
        <v>7</v>
      </c>
      <c r="E62" t="s">
        <v>8</v>
      </c>
      <c r="F62" t="s">
        <v>9</v>
      </c>
      <c r="G62" t="s">
        <v>10</v>
      </c>
      <c r="H62" t="s">
        <v>11</v>
      </c>
      <c r="I62" t="s">
        <v>101</v>
      </c>
    </row>
    <row r="63" spans="1:9" x14ac:dyDescent="0.35">
      <c r="A63" t="s">
        <v>28</v>
      </c>
      <c r="B63" s="34">
        <f>B72</f>
        <v>3.6167375743391239E-2</v>
      </c>
      <c r="C63" s="34">
        <f t="shared" ref="C63:I63" si="12">C72</f>
        <v>3.4964546561245383E-2</v>
      </c>
      <c r="D63" s="34">
        <f t="shared" si="12"/>
        <v>3.9120107889181736E-2</v>
      </c>
      <c r="E63" s="34">
        <f t="shared" si="12"/>
        <v>3.1226811930532068E-2</v>
      </c>
      <c r="F63" s="34">
        <f t="shared" si="12"/>
        <v>3.4566141664979573E-2</v>
      </c>
      <c r="G63" s="34">
        <f t="shared" si="12"/>
        <v>2.4162469431744917E-2</v>
      </c>
      <c r="H63" s="34">
        <f t="shared" si="12"/>
        <v>3.1519554555402382E-2</v>
      </c>
      <c r="I63" s="34">
        <f t="shared" si="12"/>
        <v>3.4477993845931344E-2</v>
      </c>
    </row>
    <row r="64" spans="1:9" x14ac:dyDescent="0.35">
      <c r="A64" t="s">
        <v>60</v>
      </c>
      <c r="B64" s="34">
        <f>INDEX(CLASS1_OOP!C74:M94,MATCH($B$6,CLASS1_OOP!B74:B94,1),MATCH('Intermediate calculations'!$B$18,CLASS1_OOP!C73:M73,1))</f>
        <v>3.6867141723632799E-2</v>
      </c>
      <c r="C64" s="34">
        <f>INDEX(CLASS2_OOP!C74:M94,MATCH($B$6,CLASS2_OOP!B74:B94,1),MATCH('Intermediate calculations'!$B$18,CLASS2_OOP!C73:M73,1))</f>
        <v>3.72285209596157E-2</v>
      </c>
      <c r="D64" s="34">
        <f>INDEX(CLASS3_OOP!C74:M94,MATCH($B$6,CLASS3_OOP!B74:B94,1),MATCH('Intermediate calculations'!$B$18,CLASS3_OOP!C73:M73,1))</f>
        <v>4.2462296783924103E-2</v>
      </c>
      <c r="E64" s="34">
        <f>INDEX(CLASS4_OOP!D74:N94,MATCH($B$6,CLASS4_OOP!C74:C94,1),MATCH('Intermediate calculations'!$B$18,CLASS4_OOP!D73:N73,1))</f>
        <v>2.7747204527258901E-2</v>
      </c>
      <c r="F64" s="34">
        <f>INDEX(CLASS5_OOP!C74:M94,MATCH($B$6,CLASS5_OOP!B74:B94,1),MATCH('Intermediate calculations'!$B$18,CLASS5_OOP!C73:M73,1))</f>
        <v>3.2828308641910602E-2</v>
      </c>
      <c r="G64" s="34">
        <f>INDEX(CLASS6_OOP!C74:M94,MATCH($B$6,CLASS6_OOP!B74:B94,1),MATCH('Intermediate calculations'!$B$18,CLASS6_OOP!C73:M73,1))</f>
        <v>1.5806186944246299E-2</v>
      </c>
      <c r="H64" s="34">
        <f>INDEX(CLASS7_OOP!C74:M94,MATCH($B$6,CLASS7_OOP!B74:B94,1),MATCH('Intermediate calculations'!$B$18,CLASS7_OOP!C73:M73,1))</f>
        <v>2.2760434076189998E-2</v>
      </c>
      <c r="I64" s="34">
        <f>INDEX(CLASS8_OOP!C74:M94,MATCH($B$6,CLASS8_OOP!B74:B94,1),MATCH('Intermediate calculations'!$B$18,CLASS8_OOP!C73:M73,1))</f>
        <v>2.9262011870741799E-2</v>
      </c>
    </row>
    <row r="65" spans="1:9" x14ac:dyDescent="0.35">
      <c r="A65" t="s">
        <v>61</v>
      </c>
      <c r="B65" s="34">
        <f>INDEX(CLASS1_OOP!C74:M94,MATCH($B$6,CLASS1_OOP!B74:B94,1),MATCH('Intermediate calculations'!$B$18+0.1,CLASS1_OOP!C73:M73,1))</f>
        <v>3.7361230701208101E-2</v>
      </c>
      <c r="C65" s="34">
        <f>INDEX(CLASS2_OOP!C74:M94,MATCH($B$6,CLASS2_OOP!B74:B94,1),MATCH('Intermediate calculations'!$B$18+0.1,CLASS2_OOP!C73:M73,1))</f>
        <v>3.7198819220066098E-2</v>
      </c>
      <c r="D65" s="34">
        <f>INDEX(CLASS3_OOP!C74:M94,MATCH($B$6,CLASS3_OOP!B74:B94,1),MATCH('Intermediate calculations'!$B$18+0.1,CLASS3_OOP!C73:M73,1))</f>
        <v>4.2410571128130001E-2</v>
      </c>
      <c r="E65" s="34">
        <f>INDEX(CLASS4_OOP!D74:N94,MATCH($B$6,CLASS4_OOP!C74:C94,1),MATCH('Intermediate calculations'!$B$18+0.1,CLASS4_OOP!D73:N73,1))</f>
        <v>2.8669195249676701E-2</v>
      </c>
      <c r="F65" s="34">
        <f>INDEX(CLASS5_OOP!C74:M94,MATCH($B$6,CLASS5_OOP!B74:B94,1),MATCH('Intermediate calculations'!$B$18+0.1,CLASS5_OOP!C73:M73,1))</f>
        <v>3.3446826040744802E-2</v>
      </c>
      <c r="G65" s="34">
        <f>INDEX(CLASS6_OOP!C74:M94,MATCH($B$6,CLASS6_OOP!B74:B94,1),MATCH('Intermediate calculations'!$B$18+0.1,CLASS6_OOP!C73:M73,1))</f>
        <v>1.7522828653454801E-2</v>
      </c>
      <c r="H65" s="34">
        <f>INDEX(CLASS7_OOP!C74:M94,MATCH($B$6,CLASS7_OOP!B74:B94,1),MATCH('Intermediate calculations'!$B$18+0.1,CLASS7_OOP!C73:M73,1))</f>
        <v>2.43522804230452E-2</v>
      </c>
      <c r="I65" s="34">
        <f>INDEX(CLASS8_OOP!C74:M94,MATCH($B$6,CLASS8_OOP!B74:B94,1),MATCH('Intermediate calculations'!$B$18+0.1,CLASS8_OOP!C73:M73,1))</f>
        <v>3.0184146016836201E-2</v>
      </c>
    </row>
    <row r="66" spans="1:9" x14ac:dyDescent="0.35">
      <c r="A66" t="s">
        <v>62</v>
      </c>
      <c r="B66" s="34">
        <f>INDEX(CLASS1_OOP!C74:M94,MATCH($B$6+0.05,CLASS1_OOP!B74:B94,1),MATCH('Intermediate calculations'!$B$18,CLASS1_OOP!C73:M73,1))</f>
        <v>3.6150354892015499E-2</v>
      </c>
      <c r="C66" s="34">
        <f>INDEX(CLASS2_OOP!C74:M94,MATCH($B$6+0.05,CLASS2_OOP!B74:B94,1),MATCH('Intermediate calculations'!$B$18,CLASS2_OOP!C73:M73,1))</f>
        <v>3.51452492177486E-2</v>
      </c>
      <c r="D66" s="34">
        <f>INDEX(CLASS3_OOP!C74:M94,MATCH($B$6+0.05,CLASS3_OOP!B74:B94,1),MATCH('Intermediate calculations'!$B$18,CLASS3_OOP!C73:M73,1))</f>
        <v>3.95769886672497E-2</v>
      </c>
      <c r="E66" s="34">
        <f>INDEX(CLASS4_OOP!D74:N94,MATCH($B$6+0.05,CLASS4_OOP!C74:C94,1),MATCH('Intermediate calculations'!$B$18,CLASS4_OOP!D73:N73,1))</f>
        <v>3.06424852460623E-2</v>
      </c>
      <c r="F66" s="34">
        <f>INDEX(CLASS5_OOP!C74:M94,MATCH($B$6+0.05,CLASS5_OOP!B74:B94,1),MATCH('Intermediate calculations'!$B$18,CLASS5_OOP!C73:M73,1))</f>
        <v>3.4329719841480297E-2</v>
      </c>
      <c r="G66" s="34">
        <f>INDEX(CLASS6_OOP!C74:M94,MATCH($B$6+0.05,CLASS6_OOP!B74:B94,1),MATCH('Intermediate calculations'!$B$18,CLASS6_OOP!C73:M73,1))</f>
        <v>2.3013047873973801E-2</v>
      </c>
      <c r="H66" s="34">
        <f>INDEX(CLASS7_OOP!C74:M94,MATCH($B$6+0.05,CLASS7_OOP!B74:B94,1),MATCH('Intermediate calculations'!$B$18,CLASS7_OOP!C73:M73,1))</f>
        <v>3.0612979084253301E-2</v>
      </c>
      <c r="I66" s="34">
        <f>INDEX(CLASS8_OOP!C74:M94,MATCH($B$6+0.05,CLASS8_OOP!B74:B94,1),MATCH('Intermediate calculations'!$B$18,CLASS8_OOP!C73:M73,1))</f>
        <v>3.38933207094669E-2</v>
      </c>
    </row>
    <row r="67" spans="1:9" x14ac:dyDescent="0.35">
      <c r="A67" t="s">
        <v>63</v>
      </c>
      <c r="B67" s="34">
        <f>INDEX(CLASS1_OOP!C74:M94,MATCH($B$6+0.05,CLASS1_OOP!B74:B94,1),MATCH('Intermediate calculations'!$B$18+0.1,CLASS1_OOP!C73:M73,1))</f>
        <v>3.6167375743389102E-2</v>
      </c>
      <c r="C67" s="34">
        <f>INDEX(CLASS2_OOP!C74:M94,MATCH($B$6+0.05,CLASS2_OOP!B74:B94,1),MATCH('Intermediate calculations'!$B$18+0.1,CLASS2_OOP!C73:M73,1))</f>
        <v>3.4964546561241198E-2</v>
      </c>
      <c r="D67" s="34">
        <f>INDEX(CLASS3_OOP!C74:M94,MATCH($B$6+0.05,CLASS3_OOP!B74:B94,1),MATCH('Intermediate calculations'!$B$18+0.1,CLASS3_OOP!C73:M73,1))</f>
        <v>3.9120107889175401E-2</v>
      </c>
      <c r="E67" s="34">
        <f>INDEX(CLASS4_OOP!D74:N94,MATCH($B$6+0.05,CLASS4_OOP!C74:C94,1),MATCH('Intermediate calculations'!$B$18+0.1,CLASS4_OOP!D73:N73,1))</f>
        <v>3.12268119305372E-2</v>
      </c>
      <c r="F67" s="34">
        <f>INDEX(CLASS5_OOP!C74:M94,MATCH($B$6+0.05,CLASS5_OOP!B74:B94,1),MATCH('Intermediate calculations'!$B$18+0.1,CLASS5_OOP!C73:M73,1))</f>
        <v>3.45661416649818E-2</v>
      </c>
      <c r="G67" s="34">
        <f>INDEX(CLASS6_OOP!C74:M94,MATCH($B$6+0.05,CLASS6_OOP!B74:B94,1),MATCH('Intermediate calculations'!$B$18+0.1,CLASS6_OOP!C73:M73,1))</f>
        <v>2.4162469431757899E-2</v>
      </c>
      <c r="H67" s="34">
        <f>INDEX(CLASS7_OOP!C74:M94,MATCH($B$6+0.05,CLASS7_OOP!B74:B94,1),MATCH('Intermediate calculations'!$B$18+0.1,CLASS7_OOP!C73:M73,1))</f>
        <v>3.15195545554161E-2</v>
      </c>
      <c r="I67" s="34">
        <f>INDEX(CLASS8_OOP!C74:M94,MATCH($B$6+0.05,CLASS8_OOP!B74:B94,1),MATCH('Intermediate calculations'!$B$18+0.1,CLASS8_OOP!C73:M73,1))</f>
        <v>3.4477993845939602E-2</v>
      </c>
    </row>
    <row r="68" spans="1:9" x14ac:dyDescent="0.35">
      <c r="A68" t="s">
        <v>64</v>
      </c>
      <c r="B68" s="34">
        <f>B64+((B66-B64)/($B$16-$B$15))*($B$14-$B$15)</f>
        <v>3.6150354892016789E-2</v>
      </c>
      <c r="C68" s="34">
        <f t="shared" ref="C68:I68" si="13">C64+((C66-C64)/($B$16-$B$15))*($B$14-$B$15)</f>
        <v>3.5145249217752347E-2</v>
      </c>
      <c r="D68" s="34">
        <f t="shared" si="13"/>
        <v>3.9576988667254891E-2</v>
      </c>
      <c r="E68" s="34">
        <f t="shared" si="13"/>
        <v>3.0642485246057088E-2</v>
      </c>
      <c r="F68" s="34">
        <f t="shared" si="13"/>
        <v>3.4329719841477598E-2</v>
      </c>
      <c r="G68" s="34">
        <f t="shared" si="13"/>
        <v>2.3013047873960829E-2</v>
      </c>
      <c r="H68" s="34">
        <f t="shared" si="13"/>
        <v>3.0612979084239166E-2</v>
      </c>
      <c r="I68" s="34">
        <f t="shared" si="13"/>
        <v>3.3893320709458566E-2</v>
      </c>
    </row>
    <row r="69" spans="1:9" x14ac:dyDescent="0.35">
      <c r="A69" t="s">
        <v>65</v>
      </c>
      <c r="B69" s="34">
        <f>B65+((B67-B65)/($B$16-$B$15))*($B$14-$B$15)</f>
        <v>3.6167375743391253E-2</v>
      </c>
      <c r="C69" s="34">
        <f t="shared" ref="C69:I69" si="14">C65+((C67-C65)/($B$16-$B$15))*($B$14-$B$15)</f>
        <v>3.4964546561245223E-2</v>
      </c>
      <c r="D69" s="34">
        <f t="shared" si="14"/>
        <v>3.9120107889181327E-2</v>
      </c>
      <c r="E69" s="34">
        <f t="shared" si="14"/>
        <v>3.1226811930532596E-2</v>
      </c>
      <c r="F69" s="34">
        <f t="shared" si="14"/>
        <v>3.4566141664979788E-2</v>
      </c>
      <c r="G69" s="34">
        <f t="shared" si="14"/>
        <v>2.416246943174595E-2</v>
      </c>
      <c r="H69" s="34">
        <f t="shared" si="14"/>
        <v>3.1519554555403201E-2</v>
      </c>
      <c r="I69" s="34">
        <f t="shared" si="14"/>
        <v>3.4477993845931872E-2</v>
      </c>
    </row>
    <row r="70" spans="1:9" x14ac:dyDescent="0.35">
      <c r="A70" t="s">
        <v>66</v>
      </c>
      <c r="B70" s="34">
        <f>B65+((B64-B65)/($B$19-$B$20))*($B$18-$B$20)</f>
        <v>3.7361230701207657E-2</v>
      </c>
      <c r="C70" s="34">
        <f t="shared" ref="C70:I70" si="15">C65+((C64-C65)/($B$19-$B$20))*($B$18-$B$20)</f>
        <v>3.7198819220066126E-2</v>
      </c>
      <c r="D70" s="34">
        <f t="shared" si="15"/>
        <v>4.2410571128130049E-2</v>
      </c>
      <c r="E70" s="34">
        <f t="shared" si="15"/>
        <v>2.8669195249675872E-2</v>
      </c>
      <c r="F70" s="34">
        <f t="shared" si="15"/>
        <v>3.3446826040744247E-2</v>
      </c>
      <c r="G70" s="34">
        <f t="shared" si="15"/>
        <v>1.7522828653453254E-2</v>
      </c>
      <c r="H70" s="34">
        <f t="shared" si="15"/>
        <v>2.4352280423043767E-2</v>
      </c>
      <c r="I70" s="34">
        <f t="shared" si="15"/>
        <v>3.0184146016835372E-2</v>
      </c>
    </row>
    <row r="71" spans="1:9" x14ac:dyDescent="0.35">
      <c r="A71" t="s">
        <v>67</v>
      </c>
      <c r="B71" s="34">
        <f>B67+((B66-B67)/($B$19-$B$20))*($B$18-$B$20)</f>
        <v>3.6167375743389088E-2</v>
      </c>
      <c r="C71" s="34">
        <f t="shared" ref="C71:I71" si="16">C67+((C66-C67)/($B$19-$B$20))*($B$18-$B$20)</f>
        <v>3.4964546561241358E-2</v>
      </c>
      <c r="D71" s="34">
        <f t="shared" si="16"/>
        <v>3.9120107889175811E-2</v>
      </c>
      <c r="E71" s="34">
        <f t="shared" si="16"/>
        <v>3.1226811930536672E-2</v>
      </c>
      <c r="F71" s="34">
        <f t="shared" si="16"/>
        <v>3.4566141664981585E-2</v>
      </c>
      <c r="G71" s="34">
        <f t="shared" si="16"/>
        <v>2.4162469431756865E-2</v>
      </c>
      <c r="H71" s="34">
        <f t="shared" si="16"/>
        <v>3.1519554555415281E-2</v>
      </c>
      <c r="I71" s="34">
        <f t="shared" si="16"/>
        <v>3.4477993845939074E-2</v>
      </c>
    </row>
    <row r="72" spans="1:9" x14ac:dyDescent="0.35">
      <c r="A72" t="s">
        <v>27</v>
      </c>
      <c r="B72" s="34">
        <f>B69+((B68-B69)/($B$19-$B$20))*($B$18-$B$20)</f>
        <v>3.6167375743391239E-2</v>
      </c>
      <c r="C72" s="34">
        <f t="shared" ref="C72:I72" si="17">C69+((C68-C69)/($B$19-$B$20))*($B$18-$B$20)</f>
        <v>3.4964546561245383E-2</v>
      </c>
      <c r="D72" s="34">
        <f t="shared" si="17"/>
        <v>3.9120107889181736E-2</v>
      </c>
      <c r="E72" s="34">
        <f t="shared" si="17"/>
        <v>3.1226811930532068E-2</v>
      </c>
      <c r="F72" s="34">
        <f t="shared" si="17"/>
        <v>3.4566141664979573E-2</v>
      </c>
      <c r="G72" s="34">
        <f t="shared" si="17"/>
        <v>2.4162469431744917E-2</v>
      </c>
      <c r="H72" s="34">
        <f t="shared" si="17"/>
        <v>3.1519554555402382E-2</v>
      </c>
      <c r="I72" s="34">
        <f t="shared" si="17"/>
        <v>3.4477993845931344E-2</v>
      </c>
    </row>
    <row r="74" spans="1:9" x14ac:dyDescent="0.35">
      <c r="B74" t="s">
        <v>5</v>
      </c>
      <c r="C74" t="s">
        <v>6</v>
      </c>
      <c r="D74" t="s">
        <v>7</v>
      </c>
      <c r="E74" t="s">
        <v>8</v>
      </c>
      <c r="F74" t="s">
        <v>9</v>
      </c>
      <c r="G74" t="s">
        <v>10</v>
      </c>
      <c r="H74" t="s">
        <v>11</v>
      </c>
      <c r="I74" t="s">
        <v>101</v>
      </c>
    </row>
    <row r="75" spans="1:9" x14ac:dyDescent="0.35">
      <c r="A75" t="s">
        <v>29</v>
      </c>
      <c r="B75" s="34">
        <f>B84</f>
        <v>1.1634652502836759E-2</v>
      </c>
      <c r="C75" s="34">
        <f t="shared" ref="C75:I75" si="18">C84</f>
        <v>1.0997156612576685E-2</v>
      </c>
      <c r="D75" s="34">
        <f t="shared" si="18"/>
        <v>1.0812136344613173E-2</v>
      </c>
      <c r="E75" s="34">
        <f t="shared" si="18"/>
        <v>7.6665556989605702E-3</v>
      </c>
      <c r="F75" s="34">
        <f t="shared" si="18"/>
        <v>7.0981825701889566E-3</v>
      </c>
      <c r="G75" s="34">
        <f t="shared" si="18"/>
        <v>6.0345767997198518E-3</v>
      </c>
      <c r="H75" s="34">
        <f t="shared" si="18"/>
        <v>5.8609698899079682E-3</v>
      </c>
      <c r="I75" s="34">
        <f t="shared" si="18"/>
        <v>4.8341937363137145E-3</v>
      </c>
    </row>
    <row r="76" spans="1:9" x14ac:dyDescent="0.35">
      <c r="A76" t="s">
        <v>68</v>
      </c>
      <c r="B76" s="34">
        <f>INDEX(CLASS1_OOP!C107:M127,MATCH($B$6,CLASS1_OOP!B107:B127,1),MATCH('Intermediate calculations'!$B$18,CLASS1_OOP!C106:M106,1))</f>
        <v>1.2658525258302701E-2</v>
      </c>
      <c r="C76" s="34">
        <f>INDEX(CLASS2_OOP!C107:M127,MATCH($B$6,CLASS2_OOP!B107:B127,1),MATCH('Intermediate calculations'!$B$18,CLASS1_OOP!C106:M106,1))</f>
        <v>1.1801437474787201E-2</v>
      </c>
      <c r="D76" s="34">
        <f>INDEX(CLASS3_OOP!C107:M127,MATCH($B$6,CLASS3_OOP!B107:B127,1),MATCH('Intermediate calculations'!$B$18,CLASS3_OOP!C106:M106,1))</f>
        <v>1.16049982607365E-2</v>
      </c>
      <c r="E76" s="34">
        <f>INDEX(CLASS4_OOP!D107:N127,MATCH($B$6,CLASS4_OOP!C107:C127,1),MATCH('Intermediate calculations'!$B$18,CLASS4_OOP!D106:N106,1))</f>
        <v>7.2910515591502198E-3</v>
      </c>
      <c r="F76" s="34">
        <f>INDEX(CLASS5_OOP!C107:M127,MATCH($B$6,CLASS5_OOP!B107:B127,1),MATCH('Intermediate calculations'!$B$18,CLASS5_OOP!C106:M106,1))</f>
        <v>6.81233918294311E-3</v>
      </c>
      <c r="G76" s="34">
        <f>INDEX(CLASS6_OOP!C107:M127,MATCH($B$6,CLASS6_OOP!B107:B127,1),MATCH('Intermediate calculations'!$B$18,CLASS6_OOP!C106:M106,1))</f>
        <v>5.5733020417392297E-3</v>
      </c>
      <c r="H76" s="34">
        <f>INDEX(CLASS7_OOP!C107:M127,MATCH($B$6,CLASS7_OOP!B107:B127,1),MATCH('Intermediate calculations'!$B$18,CLASS7_OOP!C106:M106,1))</f>
        <v>5.23669132962823E-3</v>
      </c>
      <c r="I76" s="34">
        <f>INDEX(CLASS8_OOP!C107:M127,MATCH($B$6,CLASS8_OOP!B107:B127,1),MATCH('Intermediate calculations'!$B$18,CLASS8_OOP!C106:M106,1))</f>
        <v>4.2400294914841704E-3</v>
      </c>
    </row>
    <row r="77" spans="1:9" x14ac:dyDescent="0.35">
      <c r="A77" t="s">
        <v>69</v>
      </c>
      <c r="B77" s="34">
        <f>INDEX(CLASS1_OOP!C107:M127,MATCH($B$6,CLASS1_OOP!B107:B127,1),MATCH('Intermediate calculations'!$B$18+0.1,CLASS1_OOP!C106:M106,1))</f>
        <v>1.2678722850978401E-2</v>
      </c>
      <c r="C77" s="34">
        <f>INDEX(CLASS2_OOP!C107:M127,MATCH($B$6,CLASS2_OOP!B107:B127,1),MATCH('Intermediate calculations'!$B$18+0.1,CLASS1_OOP!C106:M106,1))</f>
        <v>1.18419360369444E-2</v>
      </c>
      <c r="D77" s="34">
        <f>INDEX(CLASS3_OOP!C107:M127,MATCH($B$6,CLASS3_OOP!B107:B127,1),MATCH('Intermediate calculations'!$B$18+0.1,CLASS3_OOP!C106:M106,1))</f>
        <v>1.16356778889894E-2</v>
      </c>
      <c r="E77" s="34">
        <f>INDEX(CLASS4_OOP!D107:N127,MATCH($B$6,CLASS4_OOP!C107:C127,1),MATCH('Intermediate calculations'!$B$18+0.1,CLASS4_OOP!D106:N106,1))</f>
        <v>7.4224169366061696E-3</v>
      </c>
      <c r="F77" s="34">
        <f>INDEX(CLASS5_OOP!C107:M127,MATCH($B$6,CLASS5_OOP!B107:B127,1),MATCH('Intermediate calculations'!$B$18+0.1,CLASS5_OOP!C106:M106,1))</f>
        <v>6.9343885406851803E-3</v>
      </c>
      <c r="G77" s="34">
        <f>INDEX(CLASS6_OOP!C107:M127,MATCH($B$6,CLASS6_OOP!B107:B127,1),MATCH('Intermediate calculations'!$B$18+0.1,CLASS6_OOP!C106:M106,1))</f>
        <v>5.6721707805991199E-3</v>
      </c>
      <c r="H77" s="34">
        <f>INDEX(CLASS7_OOP!C107:M127,MATCH($B$6,CLASS7_OOP!B107:B127,1),MATCH('Intermediate calculations'!$B$18+0.1,CLASS7_OOP!C106:M106,1))</f>
        <v>5.3105568513274201E-3</v>
      </c>
      <c r="I77" s="34">
        <f>INDEX(CLASS8_OOP!C107:M127,MATCH($B$6,CLASS8_OOP!B107:B127,1),MATCH('Intermediate calculations'!$B$18+0.1,CLASS8_OOP!C106:M106,1))</f>
        <v>4.3046134524047401E-3</v>
      </c>
    </row>
    <row r="78" spans="1:9" x14ac:dyDescent="0.35">
      <c r="A78" t="s">
        <v>70</v>
      </c>
      <c r="B78" s="34">
        <f>INDEX(CLASS1_OOP!C107:M127,MATCH($B$6+0.05,CLASS1_OOP!B107:B127,1),MATCH('Intermediate calculations'!$B$18,CLASS1_OOP!C106:M106,1))</f>
        <v>1.1722945608198599E-2</v>
      </c>
      <c r="C78" s="34">
        <f>INDEX(CLASS2_OOP!C107:M127,MATCH($B$6+0.05,CLASS2_OOP!B107:B127,1),MATCH('Intermediate calculations'!$B$18,CLASS1_OOP!C106:M106,1))</f>
        <v>1.10710384324193E-2</v>
      </c>
      <c r="D78" s="34">
        <f>INDEX(CLASS3_OOP!C107:M127,MATCH($B$6+0.05,CLASS3_OOP!B107:B127,1),MATCH('Intermediate calculations'!$B$18,CLASS3_OOP!C106:M106,1))</f>
        <v>1.0913945734500901E-2</v>
      </c>
      <c r="E78" s="34">
        <f>INDEX(CLASS4_OOP!D107:N127,MATCH($B$6+0.05,CLASS4_OOP!C107:C127,1),MATCH('Intermediate calculations'!$B$18,CLASS4_OOP!D106:N106,1))</f>
        <v>7.6553612016141397E-3</v>
      </c>
      <c r="F78" s="34">
        <f>INDEX(CLASS5_OOP!C107:M127,MATCH($B$6+0.05,CLASS5_OOP!B107:B127,1),MATCH('Intermediate calculations'!$B$18,CLASS5_OOP!C106:M106,1))</f>
        <v>7.1103940717876001E-3</v>
      </c>
      <c r="G78" s="34">
        <f>INDEX(CLASS6_OOP!C107:M127,MATCH($B$6+0.05,CLASS6_OOP!B107:B127,1),MATCH('Intermediate calculations'!$B$18,CLASS6_OOP!C106:M106,1))</f>
        <v>6.0055623762309603E-3</v>
      </c>
      <c r="H78" s="34">
        <f>INDEX(CLASS7_OOP!C107:M127,MATCH($B$6+0.05,CLASS7_OOP!B107:B127,1),MATCH('Intermediate calculations'!$B$18,CLASS7_OOP!C106:M106,1))</f>
        <v>5.7823378592729603E-3</v>
      </c>
      <c r="I78" s="34">
        <f>INDEX(CLASS8_OOP!C107:M127,MATCH($B$6+0.05,CLASS8_OOP!B107:B127,1),MATCH('Intermediate calculations'!$B$18,CLASS8_OOP!C106:M106,1))</f>
        <v>4.7208284959197001E-3</v>
      </c>
    </row>
    <row r="79" spans="1:9" x14ac:dyDescent="0.35">
      <c r="A79" t="s">
        <v>71</v>
      </c>
      <c r="B79" s="34">
        <f>INDEX(CLASS1_OOP!C107:M127,MATCH($B$6+0.05,CLASS1_OOP!B107:B127,1),MATCH('Intermediate calculations'!$B$18+0.1,CLASS1_OOP!C106:M106,1))</f>
        <v>1.16346525028348E-2</v>
      </c>
      <c r="C79" s="34">
        <f>INDEX(CLASS2_OOP!C107:M127,MATCH($B$6+0.05,CLASS2_OOP!B107:B127,1),MATCH('Intermediate calculations'!$B$18+0.1,CLASS1_OOP!C106:M106,1))</f>
        <v>1.0997156612575099E-2</v>
      </c>
      <c r="D79" s="34">
        <f>INDEX(CLASS3_OOP!C107:M127,MATCH($B$6+0.05,CLASS3_OOP!B107:B127,1),MATCH('Intermediate calculations'!$B$18+0.1,CLASS3_OOP!C106:M106,1))</f>
        <v>1.08121363446116E-2</v>
      </c>
      <c r="E79" s="34">
        <f>INDEX(CLASS4_OOP!D107:N127,MATCH($B$6+0.05,CLASS4_OOP!C107:C127,1),MATCH('Intermediate calculations'!$B$18+0.1,CLASS4_OOP!D106:N106,1))</f>
        <v>7.6665556989610204E-3</v>
      </c>
      <c r="F79" s="34">
        <f>INDEX(CLASS5_OOP!C107:M127,MATCH($B$6+0.05,CLASS5_OOP!B107:B127,1),MATCH('Intermediate calculations'!$B$18+0.1,CLASS5_OOP!C106:M106,1))</f>
        <v>7.0981825701892402E-3</v>
      </c>
      <c r="G79" s="34">
        <f>INDEX(CLASS6_OOP!C107:M127,MATCH($B$6+0.05,CLASS6_OOP!B107:B127,1),MATCH('Intermediate calculations'!$B$18+0.1,CLASS6_OOP!C106:M106,1))</f>
        <v>6.0345767997205301E-3</v>
      </c>
      <c r="H79" s="34">
        <f>INDEX(CLASS7_OOP!C107:M127,MATCH($B$6+0.05,CLASS7_OOP!B107:B127,1),MATCH('Intermediate calculations'!$B$18+0.1,CLASS7_OOP!C106:M106,1))</f>
        <v>5.8609698899090299E-3</v>
      </c>
      <c r="I79" s="34">
        <f>INDEX(CLASS8_OOP!C107:M127,MATCH($B$6+0.05,CLASS8_OOP!B107:B127,1),MATCH('Intermediate calculations'!$B$18+0.1,CLASS8_OOP!C106:M106,1))</f>
        <v>4.8341937363147701E-3</v>
      </c>
    </row>
    <row r="80" spans="1:9" x14ac:dyDescent="0.35">
      <c r="A80" t="s">
        <v>72</v>
      </c>
      <c r="B80" s="34">
        <f>B76+((B78-B76)/($B$16-$B$15))*($B$14-$B$15)</f>
        <v>1.1722945608200284E-2</v>
      </c>
      <c r="C80" s="34">
        <f t="shared" ref="C80:I80" si="19">C76+((C78-C76)/($B$16-$B$15))*($B$14-$B$15)</f>
        <v>1.1071038432420615E-2</v>
      </c>
      <c r="D80" s="34">
        <f t="shared" si="19"/>
        <v>1.0913945734502144E-2</v>
      </c>
      <c r="E80" s="34">
        <f t="shared" si="19"/>
        <v>7.655361201613484E-3</v>
      </c>
      <c r="F80" s="34">
        <f t="shared" si="19"/>
        <v>7.1103940717870632E-3</v>
      </c>
      <c r="G80" s="34">
        <f t="shared" si="19"/>
        <v>6.0055623762301823E-3</v>
      </c>
      <c r="H80" s="34">
        <f t="shared" si="19"/>
        <v>5.7823378592719785E-3</v>
      </c>
      <c r="I80" s="34">
        <f t="shared" si="19"/>
        <v>4.7208284959188345E-3</v>
      </c>
    </row>
    <row r="81" spans="1:9" x14ac:dyDescent="0.35">
      <c r="A81" t="s">
        <v>73</v>
      </c>
      <c r="B81" s="34">
        <f>B77+((B79-B77)/($B$16-$B$15))*($B$14-$B$15)</f>
        <v>1.1634652502836679E-2</v>
      </c>
      <c r="C81" s="34">
        <f t="shared" ref="C81:I81" si="20">C77+((C79-C77)/($B$16-$B$15))*($B$14-$B$15)</f>
        <v>1.0997156612576619E-2</v>
      </c>
      <c r="D81" s="34">
        <f t="shared" si="20"/>
        <v>1.0812136344613081E-2</v>
      </c>
      <c r="E81" s="34">
        <f t="shared" si="20"/>
        <v>7.6665556989605806E-3</v>
      </c>
      <c r="F81" s="34">
        <f t="shared" si="20"/>
        <v>7.0981825701889453E-3</v>
      </c>
      <c r="G81" s="34">
        <f t="shared" si="20"/>
        <v>6.0345767997198778E-3</v>
      </c>
      <c r="H81" s="34">
        <f t="shared" si="20"/>
        <v>5.8609698899080393E-3</v>
      </c>
      <c r="I81" s="34">
        <f t="shared" si="20"/>
        <v>4.8341937363138169E-3</v>
      </c>
    </row>
    <row r="82" spans="1:9" x14ac:dyDescent="0.35">
      <c r="A82" t="s">
        <v>74</v>
      </c>
      <c r="B82" s="34">
        <f>B77+((B76-B77)/($B$19-$B$20))*($B$18-$B$20)</f>
        <v>1.2678722850978383E-2</v>
      </c>
      <c r="C82" s="34">
        <f t="shared" ref="C82:I82" si="21">C77+((C76-C77)/($B$19-$B$20))*($B$18-$B$20)</f>
        <v>1.1841936036944363E-2</v>
      </c>
      <c r="D82" s="34">
        <f t="shared" si="21"/>
        <v>1.1635677888989372E-2</v>
      </c>
      <c r="E82" s="34">
        <f t="shared" si="21"/>
        <v>7.4224169366060517E-3</v>
      </c>
      <c r="F82" s="34">
        <f t="shared" si="21"/>
        <v>6.9343885406850702E-3</v>
      </c>
      <c r="G82" s="34">
        <f t="shared" si="21"/>
        <v>5.6721707805990305E-3</v>
      </c>
      <c r="H82" s="34">
        <f t="shared" si="21"/>
        <v>5.3105568513273534E-3</v>
      </c>
      <c r="I82" s="34">
        <f t="shared" si="21"/>
        <v>4.304613452404682E-3</v>
      </c>
    </row>
    <row r="83" spans="1:9" x14ac:dyDescent="0.35">
      <c r="A83" t="s">
        <v>75</v>
      </c>
      <c r="B83" s="34">
        <f>B79+((B78-B79)/($B$19-$B$20))*($B$18-$B$20)</f>
        <v>1.163465250283488E-2</v>
      </c>
      <c r="C83" s="34">
        <f t="shared" ref="C83:I83" si="22">C79+((C78-C79)/($B$19-$B$20))*($B$18-$B$20)</f>
        <v>1.0997156612575165E-2</v>
      </c>
      <c r="D83" s="34">
        <f t="shared" si="22"/>
        <v>1.0812136344611692E-2</v>
      </c>
      <c r="E83" s="34">
        <f t="shared" si="22"/>
        <v>7.66655569896101E-3</v>
      </c>
      <c r="F83" s="34">
        <f t="shared" si="22"/>
        <v>7.0981825701892515E-3</v>
      </c>
      <c r="G83" s="34">
        <f t="shared" si="22"/>
        <v>6.0345767997205041E-3</v>
      </c>
      <c r="H83" s="34">
        <f t="shared" si="22"/>
        <v>5.8609698899089588E-3</v>
      </c>
      <c r="I83" s="34">
        <f t="shared" si="22"/>
        <v>4.8341937363146677E-3</v>
      </c>
    </row>
    <row r="84" spans="1:9" x14ac:dyDescent="0.35">
      <c r="A84" t="s">
        <v>30</v>
      </c>
      <c r="B84" s="34">
        <f>B81+((B80-B81)/($B$19-$B$20))*($B$18-$B$20)</f>
        <v>1.1634652502836759E-2</v>
      </c>
      <c r="C84" s="34">
        <f t="shared" ref="C84:I84" si="23">C81+((C80-C81)/($B$19-$B$20))*($B$18-$B$20)</f>
        <v>1.0997156612576685E-2</v>
      </c>
      <c r="D84" s="34">
        <f t="shared" si="23"/>
        <v>1.0812136344613173E-2</v>
      </c>
      <c r="E84" s="34">
        <f t="shared" si="23"/>
        <v>7.6665556989605702E-3</v>
      </c>
      <c r="F84" s="34">
        <f t="shared" si="23"/>
        <v>7.0981825701889566E-3</v>
      </c>
      <c r="G84" s="34">
        <f t="shared" si="23"/>
        <v>6.0345767997198518E-3</v>
      </c>
      <c r="H84" s="34">
        <f t="shared" si="23"/>
        <v>5.8609698899079682E-3</v>
      </c>
      <c r="I84" s="34">
        <f t="shared" si="23"/>
        <v>4.8341937363137145E-3</v>
      </c>
    </row>
    <row r="86" spans="1:9" x14ac:dyDescent="0.35">
      <c r="B86" t="s">
        <v>5</v>
      </c>
      <c r="C86" t="s">
        <v>6</v>
      </c>
      <c r="D86" t="s">
        <v>7</v>
      </c>
      <c r="E86" t="s">
        <v>8</v>
      </c>
      <c r="F86" t="s">
        <v>9</v>
      </c>
      <c r="G86" t="s">
        <v>10</v>
      </c>
      <c r="H86" t="s">
        <v>11</v>
      </c>
      <c r="I86" t="s">
        <v>101</v>
      </c>
    </row>
    <row r="87" spans="1:9" x14ac:dyDescent="0.35">
      <c r="A87" t="s">
        <v>33</v>
      </c>
      <c r="B87" s="34">
        <f>B96</f>
        <v>4.3457838296867299</v>
      </c>
      <c r="C87" s="34">
        <f t="shared" ref="C87:I87" si="24">C96</f>
        <v>4.1103292703607037</v>
      </c>
      <c r="D87" s="34">
        <f t="shared" si="24"/>
        <v>4.0091066360452787</v>
      </c>
      <c r="E87" s="34">
        <f t="shared" si="24"/>
        <v>3.6386218070964356</v>
      </c>
      <c r="F87" s="34">
        <f t="shared" si="24"/>
        <v>3.3082408905012257</v>
      </c>
      <c r="G87" s="34">
        <f t="shared" si="24"/>
        <v>3.0506262779219688</v>
      </c>
      <c r="H87" s="34">
        <f t="shared" si="24"/>
        <v>2.9870266914352515</v>
      </c>
      <c r="I87" s="34">
        <f t="shared" si="24"/>
        <v>2.7876024246201747</v>
      </c>
    </row>
    <row r="88" spans="1:9" x14ac:dyDescent="0.35">
      <c r="A88" t="s">
        <v>76</v>
      </c>
      <c r="B88" s="34">
        <f>INDEX(CLASS1_OOP!C140:M160,MATCH($B$6,CLASS1_OOP!B140:B160,1),MATCH('Intermediate calculations'!$B$18,CLASS1_OOP!C139:M139,1))</f>
        <v>3.0499025583267199</v>
      </c>
      <c r="C88" s="34">
        <f>INDEX(CLASS2_OOP!C140:M160,MATCH($B$6,CLASS2_OOP!B140:B160,1),MATCH('Intermediate calculations'!$B$18,CLASS2_OOP!C139:M139,1))</f>
        <v>2.8844741582870501</v>
      </c>
      <c r="D88" s="34">
        <f>INDEX(CLASS3_OOP!C140:M160,MATCH($B$6,CLASS3_OOP!B140:B160,1),MATCH('Intermediate calculations'!$B$18,CLASS3_OOP!C139:M139,1))</f>
        <v>2.8359518051147501</v>
      </c>
      <c r="E88" s="34">
        <f>INDEX(CLASS4_OOP!D140:N160,MATCH($B$6,CLASS4_OOP!C140:C160,1),MATCH('Intermediate calculations'!$B$18,CLASS4_OOP!D139:N139,1))</f>
        <v>2.5465202331543</v>
      </c>
      <c r="F88" s="34">
        <f>INDEX(CLASS5_OOP!C140:M160,MATCH($B$6,CLASS5_OOP!B140:B160,1),MATCH('Intermediate calculations'!$B$18,CLASS5_OOP!C139:M139,1))</f>
        <v>2.34475946426392</v>
      </c>
      <c r="G88" s="34">
        <f>INDEX(CLASS6_OOP!C140:M160,MATCH($B$6,CLASS6_OOP!B140:B160,1),MATCH('Intermediate calculations'!$B$18,CLASS6_OOP!C139:M139,1))</f>
        <v>2.1527528762817401</v>
      </c>
      <c r="H88" s="34">
        <f>INDEX(CLASS7_OOP!C140:M160,MATCH($B$6,CLASS7_OOP!B140:B160,1),MATCH('Intermediate calculations'!$B$18,CLASS7_OOP!C139:M139,1))</f>
        <v>2.1363341808319101</v>
      </c>
      <c r="I88" s="34">
        <f>INDEX(CLASS8_OOP!C140:M160,MATCH($B$6,CLASS8_OOP!B140:B160,1),MATCH('Intermediate calculations'!$B$18,CLASS8_OOP!C139:M139,1))</f>
        <v>1.9993693828582799</v>
      </c>
    </row>
    <row r="89" spans="1:9" x14ac:dyDescent="0.35">
      <c r="A89" t="s">
        <v>77</v>
      </c>
      <c r="B89" s="34">
        <f>INDEX(CLASS1_OOP!C140:M160,MATCH($B$6,CLASS1_OOP!B140:B160,1),MATCH('Intermediate calculations'!$B$18+0.1,CLASS1_OOP!C139:M139,1))</f>
        <v>3.1036530733108498</v>
      </c>
      <c r="C89" s="34">
        <f>INDEX(CLASS2_OOP!C140:M160,MATCH($B$6,CLASS2_OOP!B140:B160,1),MATCH('Intermediate calculations'!$B$18+0.1,CLASS2_OOP!C139:M139,1))</f>
        <v>2.9362753629684502</v>
      </c>
      <c r="D89" s="34">
        <f>INDEX(CLASS3_OOP!C140:M160,MATCH($B$6,CLASS3_OOP!B140:B160,1),MATCH('Intermediate calculations'!$B$18+0.1,CLASS3_OOP!C139:M139,1))</f>
        <v>2.88527536392212</v>
      </c>
      <c r="E89" s="34">
        <f>INDEX(CLASS4_OOP!D140:N160,MATCH($B$6,CLASS4_OOP!C140:C160,1),MATCH('Intermediate calculations'!$B$18+0.1,CLASS4_OOP!D139:N139,1))</f>
        <v>2.5944950580596902</v>
      </c>
      <c r="F89" s="34">
        <f>INDEX(CLASS5_OOP!C140:M160,MATCH($B$6,CLASS5_OOP!B140:B160,1),MATCH('Intermediate calculations'!$B$18+0.1,CLASS5_OOP!C139:M139,1))</f>
        <v>2.3830823898315399</v>
      </c>
      <c r="G89" s="34">
        <f>INDEX(CLASS6_OOP!C140:M160,MATCH($B$6,CLASS6_OOP!B140:B160,1),MATCH('Intermediate calculations'!$B$18+0.1,CLASS6_OOP!C139:M139,1))</f>
        <v>2.1846950054168701</v>
      </c>
      <c r="H89" s="34">
        <f>INDEX(CLASS7_OOP!C140:M160,MATCH($B$6,CLASS7_OOP!B140:B160,1),MATCH('Intermediate calculations'!$B$18+0.1,CLASS7_OOP!C139:M139,1))</f>
        <v>2.1686468124389702</v>
      </c>
      <c r="I89" s="34">
        <f>INDEX(CLASS8_OOP!C140:M160,MATCH($B$6,CLASS8_OOP!B140:B160,1),MATCH('Intermediate calculations'!$B$18+0.1,CLASS8_OOP!C139:M139,1))</f>
        <v>2.0278894901275599</v>
      </c>
    </row>
    <row r="90" spans="1:9" x14ac:dyDescent="0.35">
      <c r="A90" t="s">
        <v>78</v>
      </c>
      <c r="B90" s="34">
        <f>INDEX(CLASS1_OOP!C140:M160,MATCH($B$6+0.05,CLASS1_OOP!B140:B160,1),MATCH('Intermediate calculations'!$B$18,CLASS1_OOP!C139:M139,1))</f>
        <v>4.2742058038711601</v>
      </c>
      <c r="C90" s="34">
        <f>INDEX(CLASS2_OOP!C140:M160,MATCH($B$6+0.05,CLASS2_OOP!B140:B160,1),MATCH('Intermediate calculations'!$B$18,CLASS2_OOP!C139:M139,1))</f>
        <v>4.0733391046524101</v>
      </c>
      <c r="D90" s="34">
        <f>INDEX(CLASS3_OOP!C140:M160,MATCH($B$6+0.05,CLASS3_OOP!B140:B160,1),MATCH('Intermediate calculations'!$B$18,CLASS3_OOP!C139:M139,1))</f>
        <v>3.9446282386779798</v>
      </c>
      <c r="E90" s="34">
        <f>INDEX(CLASS4_OOP!D140:N160,MATCH($B$6+0.05,CLASS4_OOP!C140:C160,1),MATCH('Intermediate calculations'!$B$18,CLASS4_OOP!D139:N139,1))</f>
        <v>3.5553998947143599</v>
      </c>
      <c r="F90" s="34">
        <f>INDEX(CLASS5_OOP!C140:M160,MATCH($B$6+0.05,CLASS5_OOP!B140:B160,1),MATCH('Intermediate calculations'!$B$18,CLASS5_OOP!C139:M139,1))</f>
        <v>3.2650203704834002</v>
      </c>
      <c r="G90" s="34">
        <f>INDEX(CLASS6_OOP!C140:M160,MATCH($B$6+0.05,CLASS6_OOP!B140:B160,1),MATCH('Intermediate calculations'!$B$18,CLASS6_OOP!C139:M139,1))</f>
        <v>2.9922337532043501</v>
      </c>
      <c r="H90" s="34">
        <f>INDEX(CLASS7_OOP!C140:M160,MATCH($B$6+0.05,CLASS7_OOP!B140:B160,1),MATCH('Intermediate calculations'!$B$18,CLASS7_OOP!C139:M139,1))</f>
        <v>2.9369196891784699</v>
      </c>
      <c r="I90" s="34">
        <f>INDEX(CLASS8_OOP!C140:M160,MATCH($B$6+0.05,CLASS8_OOP!B140:B160,1),MATCH('Intermediate calculations'!$B$18,CLASS8_OOP!C139:M139,1))</f>
        <v>2.74574971199036</v>
      </c>
    </row>
    <row r="91" spans="1:9" x14ac:dyDescent="0.35">
      <c r="A91" t="s">
        <v>79</v>
      </c>
      <c r="B91" s="34">
        <f>INDEX(CLASS1_OOP!C140:M160,MATCH($B$6+0.05,CLASS1_OOP!B140:B160,1),MATCH('Intermediate calculations'!$B$18+0.1,CLASS1_OOP!C139:M139,1))</f>
        <v>4.3457838296890303</v>
      </c>
      <c r="C91" s="34">
        <f>INDEX(CLASS2_OOP!C140:M160,MATCH($B$6+0.05,CLASS2_OOP!B140:B160,1),MATCH('Intermediate calculations'!$B$18+0.1,CLASS2_OOP!C139:M139,1))</f>
        <v>4.1103292703628496</v>
      </c>
      <c r="D91" s="34">
        <f>INDEX(CLASS3_OOP!C140:M160,MATCH($B$6+0.05,CLASS3_OOP!B140:B160,1),MATCH('Intermediate calculations'!$B$18+0.1,CLASS3_OOP!C139:M139,1))</f>
        <v>4.0091066360473597</v>
      </c>
      <c r="E91" s="34">
        <f>INDEX(CLASS4_OOP!D140:N160,MATCH($B$6+0.05,CLASS4_OOP!C140:C160,1),MATCH('Intermediate calculations'!$B$18+0.1,CLASS4_OOP!D139:N139,1))</f>
        <v>3.63862180709839</v>
      </c>
      <c r="F91" s="34">
        <f>INDEX(CLASS5_OOP!C140:M160,MATCH($B$6+0.05,CLASS5_OOP!B140:B160,1),MATCH('Intermediate calculations'!$B$18+0.1,CLASS5_OOP!C139:M139,1))</f>
        <v>3.3082408905029301</v>
      </c>
      <c r="G91" s="34">
        <f>INDEX(CLASS6_OOP!C140:M160,MATCH($B$6+0.05,CLASS6_OOP!B140:B160,1),MATCH('Intermediate calculations'!$B$18+0.1,CLASS6_OOP!C139:M139,1))</f>
        <v>3.05062627792358</v>
      </c>
      <c r="H91" s="34">
        <f>INDEX(CLASS7_OOP!C140:M160,MATCH($B$6+0.05,CLASS7_OOP!B140:B160,1),MATCH('Intermediate calculations'!$B$18+0.1,CLASS7_OOP!C139:M139,1))</f>
        <v>2.9870266914367698</v>
      </c>
      <c r="I91" s="34">
        <f>INDEX(CLASS8_OOP!C140:M160,MATCH($B$6+0.05,CLASS8_OOP!B140:B160,1),MATCH('Intermediate calculations'!$B$18+0.1,CLASS8_OOP!C139:M139,1))</f>
        <v>2.7876024246215798</v>
      </c>
    </row>
    <row r="92" spans="1:9" x14ac:dyDescent="0.35">
      <c r="A92" t="s">
        <v>80</v>
      </c>
      <c r="B92" s="34">
        <f>B88+((B90-B88)/($B$16-$B$15))*($B$14-$B$15)</f>
        <v>4.2742058038689565</v>
      </c>
      <c r="C92" s="34">
        <f t="shared" ref="C92:I92" si="25">C88+((C90-C88)/($B$16-$B$15))*($B$14-$B$15)</f>
        <v>4.0733391046502705</v>
      </c>
      <c r="D92" s="34">
        <f t="shared" si="25"/>
        <v>3.9446282386759846</v>
      </c>
      <c r="E92" s="34">
        <f t="shared" si="25"/>
        <v>3.555399894712544</v>
      </c>
      <c r="F92" s="34">
        <f t="shared" si="25"/>
        <v>3.2650203704817438</v>
      </c>
      <c r="G92" s="34">
        <f t="shared" si="25"/>
        <v>2.9922337532028394</v>
      </c>
      <c r="H92" s="34">
        <f t="shared" si="25"/>
        <v>2.9369196891770288</v>
      </c>
      <c r="I92" s="34">
        <f t="shared" si="25"/>
        <v>2.7457497119890166</v>
      </c>
    </row>
    <row r="93" spans="1:9" x14ac:dyDescent="0.35">
      <c r="A93" t="s">
        <v>81</v>
      </c>
      <c r="B93" s="34">
        <f>B89+((B91-B89)/($B$16-$B$15))*($B$14-$B$15)</f>
        <v>4.3457838296867948</v>
      </c>
      <c r="C93" s="34">
        <f t="shared" ref="C93:I93" si="26">C89+((C91-C89)/($B$16-$B$15))*($B$14-$B$15)</f>
        <v>4.1103292703607366</v>
      </c>
      <c r="D93" s="34">
        <f t="shared" si="26"/>
        <v>4.0091066360453365</v>
      </c>
      <c r="E93" s="34">
        <f t="shared" si="26"/>
        <v>3.6386218070965106</v>
      </c>
      <c r="F93" s="34">
        <f t="shared" si="26"/>
        <v>3.3082408905012648</v>
      </c>
      <c r="G93" s="34">
        <f t="shared" si="26"/>
        <v>3.0506262779220212</v>
      </c>
      <c r="H93" s="34">
        <f t="shared" si="26"/>
        <v>2.9870266914352968</v>
      </c>
      <c r="I93" s="34">
        <f t="shared" si="26"/>
        <v>2.7876024246202125</v>
      </c>
    </row>
    <row r="94" spans="1:9" x14ac:dyDescent="0.35">
      <c r="A94" t="s">
        <v>82</v>
      </c>
      <c r="B94" s="34">
        <f>B89+((B88-B89)/($B$19-$B$20))*($B$18-$B$20)</f>
        <v>3.1036530733108014</v>
      </c>
      <c r="C94" s="34">
        <f t="shared" ref="C94:I94" si="27">C89+((C88-C89)/($B$19-$B$20))*($B$18-$B$20)</f>
        <v>2.9362753629684035</v>
      </c>
      <c r="D94" s="34">
        <f t="shared" si="27"/>
        <v>2.8852753639220756</v>
      </c>
      <c r="E94" s="34">
        <f t="shared" si="27"/>
        <v>2.5944950580596471</v>
      </c>
      <c r="F94" s="34">
        <f t="shared" si="27"/>
        <v>2.3830823898315052</v>
      </c>
      <c r="G94" s="34">
        <f t="shared" si="27"/>
        <v>2.1846950054168413</v>
      </c>
      <c r="H94" s="34">
        <f t="shared" si="27"/>
        <v>2.1686468124389409</v>
      </c>
      <c r="I94" s="34">
        <f t="shared" si="27"/>
        <v>2.0278894901275342</v>
      </c>
    </row>
    <row r="95" spans="1:9" x14ac:dyDescent="0.35">
      <c r="A95" t="s">
        <v>83</v>
      </c>
      <c r="B95" s="34">
        <f>B91+((B90-B91)/($B$19-$B$20))*($B$18-$B$20)</f>
        <v>4.3457838296889655</v>
      </c>
      <c r="C95" s="34">
        <f t="shared" ref="C95:I95" si="28">C91+((C90-C91)/($B$19-$B$20))*($B$18-$B$20)</f>
        <v>4.1103292703628167</v>
      </c>
      <c r="D95" s="34">
        <f t="shared" si="28"/>
        <v>4.009106636047302</v>
      </c>
      <c r="E95" s="34">
        <f t="shared" si="28"/>
        <v>3.638621807098315</v>
      </c>
      <c r="F95" s="34">
        <f t="shared" si="28"/>
        <v>3.3082408905028911</v>
      </c>
      <c r="G95" s="34">
        <f t="shared" si="28"/>
        <v>3.0506262779235276</v>
      </c>
      <c r="H95" s="34">
        <f t="shared" si="28"/>
        <v>2.9870266914367245</v>
      </c>
      <c r="I95" s="34">
        <f t="shared" si="28"/>
        <v>2.7876024246215421</v>
      </c>
    </row>
    <row r="96" spans="1:9" x14ac:dyDescent="0.35">
      <c r="A96" t="s">
        <v>34</v>
      </c>
      <c r="B96" s="34">
        <f>B93+((B92-B93)/($B$19-$B$20))*($B$18-$B$20)</f>
        <v>4.3457838296867299</v>
      </c>
      <c r="C96" s="34">
        <f t="shared" ref="C96:I96" si="29">C93+((C92-C93)/($B$19-$B$20))*($B$18-$B$20)</f>
        <v>4.1103292703607037</v>
      </c>
      <c r="D96" s="34">
        <f t="shared" si="29"/>
        <v>4.0091066360452787</v>
      </c>
      <c r="E96" s="34">
        <f t="shared" si="29"/>
        <v>3.6386218070964356</v>
      </c>
      <c r="F96" s="34">
        <f t="shared" si="29"/>
        <v>3.3082408905012257</v>
      </c>
      <c r="G96" s="34">
        <f t="shared" si="29"/>
        <v>3.0506262779219688</v>
      </c>
      <c r="H96" s="34">
        <f t="shared" si="29"/>
        <v>2.9870266914352515</v>
      </c>
      <c r="I96" s="34">
        <f t="shared" si="29"/>
        <v>2.7876024246201747</v>
      </c>
    </row>
    <row r="98" spans="1:9" x14ac:dyDescent="0.35">
      <c r="B98" t="s">
        <v>5</v>
      </c>
      <c r="C98" t="s">
        <v>6</v>
      </c>
      <c r="D98" t="s">
        <v>7</v>
      </c>
      <c r="E98" t="s">
        <v>8</v>
      </c>
      <c r="F98" t="s">
        <v>9</v>
      </c>
      <c r="G98" t="s">
        <v>10</v>
      </c>
      <c r="H98" t="s">
        <v>11</v>
      </c>
      <c r="I98" t="s">
        <v>101</v>
      </c>
    </row>
    <row r="99" spans="1:9" x14ac:dyDescent="0.35">
      <c r="A99" t="s">
        <v>35</v>
      </c>
      <c r="B99" s="34">
        <f>B108</f>
        <v>0.10011730839800891</v>
      </c>
      <c r="C99" s="34">
        <f t="shared" ref="C99:I99" si="30">C108</f>
        <v>7.7295020222607536E-2</v>
      </c>
      <c r="D99" s="34">
        <f t="shared" si="30"/>
        <v>7.1743544191056996E-2</v>
      </c>
      <c r="E99" s="34">
        <f t="shared" si="30"/>
        <v>3.6331184208356369E-2</v>
      </c>
      <c r="F99" s="34">
        <f t="shared" si="30"/>
        <v>4.4056549668269586E-2</v>
      </c>
      <c r="G99" s="34">
        <f t="shared" si="30"/>
        <v>2.1502228453721701E-2</v>
      </c>
      <c r="H99" s="34">
        <f t="shared" si="30"/>
        <v>3.0647311359614349E-2</v>
      </c>
      <c r="I99" s="34">
        <f t="shared" si="30"/>
        <v>2.6238994672863551E-2</v>
      </c>
    </row>
    <row r="100" spans="1:9" x14ac:dyDescent="0.35">
      <c r="A100" t="s">
        <v>84</v>
      </c>
      <c r="B100" s="34">
        <f>INDEX(CLASS1_OOP!C173:M193,MATCH($B$6,CLASS1_OOP!B173:B193,1),MATCH('Intermediate calculations'!$B$18,CLASS1_OOP!C172:M172,1))</f>
        <v>5.3874827921390499E-2</v>
      </c>
      <c r="C100" s="34">
        <f>INDEX(CLASS2_OOP!C173:M193,MATCH($B$6,CLASS2_OOP!B173:B193,1),MATCH('Intermediate calculations'!$B$18,CLASS2_OOP!C172:M172,1))</f>
        <v>4.2892713099718101E-2</v>
      </c>
      <c r="D100" s="34">
        <f>INDEX(CLASS3_OOP!C173:M193,MATCH($B$6,CLASS3_OOP!B173:B193,1),MATCH('Intermediate calculations'!$B$18,CLASS3_OOP!C172:M172,1))</f>
        <v>3.4949615597724901E-2</v>
      </c>
      <c r="E100" s="34">
        <f>INDEX(CLASS4_OOP!D173:N193,MATCH($B$6,CLASS4_OOP!C173:C193,1),MATCH('Intermediate calculations'!$B$18,CLASS4_OOP!D172:N172,1))</f>
        <v>1.5040659345686399E-2</v>
      </c>
      <c r="F100" s="34">
        <f>INDEX(CLASS5_OOP!C173:M193,MATCH($B$6,CLASS5_OOP!B173:B193,1),MATCH('Intermediate calculations'!$B$18,CLASS5_OOP!C172:M172,1))</f>
        <v>1.9193857908248901E-2</v>
      </c>
      <c r="G100" s="34">
        <f>INDEX(CLASS6_OOP!C173:M193,MATCH($B$6,CLASS6_OOP!B173:B193,1),MATCH('Intermediate calculations'!$B$18,CLASS6_OOP!C172:M172,1))</f>
        <v>3.07103735394776E-3</v>
      </c>
      <c r="H100" s="34">
        <f>INDEX(CLASS7_OOP!C173:M193,MATCH($B$6,CLASS7_OOP!B173:B193,1),MATCH('Intermediate calculations'!$B$18,CLASS7_OOP!C172:M172,1))</f>
        <v>1.2746715918183301E-2</v>
      </c>
      <c r="I100" s="34">
        <f>INDEX(CLASS8_OOP!C173:M193,MATCH($B$6,CLASS8_OOP!B173:B193,1),MATCH('Intermediate calculations'!$B$18,CLASS8_OOP!C172:M172,1))</f>
        <v>1.01944608613849E-2</v>
      </c>
    </row>
    <row r="101" spans="1:9" x14ac:dyDescent="0.35">
      <c r="A101" t="s">
        <v>85</v>
      </c>
      <c r="B101" s="34">
        <f>INDEX(CLASS1_OOP!C173:M193,MATCH($B$6,CLASS1_OOP!B173:B193,1),MATCH('Intermediate calculations'!$B$18+0.1,CLASS1_OOP!C172:M172,1))</f>
        <v>5.9238631278276402E-2</v>
      </c>
      <c r="C101" s="34">
        <f>INDEX(CLASS2_OOP!C173:M193,MATCH($B$6,CLASS2_OOP!B173:B193,1),MATCH('Intermediate calculations'!$B$18+0.1,CLASS2_OOP!C172:M172,1))</f>
        <v>4.66119013726711E-2</v>
      </c>
      <c r="D101" s="34">
        <f>INDEX(CLASS3_OOP!C173:M193,MATCH($B$6,CLASS3_OOP!B173:B193,1),MATCH('Intermediate calculations'!$B$18+0.1,CLASS3_OOP!C172:M172,1))</f>
        <v>3.7059132009744603E-2</v>
      </c>
      <c r="E101" s="34">
        <f>INDEX(CLASS4_OOP!D173:N193,MATCH($B$6,CLASS4_OOP!C173:C193,1),MATCH('Intermediate calculations'!$B$18+0.1,CLASS4_OOP!D172:N172,1))</f>
        <v>1.6065284609794599E-2</v>
      </c>
      <c r="F101" s="34">
        <f>INDEX(CLASS5_OOP!C173:M193,MATCH($B$6,CLASS5_OOP!B173:B193,1),MATCH('Intermediate calculations'!$B$18+0.1,CLASS5_OOP!C172:M172,1))</f>
        <v>2.10490729659796E-2</v>
      </c>
      <c r="G101" s="34">
        <f>INDEX(CLASS6_OOP!C173:M193,MATCH($B$6,CLASS6_OOP!B173:B193,1),MATCH('Intermediate calculations'!$B$18+0.1,CLASS6_OOP!C172:M172,1))</f>
        <v>5.0557339563965797E-3</v>
      </c>
      <c r="H101" s="34">
        <f>INDEX(CLASS7_OOP!C173:M193,MATCH($B$6,CLASS7_OOP!B173:B193,1),MATCH('Intermediate calculations'!$B$18+0.1,CLASS7_OOP!C172:M172,1))</f>
        <v>1.40750762075186E-2</v>
      </c>
      <c r="I101" s="34">
        <f>INDEX(CLASS8_OOP!C173:M193,MATCH($B$6,CLASS8_OOP!B173:B193,1),MATCH('Intermediate calculations'!$B$18+0.1,CLASS8_OOP!C172:M172,1))</f>
        <v>1.0982830077409699E-2</v>
      </c>
    </row>
    <row r="102" spans="1:9" x14ac:dyDescent="0.35">
      <c r="A102" t="s">
        <v>86</v>
      </c>
      <c r="B102" s="34">
        <f>INDEX(CLASS1_OOP!C173:M193,MATCH($B$6+0.05,CLASS1_OOP!B173:B193,1),MATCH('Intermediate calculations'!$B$18,CLASS1_OOP!C172:M172,1))</f>
        <v>9.4002079218625995E-2</v>
      </c>
      <c r="C102" s="34">
        <f>INDEX(CLASS2_OOP!C173:M193,MATCH($B$6+0.05,CLASS2_OOP!B173:B193,1),MATCH('Intermediate calculations'!$B$18,CLASS2_OOP!C172:M172,1))</f>
        <v>7.6051684096455602E-2</v>
      </c>
      <c r="D102" s="34">
        <f>INDEX(CLASS3_OOP!C173:M193,MATCH($B$6+0.05,CLASS3_OOP!B173:B193,1),MATCH('Intermediate calculations'!$B$18,CLASS3_OOP!C172:M172,1))</f>
        <v>6.8782687187194796E-2</v>
      </c>
      <c r="E102" s="34">
        <f>INDEX(CLASS4_OOP!D173:N193,MATCH($B$6+0.05,CLASS4_OOP!C173:C193,1),MATCH('Intermediate calculations'!$B$18,CLASS4_OOP!D172:N172,1))</f>
        <v>3.6052361130714403E-2</v>
      </c>
      <c r="F102" s="34">
        <f>INDEX(CLASS5_OOP!C173:M193,MATCH($B$6+0.05,CLASS5_OOP!B173:B193,1),MATCH('Intermediate calculations'!$B$18,CLASS5_OOP!C172:M172,1))</f>
        <v>4.28316295146942E-2</v>
      </c>
      <c r="G102" s="34">
        <f>INDEX(CLASS6_OOP!C173:M193,MATCH($B$6+0.05,CLASS6_OOP!B173:B193,1),MATCH('Intermediate calculations'!$B$18,CLASS6_OOP!C172:M172,1))</f>
        <v>1.6956295818090401E-2</v>
      </c>
      <c r="H102" s="34">
        <f>INDEX(CLASS7_OOP!C173:M193,MATCH($B$6+0.05,CLASS7_OOP!B173:B193,1),MATCH('Intermediate calculations'!$B$18,CLASS7_OOP!C172:M172,1))</f>
        <v>3.0947899445891401E-2</v>
      </c>
      <c r="I102" s="34">
        <f>INDEX(CLASS8_OOP!C173:M193,MATCH($B$6+0.05,CLASS8_OOP!B173:B193,1),MATCH('Intermediate calculations'!$B$18,CLASS8_OOP!C172:M172,1))</f>
        <v>2.2368649020791099E-2</v>
      </c>
    </row>
    <row r="103" spans="1:9" x14ac:dyDescent="0.35">
      <c r="A103" t="s">
        <v>87</v>
      </c>
      <c r="B103" s="34">
        <f>INDEX(CLASS1_OOP!C173:M193,MATCH($B$6+0.05,CLASS1_OOP!B173:B193,1),MATCH('Intermediate calculations'!$B$18+0.1,CLASS1_OOP!C172:M172,1))</f>
        <v>0.100117308398088</v>
      </c>
      <c r="C103" s="34">
        <f>INDEX(CLASS2_OOP!C173:M193,MATCH($B$6+0.05,CLASS2_OOP!B173:B193,1),MATCH('Intermediate calculations'!$B$18+0.1,CLASS2_OOP!C172:M172,1))</f>
        <v>7.7295020222663893E-2</v>
      </c>
      <c r="D103" s="34">
        <f>INDEX(CLASS3_OOP!C173:M193,MATCH($B$6+0.05,CLASS3_OOP!B173:B193,1),MATCH('Intermediate calculations'!$B$18+0.1,CLASS3_OOP!C172:M172,1))</f>
        <v>7.1743544191122097E-2</v>
      </c>
      <c r="E103" s="34">
        <f>INDEX(CLASS4_OOP!D173:N193,MATCH($B$6+0.05,CLASS4_OOP!C173:C193,1),MATCH('Intermediate calculations'!$B$18+0.1,CLASS4_OOP!D172:N172,1))</f>
        <v>3.6331184208393097E-2</v>
      </c>
      <c r="F103" s="34">
        <f>INDEX(CLASS5_OOP!C173:M193,MATCH($B$6+0.05,CLASS5_OOP!B173:B193,1),MATCH('Intermediate calculations'!$B$18+0.1,CLASS5_OOP!C172:M172,1))</f>
        <v>4.4056549668312101E-2</v>
      </c>
      <c r="G103" s="34">
        <f>INDEX(CLASS6_OOP!C173:M193,MATCH($B$6+0.05,CLASS6_OOP!B173:B193,1),MATCH('Intermediate calculations'!$B$18+0.1,CLASS6_OOP!C172:M172,1))</f>
        <v>2.15022284537554E-2</v>
      </c>
      <c r="H103" s="34">
        <f>INDEX(CLASS7_OOP!C173:M193,MATCH($B$6+0.05,CLASS7_OOP!B173:B193,1),MATCH('Intermediate calculations'!$B$18+0.1,CLASS7_OOP!C172:M172,1))</f>
        <v>3.0647311359643901E-2</v>
      </c>
      <c r="I103" s="34">
        <f>INDEX(CLASS8_OOP!C173:M193,MATCH($B$6+0.05,CLASS8_OOP!B173:B193,1),MATCH('Intermediate calculations'!$B$18+0.1,CLASS8_OOP!C172:M172,1))</f>
        <v>2.6238994672894499E-2</v>
      </c>
    </row>
    <row r="104" spans="1:9" x14ac:dyDescent="0.35">
      <c r="A104" t="s">
        <v>88</v>
      </c>
      <c r="B104" s="34">
        <f>B100+((B102-B100)/($B$16-$B$15))*($B$14-$B$15)</f>
        <v>9.4002079218553775E-2</v>
      </c>
      <c r="C104" s="34">
        <f t="shared" ref="C104:I104" si="31">C100+((C102-C100)/($B$16-$B$15))*($B$14-$B$15)</f>
        <v>7.6051684096395913E-2</v>
      </c>
      <c r="D104" s="34">
        <f t="shared" si="31"/>
        <v>6.8782687187133901E-2</v>
      </c>
      <c r="E104" s="34">
        <f t="shared" si="31"/>
        <v>3.6052361130676579E-2</v>
      </c>
      <c r="F104" s="34">
        <f t="shared" si="31"/>
        <v>4.2831629514651651E-2</v>
      </c>
      <c r="G104" s="34">
        <f t="shared" si="31"/>
        <v>1.6956295818065407E-2</v>
      </c>
      <c r="H104" s="34">
        <f t="shared" si="31"/>
        <v>3.0947899445858643E-2</v>
      </c>
      <c r="I104" s="34">
        <f t="shared" si="31"/>
        <v>2.2368649020769186E-2</v>
      </c>
    </row>
    <row r="105" spans="1:9" x14ac:dyDescent="0.35">
      <c r="A105" t="s">
        <v>89</v>
      </c>
      <c r="B105" s="34">
        <f>B101+((B103-B101)/($B$16-$B$15))*($B$14-$B$15)</f>
        <v>0.10011730839801442</v>
      </c>
      <c r="C105" s="34">
        <f t="shared" ref="C105:I105" si="32">C101+((C103-C101)/($B$16-$B$15))*($B$14-$B$15)</f>
        <v>7.729502022260866E-2</v>
      </c>
      <c r="D105" s="34">
        <f t="shared" si="32"/>
        <v>7.1743544191059661E-2</v>
      </c>
      <c r="E105" s="34">
        <f t="shared" si="32"/>
        <v>3.6331184208356619E-2</v>
      </c>
      <c r="F105" s="34">
        <f t="shared" si="32"/>
        <v>4.4056549668270689E-2</v>
      </c>
      <c r="G105" s="34">
        <f t="shared" si="32"/>
        <v>2.1502228453725795E-2</v>
      </c>
      <c r="H105" s="34">
        <f t="shared" si="32"/>
        <v>3.0647311359614078E-2</v>
      </c>
      <c r="I105" s="34">
        <f t="shared" si="32"/>
        <v>2.6238994672867035E-2</v>
      </c>
    </row>
    <row r="106" spans="1:9" x14ac:dyDescent="0.35">
      <c r="A106" t="s">
        <v>90</v>
      </c>
      <c r="B106" s="34">
        <f>B101+((B100-B101)/($B$19-$B$20))*($B$18-$B$20)</f>
        <v>5.9238631278271572E-2</v>
      </c>
      <c r="C106" s="34">
        <f t="shared" ref="C106:I106" si="33">C101+((C100-C101)/($B$19-$B$20))*($B$18-$B$20)</f>
        <v>4.6611901372667748E-2</v>
      </c>
      <c r="D106" s="34">
        <f t="shared" si="33"/>
        <v>3.7059132009742701E-2</v>
      </c>
      <c r="E106" s="34">
        <f t="shared" si="33"/>
        <v>1.6065284609793676E-2</v>
      </c>
      <c r="F106" s="34">
        <f t="shared" si="33"/>
        <v>2.1049072965977932E-2</v>
      </c>
      <c r="G106" s="34">
        <f t="shared" si="33"/>
        <v>5.055733956394793E-3</v>
      </c>
      <c r="H106" s="34">
        <f t="shared" si="33"/>
        <v>1.4075076207517405E-2</v>
      </c>
      <c r="I106" s="34">
        <f t="shared" si="33"/>
        <v>1.098283007740899E-2</v>
      </c>
    </row>
    <row r="107" spans="1:9" x14ac:dyDescent="0.35">
      <c r="A107" t="s">
        <v>91</v>
      </c>
      <c r="B107" s="34">
        <f>B103+((B102-B103)/($B$19-$B$20))*($B$18-$B$20)</f>
        <v>0.10011730839808249</v>
      </c>
      <c r="C107" s="34">
        <f t="shared" ref="C107:I107" si="34">C103+((C102-C103)/($B$19-$B$20))*($B$18-$B$20)</f>
        <v>7.7295020222662769E-2</v>
      </c>
      <c r="D107" s="34">
        <f t="shared" si="34"/>
        <v>7.1743544191119432E-2</v>
      </c>
      <c r="E107" s="34">
        <f t="shared" si="34"/>
        <v>3.6331184208392847E-2</v>
      </c>
      <c r="F107" s="34">
        <f t="shared" si="34"/>
        <v>4.4056549668310997E-2</v>
      </c>
      <c r="G107" s="34">
        <f t="shared" si="34"/>
        <v>2.1502228453751306E-2</v>
      </c>
      <c r="H107" s="34">
        <f t="shared" si="34"/>
        <v>3.0647311359644172E-2</v>
      </c>
      <c r="I107" s="34">
        <f t="shared" si="34"/>
        <v>2.6238994672891015E-2</v>
      </c>
    </row>
    <row r="108" spans="1:9" x14ac:dyDescent="0.35">
      <c r="A108" t="s">
        <v>36</v>
      </c>
      <c r="B108" s="34">
        <f>B105+((B104-B105)/($B$19-$B$20))*($B$18-$B$20)</f>
        <v>0.10011730839800891</v>
      </c>
      <c r="C108" s="34">
        <f t="shared" ref="C108:I108" si="35">C105+((C104-C105)/($B$19-$B$20))*($B$18-$B$20)</f>
        <v>7.7295020222607536E-2</v>
      </c>
      <c r="D108" s="34">
        <f t="shared" si="35"/>
        <v>7.1743544191056996E-2</v>
      </c>
      <c r="E108" s="34">
        <f t="shared" si="35"/>
        <v>3.6331184208356369E-2</v>
      </c>
      <c r="F108" s="34">
        <f t="shared" si="35"/>
        <v>4.4056549668269586E-2</v>
      </c>
      <c r="G108" s="34">
        <f t="shared" si="35"/>
        <v>2.1502228453721701E-2</v>
      </c>
      <c r="H108" s="34">
        <f t="shared" si="35"/>
        <v>3.0647311359614349E-2</v>
      </c>
      <c r="I108" s="34">
        <f t="shared" si="35"/>
        <v>2.6238994672863551E-2</v>
      </c>
    </row>
    <row r="110" spans="1:9" x14ac:dyDescent="0.35">
      <c r="B110" t="s">
        <v>5</v>
      </c>
      <c r="C110" t="s">
        <v>6</v>
      </c>
      <c r="D110" t="s">
        <v>7</v>
      </c>
      <c r="E110" t="s">
        <v>8</v>
      </c>
      <c r="F110" t="s">
        <v>9</v>
      </c>
      <c r="G110" t="s">
        <v>10</v>
      </c>
      <c r="H110" t="s">
        <v>11</v>
      </c>
      <c r="I110" t="s">
        <v>101</v>
      </c>
    </row>
    <row r="111" spans="1:9" x14ac:dyDescent="0.35">
      <c r="A111" t="s">
        <v>37</v>
      </c>
      <c r="B111" s="34">
        <f>B120</f>
        <v>-5.4738845676152052E-2</v>
      </c>
      <c r="C111" s="34">
        <f t="shared" ref="C111:I111" si="36">C120</f>
        <v>-4.2147912085033393E-2</v>
      </c>
      <c r="D111" s="34">
        <f t="shared" si="36"/>
        <v>-2.980699390171198E-2</v>
      </c>
      <c r="E111" s="34">
        <f t="shared" si="36"/>
        <v>-1.9036255776870688E-2</v>
      </c>
      <c r="F111" s="34">
        <f t="shared" si="36"/>
        <v>-1.4458144083610031E-2</v>
      </c>
      <c r="G111" s="34">
        <f t="shared" si="36"/>
        <v>-1.1090192012482158E-2</v>
      </c>
      <c r="H111" s="34">
        <f t="shared" si="36"/>
        <v>-1.0217730887227707E-2</v>
      </c>
      <c r="I111" s="34">
        <f t="shared" si="36"/>
        <v>-7.713044527912531E-3</v>
      </c>
    </row>
    <row r="112" spans="1:9" x14ac:dyDescent="0.35">
      <c r="A112" t="s">
        <v>92</v>
      </c>
      <c r="B112" s="34">
        <f>INDEX(CLASS1_OOP!C206:M226,MATCH($B$6,CLASS1_OOP!B206:B226,1),MATCH('Intermediate calculations'!$B$18,CLASS1_OOP!C205:M205,1))</f>
        <v>-3.7011686712503399E-2</v>
      </c>
      <c r="C112" s="34">
        <f>INDEX(CLASS2_OOP!C206:M226,MATCH($B$6,CLASS2_OOP!B206:B226,1),MATCH('Intermediate calculations'!$B$18,CLASS2_OOP!C205:M205,1))</f>
        <v>-2.9124867171049101E-2</v>
      </c>
      <c r="D112" s="34">
        <f>INDEX(CLASS3_OOP!C206:M226,MATCH($B$6,CLASS3_OOP!B206:B226,1),MATCH('Intermediate calculations'!$B$18,CLASS3_OOP!C205:M205,1))</f>
        <v>-2.00521741062403E-2</v>
      </c>
      <c r="E112" s="34">
        <f>INDEX(CLASS4_OOP!D206:N226,MATCH($B$6,CLASS4_OOP!C206:C226,1),MATCH('Intermediate calculations'!$B$18,CLASS4_OOP!D205:N205,1))</f>
        <v>-1.25818606466055E-2</v>
      </c>
      <c r="F112" s="34">
        <f>INDEX(CLASS5_OOP!C206:M226,MATCH($B$6,CLASS5_OOP!B206:B226,1),MATCH('Intermediate calculations'!$B$18,CLASS5_OOP!C205:M205,1))</f>
        <v>-9.2114927247166599E-3</v>
      </c>
      <c r="G112" s="34">
        <f>INDEX(CLASS6_OOP!C206:M226,MATCH($B$6,CLASS6_OOP!B206:B226,1),MATCH('Intermediate calculations'!$B$18,CLASS6_OOP!C205:M205,1))</f>
        <v>-7.1504553779959696E-3</v>
      </c>
      <c r="H112" s="34">
        <f>INDEX(CLASS7_OOP!C206:M226,MATCH($B$6,CLASS7_OOP!B206:B226,1),MATCH('Intermediate calculations'!$B$18,CLASS7_OOP!C205:M205,1))</f>
        <v>-6.7292321473360096E-3</v>
      </c>
      <c r="I112" s="34">
        <f>INDEX(CLASS8_OOP!C206:M226,MATCH($B$6,CLASS8_OOP!B206:B226,1),MATCH('Intermediate calculations'!$B$18,CLASS8_OOP!C205:M205,1))</f>
        <v>-4.89722797647119E-3</v>
      </c>
    </row>
    <row r="113" spans="1:9" x14ac:dyDescent="0.35">
      <c r="A113" t="s">
        <v>93</v>
      </c>
      <c r="B113" s="34">
        <f>INDEX(CLASS1_OOP!C206:M226,MATCH($B$6,CLASS1_OOP!B206:B226,1),MATCH('Intermediate calculations'!$B$18+0.1,CLASS1_OOP!C205:M205,1))</f>
        <v>-3.76543812453747E-2</v>
      </c>
      <c r="C113" s="34">
        <f>INDEX(CLASS2_OOP!C206:M226,MATCH($B$6,CLASS2_OOP!B206:B226,1),MATCH('Intermediate calculations'!$B$18+0.1,CLASS2_OOP!C205:M205,1))</f>
        <v>-2.93201562017202E-2</v>
      </c>
      <c r="D113" s="34">
        <f>INDEX(CLASS3_OOP!C206:M226,MATCH($B$6,CLASS3_OOP!B206:B226,1),MATCH('Intermediate calculations'!$B$18+0.1,CLASS3_OOP!C205:M205,1))</f>
        <v>-2.0373050123453099E-2</v>
      </c>
      <c r="E113" s="34">
        <f>INDEX(CLASS4_OOP!D206:N226,MATCH($B$6,CLASS4_OOP!C206:C226,1),MATCH('Intermediate calculations'!$B$18+0.1,CLASS4_OOP!D205:N205,1))</f>
        <v>-1.28419948741794E-2</v>
      </c>
      <c r="F113" s="34">
        <f>INDEX(CLASS5_OOP!C206:M226,MATCH($B$6,CLASS5_OOP!B206:B226,1),MATCH('Intermediate calculations'!$B$18+0.1,CLASS5_OOP!C205:M205,1))</f>
        <v>-9.4222575426101702E-3</v>
      </c>
      <c r="G113" s="34">
        <f>INDEX(CLASS6_OOP!C206:M226,MATCH($B$6,CLASS6_OOP!B206:B226,1),MATCH('Intermediate calculations'!$B$18+0.1,CLASS6_OOP!C205:M205,1))</f>
        <v>-7.3457062244415301E-3</v>
      </c>
      <c r="H113" s="34">
        <f>INDEX(CLASS7_OOP!C206:M226,MATCH($B$6,CLASS7_OOP!B206:B226,1),MATCH('Intermediate calculations'!$B$18+0.1,CLASS7_OOP!C205:M205,1))</f>
        <v>-6.6907694563269598E-3</v>
      </c>
      <c r="I113" s="34">
        <f>INDEX(CLASS8_OOP!C206:M226,MATCH($B$6,CLASS8_OOP!B206:B226,1),MATCH('Intermediate calculations'!$B$18+0.1,CLASS8_OOP!C205:M205,1))</f>
        <v>-4.7844182699918799E-3</v>
      </c>
    </row>
    <row r="114" spans="1:9" x14ac:dyDescent="0.35">
      <c r="A114" t="s">
        <v>94</v>
      </c>
      <c r="B114" s="34">
        <f>INDEX(CLASS1_OOP!C206:M226,MATCH($B$6+0.05,CLASS1_OOP!B206:B226,1),MATCH('Intermediate calculations'!$B$18,CLASS1_OOP!C205:M205,1))</f>
        <v>-5.3741123527288402E-2</v>
      </c>
      <c r="C114" s="34">
        <f>INDEX(CLASS2_OOP!C206:M226,MATCH($B$6+0.05,CLASS2_OOP!B206:B226,1),MATCH('Intermediate calculations'!$B$18,CLASS2_OOP!C205:M205,1))</f>
        <v>-4.2350776493549402E-2</v>
      </c>
      <c r="D114" s="34">
        <f>INDEX(CLASS3_OOP!C206:M226,MATCH($B$6+0.05,CLASS3_OOP!B206:B226,1),MATCH('Intermediate calculations'!$B$18,CLASS3_OOP!C205:M205,1))</f>
        <v>-2.9098249971866601E-2</v>
      </c>
      <c r="E114" s="34">
        <f>INDEX(CLASS4_OOP!D206:N226,MATCH($B$6+0.05,CLASS4_OOP!C206:C226,1),MATCH('Intermediate calculations'!$B$18,CLASS4_OOP!D205:N205,1))</f>
        <v>-1.86363812536001E-2</v>
      </c>
      <c r="F114" s="34">
        <f>INDEX(CLASS5_OOP!C206:M226,MATCH($B$6+0.05,CLASS5_OOP!B206:B226,1),MATCH('Intermediate calculations'!$B$18,CLASS5_OOP!C205:M205,1))</f>
        <v>-1.44535647705197E-2</v>
      </c>
      <c r="G114" s="34">
        <f>INDEX(CLASS6_OOP!C206:M226,MATCH($B$6+0.05,CLASS6_OOP!B206:B226,1),MATCH('Intermediate calculations'!$B$18,CLASS6_OOP!C205:M205,1))</f>
        <v>-1.1197481304407101E-2</v>
      </c>
      <c r="H114" s="34">
        <f>INDEX(CLASS7_OOP!C206:M226,MATCH($B$6+0.05,CLASS7_OOP!B206:B226,1),MATCH('Intermediate calculations'!$B$18,CLASS7_OOP!C205:M205,1))</f>
        <v>-1.0057975538075E-2</v>
      </c>
      <c r="I114" s="34">
        <f>INDEX(CLASS8_OOP!C206:M226,MATCH($B$6+0.05,CLASS8_OOP!B206:B226,1),MATCH('Intermediate calculations'!$B$18,CLASS8_OOP!C205:M205,1))</f>
        <v>-7.3830108158290404E-3</v>
      </c>
    </row>
    <row r="115" spans="1:9" x14ac:dyDescent="0.35">
      <c r="A115" t="s">
        <v>95</v>
      </c>
      <c r="B115" s="34">
        <f>INDEX(CLASS1_OOP!C206:M226,MATCH($B$6+0.05,CLASS1_OOP!B206:B226,1),MATCH('Intermediate calculations'!$B$18+0.1,CLASS1_OOP!C205:M205,1))</f>
        <v>-5.4738845676183701E-2</v>
      </c>
      <c r="C115" s="34">
        <f>INDEX(CLASS2_OOP!C206:M226,MATCH($B$6+0.05,CLASS2_OOP!B206:B226,1),MATCH('Intermediate calculations'!$B$18+0.1,CLASS2_OOP!C205:M205,1))</f>
        <v>-4.2147912085056298E-2</v>
      </c>
      <c r="D115" s="34">
        <f>INDEX(CLASS3_OOP!C206:M226,MATCH($B$6+0.05,CLASS3_OOP!B206:B226,1),MATCH('Intermediate calculations'!$B$18+0.1,CLASS3_OOP!C205:M205,1))</f>
        <v>-2.9806993901729601E-2</v>
      </c>
      <c r="E115" s="34">
        <f>INDEX(CLASS4_OOP!D206:N226,MATCH($B$6+0.05,CLASS4_OOP!C206:C226,1),MATCH('Intermediate calculations'!$B$18+0.1,CLASS4_OOP!D205:N205,1))</f>
        <v>-1.9036255776882199E-2</v>
      </c>
      <c r="F115" s="34">
        <f>INDEX(CLASS5_OOP!C206:M226,MATCH($B$6+0.05,CLASS5_OOP!B206:B226,1),MATCH('Intermediate calculations'!$B$18+0.1,CLASS5_OOP!C205:M205,1))</f>
        <v>-1.44581440836191E-2</v>
      </c>
      <c r="G115" s="34">
        <f>INDEX(CLASS6_OOP!C206:M226,MATCH($B$6+0.05,CLASS6_OOP!B206:B226,1),MATCH('Intermediate calculations'!$B$18+0.1,CLASS6_OOP!C205:M205,1))</f>
        <v>-1.10901920124888E-2</v>
      </c>
      <c r="H115" s="34">
        <f>INDEX(CLASS7_OOP!C206:M226,MATCH($B$6+0.05,CLASS7_OOP!B206:B226,1),MATCH('Intermediate calculations'!$B$18+0.1,CLASS7_OOP!C205:M205,1))</f>
        <v>-1.0217730887234201E-2</v>
      </c>
      <c r="I115" s="34">
        <f>INDEX(CLASS8_OOP!C206:M226,MATCH($B$6+0.05,CLASS8_OOP!B206:B226,1),MATCH('Intermediate calculations'!$B$18+0.1,CLASS8_OOP!C205:M205,1))</f>
        <v>-7.7130445279181004E-3</v>
      </c>
    </row>
    <row r="116" spans="1:9" x14ac:dyDescent="0.35">
      <c r="A116" t="s">
        <v>96</v>
      </c>
      <c r="B116" s="34">
        <f>B112+((B114-B112)/($B$16-$B$15))*($B$14-$B$15)</f>
        <v>-5.3741123527258294E-2</v>
      </c>
      <c r="C116" s="34">
        <f t="shared" ref="C116:I116" si="37">C112+((C114-C112)/($B$16-$B$15))*($B$14-$B$15)</f>
        <v>-4.2350776493525595E-2</v>
      </c>
      <c r="D116" s="34">
        <f t="shared" si="37"/>
        <v>-2.9098249971850319E-2</v>
      </c>
      <c r="E116" s="34">
        <f t="shared" si="37"/>
        <v>-1.8636381253589202E-2</v>
      </c>
      <c r="F116" s="34">
        <f t="shared" si="37"/>
        <v>-1.4453564770510265E-2</v>
      </c>
      <c r="G116" s="34">
        <f t="shared" si="37"/>
        <v>-1.1197481304399817E-2</v>
      </c>
      <c r="H116" s="34">
        <f t="shared" si="37"/>
        <v>-1.0057975538069008E-2</v>
      </c>
      <c r="I116" s="34">
        <f t="shared" si="37"/>
        <v>-7.3830108158245665E-3</v>
      </c>
    </row>
    <row r="117" spans="1:9" x14ac:dyDescent="0.35">
      <c r="A117" t="s">
        <v>97</v>
      </c>
      <c r="B117" s="34">
        <f>B113+((B115-B113)/($B$16-$B$15))*($B$14-$B$15)</f>
        <v>-5.4738845676152947E-2</v>
      </c>
      <c r="C117" s="34">
        <f t="shared" ref="C117:I117" si="38">C113+((C115-C113)/($B$16-$B$15))*($B$14-$B$15)</f>
        <v>-4.2147912085033212E-2</v>
      </c>
      <c r="D117" s="34">
        <f t="shared" si="38"/>
        <v>-2.9806993901712618E-2</v>
      </c>
      <c r="E117" s="34">
        <f t="shared" si="38"/>
        <v>-1.9036255776871049E-2</v>
      </c>
      <c r="F117" s="34">
        <f t="shared" si="38"/>
        <v>-1.4458144083610035E-2</v>
      </c>
      <c r="G117" s="34">
        <f t="shared" si="38"/>
        <v>-1.1090192012482061E-2</v>
      </c>
      <c r="H117" s="34">
        <f t="shared" si="38"/>
        <v>-1.0217730887227851E-2</v>
      </c>
      <c r="I117" s="34">
        <f t="shared" si="38"/>
        <v>-7.7130445279128285E-3</v>
      </c>
    </row>
    <row r="118" spans="1:9" x14ac:dyDescent="0.35">
      <c r="A118" t="s">
        <v>98</v>
      </c>
      <c r="B118" s="34">
        <f>B113+((B112-B113)/($B$19-$B$20))*($B$18-$B$20)</f>
        <v>-3.7654381245374124E-2</v>
      </c>
      <c r="C118" s="34">
        <f t="shared" ref="C118:I118" si="39">C113+((C112-C113)/($B$19-$B$20))*($B$18-$B$20)</f>
        <v>-2.9320156201720023E-2</v>
      </c>
      <c r="D118" s="34">
        <f t="shared" si="39"/>
        <v>-2.0373050123452811E-2</v>
      </c>
      <c r="E118" s="34">
        <f t="shared" si="39"/>
        <v>-1.2841994874179165E-2</v>
      </c>
      <c r="F118" s="34">
        <f t="shared" si="39"/>
        <v>-9.4222575426099811E-3</v>
      </c>
      <c r="G118" s="34">
        <f t="shared" si="39"/>
        <v>-7.345706224441354E-3</v>
      </c>
      <c r="H118" s="34">
        <f t="shared" si="39"/>
        <v>-6.6907694563269945E-3</v>
      </c>
      <c r="I118" s="34">
        <f t="shared" si="39"/>
        <v>-4.7844182699919814E-3</v>
      </c>
    </row>
    <row r="119" spans="1:9" x14ac:dyDescent="0.35">
      <c r="A119" t="s">
        <v>99</v>
      </c>
      <c r="B119" s="34">
        <f>B115+((B114-B115)/($B$19-$B$20))*($B$18-$B$20)</f>
        <v>-5.4738845676182805E-2</v>
      </c>
      <c r="C119" s="34">
        <f t="shared" ref="C119:I119" si="40">C115+((C114-C115)/($B$19-$B$20))*($B$18-$B$20)</f>
        <v>-4.2147912085056478E-2</v>
      </c>
      <c r="D119" s="34">
        <f t="shared" si="40"/>
        <v>-2.9806993901728963E-2</v>
      </c>
      <c r="E119" s="34">
        <f t="shared" si="40"/>
        <v>-1.9036255776881839E-2</v>
      </c>
      <c r="F119" s="34">
        <f t="shared" si="40"/>
        <v>-1.4458144083619097E-2</v>
      </c>
      <c r="G119" s="34">
        <f t="shared" si="40"/>
        <v>-1.1090192012488898E-2</v>
      </c>
      <c r="H119" s="34">
        <f t="shared" si="40"/>
        <v>-1.0217730887234057E-2</v>
      </c>
      <c r="I119" s="34">
        <f t="shared" si="40"/>
        <v>-7.7130445279178029E-3</v>
      </c>
    </row>
    <row r="120" spans="1:9" x14ac:dyDescent="0.35">
      <c r="A120" t="s">
        <v>38</v>
      </c>
      <c r="B120" s="34">
        <f>B117+((B116-B117)/($B$19-$B$20))*($B$18-$B$20)</f>
        <v>-5.4738845676152052E-2</v>
      </c>
      <c r="C120" s="34">
        <f t="shared" ref="C120:I120" si="41">C117+((C116-C117)/($B$19-$B$20))*($B$18-$B$20)</f>
        <v>-4.2147912085033393E-2</v>
      </c>
      <c r="D120" s="34">
        <f t="shared" si="41"/>
        <v>-2.980699390171198E-2</v>
      </c>
      <c r="E120" s="34">
        <f t="shared" si="41"/>
        <v>-1.9036255776870688E-2</v>
      </c>
      <c r="F120" s="34">
        <f t="shared" si="41"/>
        <v>-1.4458144083610031E-2</v>
      </c>
      <c r="G120" s="34">
        <f t="shared" si="41"/>
        <v>-1.1090192012482158E-2</v>
      </c>
      <c r="H120" s="34">
        <f t="shared" si="41"/>
        <v>-1.0217730887227707E-2</v>
      </c>
      <c r="I120" s="34">
        <f t="shared" si="41"/>
        <v>-7.713044527912531E-3</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226"/>
  <sheetViews>
    <sheetView topLeftCell="A187" zoomScale="70" zoomScaleNormal="70" zoomScalePageLayoutView="55" workbookViewId="0">
      <selection activeCell="U29" sqref="U29"/>
    </sheetView>
  </sheetViews>
  <sheetFormatPr defaultColWidth="8.90625" defaultRowHeight="14.5" x14ac:dyDescent="0.35"/>
  <cols>
    <col min="1" max="1" width="11.1796875" style="6" bestFit="1" customWidth="1"/>
    <col min="2" max="16" width="8.90625" style="6"/>
    <col min="17" max="17" width="9" style="6" bestFit="1" customWidth="1"/>
    <col min="18" max="30" width="8.90625" style="6"/>
    <col min="31" max="31" width="13.81640625" style="6" bestFit="1" customWidth="1"/>
    <col min="32" max="16384" width="8.90625" style="6"/>
  </cols>
  <sheetData>
    <row r="1" spans="1:27" x14ac:dyDescent="0.35">
      <c r="A1" s="18" t="s">
        <v>2</v>
      </c>
      <c r="B1" s="19"/>
      <c r="C1" s="19"/>
      <c r="D1" s="19"/>
      <c r="E1" s="19"/>
      <c r="F1" s="19"/>
      <c r="G1" s="19"/>
      <c r="H1" s="19"/>
      <c r="I1" s="19"/>
      <c r="J1" s="19"/>
      <c r="K1" s="19"/>
      <c r="L1" s="19"/>
      <c r="M1" s="20"/>
      <c r="N1" s="21"/>
      <c r="O1" s="18" t="s">
        <v>3</v>
      </c>
      <c r="P1" s="19"/>
      <c r="Q1" s="19"/>
      <c r="R1" s="19"/>
      <c r="S1" s="19"/>
      <c r="T1" s="19"/>
      <c r="U1" s="19"/>
      <c r="V1" s="19"/>
      <c r="W1" s="19"/>
      <c r="X1" s="19"/>
      <c r="Y1" s="19"/>
      <c r="Z1" s="19"/>
      <c r="AA1" s="20"/>
    </row>
    <row r="2" spans="1:27" x14ac:dyDescent="0.35">
      <c r="A2" s="8"/>
      <c r="B2" s="9"/>
      <c r="C2" s="9"/>
      <c r="D2" s="9"/>
      <c r="E2" s="9"/>
      <c r="F2" s="9"/>
      <c r="G2" s="9"/>
      <c r="H2" s="9"/>
      <c r="I2" s="9"/>
      <c r="J2" s="9"/>
      <c r="K2" s="9"/>
      <c r="L2" s="9"/>
      <c r="M2" s="10"/>
      <c r="O2" s="8"/>
      <c r="P2" s="9"/>
      <c r="Q2" s="9"/>
      <c r="R2" s="9"/>
      <c r="S2" s="9"/>
      <c r="T2" s="9"/>
      <c r="U2" s="9"/>
      <c r="V2" s="9"/>
      <c r="W2" s="9"/>
      <c r="X2" s="9"/>
      <c r="Y2" s="9"/>
      <c r="Z2" s="9"/>
      <c r="AA2" s="10"/>
    </row>
    <row r="3" spans="1:27" x14ac:dyDescent="0.35">
      <c r="A3" s="8"/>
      <c r="B3" s="9"/>
      <c r="C3" s="9"/>
      <c r="D3" s="9"/>
      <c r="E3" s="9"/>
      <c r="F3" s="9"/>
      <c r="G3" s="9"/>
      <c r="H3" s="9"/>
      <c r="I3" s="9"/>
      <c r="J3" s="9"/>
      <c r="K3" s="9"/>
      <c r="L3" s="9"/>
      <c r="M3" s="10"/>
      <c r="O3" s="8"/>
      <c r="P3" s="9"/>
      <c r="Q3" s="9"/>
      <c r="R3" s="9"/>
      <c r="S3" s="9"/>
      <c r="T3" s="9"/>
      <c r="U3" s="9"/>
      <c r="V3" s="9"/>
      <c r="W3" s="9"/>
      <c r="X3" s="9"/>
      <c r="Y3" s="9"/>
      <c r="Z3" s="9"/>
      <c r="AA3" s="10"/>
    </row>
    <row r="4" spans="1:27" x14ac:dyDescent="0.35">
      <c r="A4" s="8"/>
      <c r="B4" s="9"/>
      <c r="C4" s="9"/>
      <c r="D4" s="9"/>
      <c r="E4" s="9"/>
      <c r="F4" s="9"/>
      <c r="G4" s="9"/>
      <c r="H4" s="9"/>
      <c r="I4" s="9"/>
      <c r="J4" s="9"/>
      <c r="K4" s="9"/>
      <c r="L4" s="9"/>
      <c r="M4" s="10"/>
      <c r="O4" s="8"/>
      <c r="P4" s="9"/>
      <c r="Q4" s="9"/>
      <c r="R4" s="9"/>
      <c r="S4" s="9"/>
      <c r="T4" s="9"/>
      <c r="U4" s="9"/>
      <c r="V4" s="9"/>
      <c r="W4" s="9"/>
      <c r="X4" s="9"/>
      <c r="Y4" s="9"/>
      <c r="Z4" s="9"/>
      <c r="AA4" s="10"/>
    </row>
    <row r="5" spans="1:27" x14ac:dyDescent="0.35">
      <c r="A5" s="8"/>
      <c r="B5" s="9"/>
      <c r="C5" s="9"/>
      <c r="D5" s="9"/>
      <c r="E5" s="9"/>
      <c r="F5" s="9"/>
      <c r="G5" s="9"/>
      <c r="H5" s="9"/>
      <c r="I5" s="9"/>
      <c r="J5" s="9"/>
      <c r="K5" s="9"/>
      <c r="L5" s="9"/>
      <c r="M5" s="10"/>
      <c r="O5" s="8"/>
      <c r="P5" s="9"/>
      <c r="Q5" s="9"/>
      <c r="R5" s="9"/>
      <c r="S5" s="9"/>
      <c r="T5" s="9"/>
      <c r="U5" s="9"/>
      <c r="V5" s="9"/>
      <c r="W5" s="9"/>
      <c r="X5" s="9"/>
      <c r="Y5" s="9"/>
      <c r="Z5" s="9"/>
      <c r="AA5" s="10"/>
    </row>
    <row r="6" spans="1:27" x14ac:dyDescent="0.35">
      <c r="A6" s="8"/>
      <c r="B6" s="9"/>
      <c r="C6" s="9"/>
      <c r="D6" s="9"/>
      <c r="E6" s="9"/>
      <c r="F6" s="9"/>
      <c r="G6" s="9"/>
      <c r="H6" s="9"/>
      <c r="I6" s="9"/>
      <c r="J6" s="9"/>
      <c r="K6" s="9"/>
      <c r="L6" s="9"/>
      <c r="M6" s="10"/>
      <c r="O6" s="64" t="s">
        <v>1</v>
      </c>
      <c r="P6" s="65"/>
      <c r="Q6" s="65"/>
      <c r="R6" s="65"/>
      <c r="S6" s="65"/>
      <c r="T6" s="65"/>
      <c r="U6" s="65"/>
      <c r="V6" s="65"/>
      <c r="W6" s="65"/>
      <c r="X6" s="65"/>
      <c r="Y6" s="65"/>
      <c r="Z6" s="65"/>
      <c r="AA6" s="66"/>
    </row>
    <row r="7" spans="1:27" x14ac:dyDescent="0.35">
      <c r="A7" s="67" t="s">
        <v>0</v>
      </c>
      <c r="B7" s="1"/>
      <c r="C7" s="1">
        <v>0</v>
      </c>
      <c r="D7" s="1">
        <v>0.1</v>
      </c>
      <c r="E7" s="1">
        <v>0.2</v>
      </c>
      <c r="F7" s="1">
        <v>0.3</v>
      </c>
      <c r="G7" s="1">
        <v>0.4</v>
      </c>
      <c r="H7" s="1">
        <v>0.5</v>
      </c>
      <c r="I7" s="1">
        <v>0.6</v>
      </c>
      <c r="J7" s="1">
        <v>0.7</v>
      </c>
      <c r="K7" s="1">
        <v>0.8</v>
      </c>
      <c r="L7" s="1">
        <v>0.9</v>
      </c>
      <c r="M7" s="11">
        <v>1</v>
      </c>
      <c r="O7" s="67" t="s">
        <v>0</v>
      </c>
      <c r="P7" s="1"/>
      <c r="Q7" s="1">
        <v>0</v>
      </c>
      <c r="R7" s="1">
        <v>0.1</v>
      </c>
      <c r="S7" s="1">
        <v>0.2</v>
      </c>
      <c r="T7" s="1">
        <v>0.3</v>
      </c>
      <c r="U7" s="1">
        <v>0.4</v>
      </c>
      <c r="V7" s="1">
        <v>0.5</v>
      </c>
      <c r="W7" s="1">
        <v>0.6</v>
      </c>
      <c r="X7" s="1">
        <v>0.7</v>
      </c>
      <c r="Y7" s="1">
        <v>0.8</v>
      </c>
      <c r="Z7" s="1">
        <v>0.9</v>
      </c>
      <c r="AA7" s="11">
        <v>1</v>
      </c>
    </row>
    <row r="8" spans="1:27" x14ac:dyDescent="0.35">
      <c r="A8" s="67"/>
      <c r="B8" s="2">
        <v>0</v>
      </c>
      <c r="C8" s="3">
        <v>0.92</v>
      </c>
      <c r="D8" s="3">
        <v>0.92</v>
      </c>
      <c r="E8" s="3">
        <v>0.92</v>
      </c>
      <c r="F8" s="3">
        <v>0.92</v>
      </c>
      <c r="G8" s="3">
        <v>0.92</v>
      </c>
      <c r="H8" s="3">
        <v>0.92</v>
      </c>
      <c r="I8" s="3">
        <v>0.92</v>
      </c>
      <c r="J8" s="3">
        <v>0.92</v>
      </c>
      <c r="K8" s="3">
        <v>0.92</v>
      </c>
      <c r="L8" s="3">
        <v>0.92</v>
      </c>
      <c r="M8" s="12">
        <v>0.92</v>
      </c>
      <c r="O8" s="67"/>
      <c r="P8" s="2">
        <v>0</v>
      </c>
      <c r="Q8" s="3">
        <v>0.92</v>
      </c>
      <c r="R8" s="3">
        <v>0.92</v>
      </c>
      <c r="S8" s="3">
        <v>0.92</v>
      </c>
      <c r="T8" s="3">
        <v>0.92</v>
      </c>
      <c r="U8" s="3">
        <v>0.92</v>
      </c>
      <c r="V8" s="3">
        <v>0.92</v>
      </c>
      <c r="W8" s="3">
        <v>0.92</v>
      </c>
      <c r="X8" s="3">
        <v>0.92</v>
      </c>
      <c r="Y8" s="3">
        <v>0.92</v>
      </c>
      <c r="Z8" s="3">
        <v>0.92</v>
      </c>
      <c r="AA8" s="12">
        <v>0.92</v>
      </c>
    </row>
    <row r="9" spans="1:27" x14ac:dyDescent="0.35">
      <c r="A9" s="67"/>
      <c r="B9" s="2">
        <v>0.05</v>
      </c>
      <c r="C9" s="3">
        <v>0.99719956838167512</v>
      </c>
      <c r="D9" s="3">
        <v>1.0022600283989533</v>
      </c>
      <c r="E9" s="3">
        <v>1.0057888691241923</v>
      </c>
      <c r="F9" s="3">
        <v>1.0078941601973312</v>
      </c>
      <c r="G9" s="3">
        <v>1.0087477500622091</v>
      </c>
      <c r="H9" s="3">
        <v>1.0085321169633146</v>
      </c>
      <c r="I9" s="3">
        <v>1.0074187718904926</v>
      </c>
      <c r="J9" s="3">
        <v>1.0055645465850831</v>
      </c>
      <c r="K9" s="3">
        <v>1.0031093157254745</v>
      </c>
      <c r="L9" s="3">
        <v>1.0001779372875526</v>
      </c>
      <c r="M9" s="12">
        <v>0.99688193981464235</v>
      </c>
      <c r="O9" s="67"/>
      <c r="P9" s="2">
        <v>0.05</v>
      </c>
      <c r="Q9" s="3">
        <v>0.99719956838167512</v>
      </c>
      <c r="R9" s="3">
        <v>1.0022600283989533</v>
      </c>
      <c r="S9" s="3">
        <v>1.0057888691241923</v>
      </c>
      <c r="T9" s="3">
        <v>1.0078941601973312</v>
      </c>
      <c r="U9" s="3">
        <v>1.0087477500622091</v>
      </c>
      <c r="V9" s="3">
        <v>1.0085321169633146</v>
      </c>
      <c r="W9" s="3">
        <v>1.0074187718904926</v>
      </c>
      <c r="X9" s="3">
        <v>1.0055645465850831</v>
      </c>
      <c r="Y9" s="3">
        <v>1.0031093157254745</v>
      </c>
      <c r="Z9" s="3">
        <v>1.0001779372875526</v>
      </c>
      <c r="AA9" s="12">
        <v>0.99688193981464235</v>
      </c>
    </row>
    <row r="10" spans="1:27" x14ac:dyDescent="0.35">
      <c r="A10" s="67"/>
      <c r="B10" s="2">
        <v>0.1</v>
      </c>
      <c r="C10" s="3">
        <v>1.0291339360750655</v>
      </c>
      <c r="D10" s="3">
        <v>1.0459027840540949</v>
      </c>
      <c r="E10" s="3">
        <v>1.0588370579939625</v>
      </c>
      <c r="F10" s="3">
        <v>1.0674714932074929</v>
      </c>
      <c r="G10" s="3">
        <v>1.0722312817206765</v>
      </c>
      <c r="H10" s="3">
        <v>1.0737813766186062</v>
      </c>
      <c r="I10" s="3">
        <v>1.0727683397439822</v>
      </c>
      <c r="J10" s="3">
        <v>1.0697468610910255</v>
      </c>
      <c r="K10" s="3">
        <v>1.0651722504542418</v>
      </c>
      <c r="L10" s="3">
        <v>1.0594097174130952</v>
      </c>
      <c r="M10" s="12">
        <v>1.0527524251204279</v>
      </c>
      <c r="O10" s="67"/>
      <c r="P10" s="2">
        <v>0.1</v>
      </c>
      <c r="Q10" s="3">
        <v>1.0291339360750655</v>
      </c>
      <c r="R10" s="3">
        <v>1.0459027840540949</v>
      </c>
      <c r="S10" s="3">
        <v>1.0588370579939625</v>
      </c>
      <c r="T10" s="3">
        <v>1.0674714932074929</v>
      </c>
      <c r="U10" s="3">
        <v>1.0722312817206765</v>
      </c>
      <c r="V10" s="3">
        <v>1.0737813766186062</v>
      </c>
      <c r="W10" s="3">
        <v>1.0727683397439822</v>
      </c>
      <c r="X10" s="3">
        <v>1.0697468610910255</v>
      </c>
      <c r="Y10" s="3">
        <v>1.0651722504542418</v>
      </c>
      <c r="Z10" s="3">
        <v>1.0594097174130952</v>
      </c>
      <c r="AA10" s="12">
        <v>1.0527524251204279</v>
      </c>
    </row>
    <row r="11" spans="1:27" x14ac:dyDescent="0.35">
      <c r="A11" s="67"/>
      <c r="B11" s="2">
        <v>0.15</v>
      </c>
      <c r="C11" s="3">
        <v>1.0374903092017529</v>
      </c>
      <c r="D11" s="3">
        <v>1.0659246041224555</v>
      </c>
      <c r="E11" s="3">
        <v>1.0877345928779008</v>
      </c>
      <c r="F11" s="3">
        <v>1.1017223138075614</v>
      </c>
      <c r="G11" s="3">
        <v>1.1089981592618492</v>
      </c>
      <c r="H11" s="3">
        <v>1.1110992321601287</v>
      </c>
      <c r="I11" s="3">
        <v>1.1093597412109366</v>
      </c>
      <c r="J11" s="3">
        <v>1.104813645436215</v>
      </c>
      <c r="K11" s="3">
        <v>1.0982333770165063</v>
      </c>
      <c r="L11" s="3">
        <v>1.0901937044583823</v>
      </c>
      <c r="M11" s="12">
        <v>1.0811203259688156</v>
      </c>
      <c r="O11" s="67"/>
      <c r="P11" s="2">
        <v>0.15</v>
      </c>
      <c r="Q11" s="3">
        <v>1.0374903092017529</v>
      </c>
      <c r="R11" s="3">
        <v>1.0659246041224555</v>
      </c>
      <c r="S11" s="3">
        <v>1.0877345928779008</v>
      </c>
      <c r="T11" s="3">
        <v>1.1017223138075614</v>
      </c>
      <c r="U11" s="3">
        <v>1.1089981592618492</v>
      </c>
      <c r="V11" s="3">
        <v>1.1110992321601287</v>
      </c>
      <c r="W11" s="3">
        <v>1.1093597412109366</v>
      </c>
      <c r="X11" s="3">
        <v>1.104813645436215</v>
      </c>
      <c r="Y11" s="3">
        <v>1.0982333770165063</v>
      </c>
      <c r="Z11" s="3">
        <v>1.0901937044583823</v>
      </c>
      <c r="AA11" s="12">
        <v>1.0811203259688156</v>
      </c>
    </row>
    <row r="12" spans="1:27" x14ac:dyDescent="0.35">
      <c r="A12" s="67"/>
      <c r="B12" s="2">
        <v>0.2</v>
      </c>
      <c r="C12" s="3">
        <v>1.0384132458613453</v>
      </c>
      <c r="D12" s="3">
        <v>1.0737806173471318</v>
      </c>
      <c r="E12" s="3">
        <v>1.1038136849036597</v>
      </c>
      <c r="F12" s="3">
        <v>1.1220313915839546</v>
      </c>
      <c r="G12" s="3">
        <v>1.1309163863842295</v>
      </c>
      <c r="H12" s="3">
        <v>1.1331181049346941</v>
      </c>
      <c r="I12" s="3">
        <v>1.1306517380934491</v>
      </c>
      <c r="J12" s="3">
        <v>1.1249422696920561</v>
      </c>
      <c r="K12" s="3">
        <v>1.1169829111832843</v>
      </c>
      <c r="L12" s="3">
        <v>1.1074718548701368</v>
      </c>
      <c r="M12" s="12">
        <v>1.09690473629878</v>
      </c>
      <c r="O12" s="67"/>
      <c r="P12" s="2">
        <v>0.2</v>
      </c>
      <c r="Q12" s="3">
        <v>1.0384132458613453</v>
      </c>
      <c r="R12" s="3">
        <v>1.0737806173471318</v>
      </c>
      <c r="S12" s="3">
        <v>1.1038136849036597</v>
      </c>
      <c r="T12" s="3">
        <v>1.1220313915839546</v>
      </c>
      <c r="U12" s="3">
        <v>1.1309163863842295</v>
      </c>
      <c r="V12" s="3">
        <v>1.1331181049346941</v>
      </c>
      <c r="W12" s="3">
        <v>1.1306517380934491</v>
      </c>
      <c r="X12" s="3">
        <v>1.1249422696920561</v>
      </c>
      <c r="Y12" s="3">
        <v>1.1169829111832843</v>
      </c>
      <c r="Z12" s="3">
        <v>1.1074718548701368</v>
      </c>
      <c r="AA12" s="12">
        <v>1.09690473629878</v>
      </c>
    </row>
    <row r="13" spans="1:27" x14ac:dyDescent="0.35">
      <c r="A13" s="67"/>
      <c r="B13" s="2">
        <v>0.25</v>
      </c>
      <c r="C13" s="3">
        <v>1.035867155515231</v>
      </c>
      <c r="D13" s="3">
        <v>1.0761440607217656</v>
      </c>
      <c r="E13" s="3">
        <v>1.1126749735612149</v>
      </c>
      <c r="F13" s="3">
        <v>1.1344058293562662</v>
      </c>
      <c r="G13" s="3">
        <v>1.1445591449737538</v>
      </c>
      <c r="H13" s="3">
        <v>1.1468933985783489</v>
      </c>
      <c r="I13" s="3">
        <v>1.1439849670116726</v>
      </c>
      <c r="J13" s="3">
        <v>1.1375422954559329</v>
      </c>
      <c r="K13" s="3">
        <v>1.1287090154794543</v>
      </c>
      <c r="L13" s="3">
        <v>1.1182663330664999</v>
      </c>
      <c r="M13" s="12">
        <v>1.1067560305962194</v>
      </c>
      <c r="O13" s="67"/>
      <c r="P13" s="2">
        <v>0.25</v>
      </c>
      <c r="Q13" s="3">
        <v>1.035867155515231</v>
      </c>
      <c r="R13" s="3">
        <v>1.0761440607217656</v>
      </c>
      <c r="S13" s="3">
        <v>1.1126749735612149</v>
      </c>
      <c r="T13" s="3">
        <v>1.1344058293562662</v>
      </c>
      <c r="U13" s="3">
        <v>1.1445591449737538</v>
      </c>
      <c r="V13" s="3">
        <v>1.1468933985783489</v>
      </c>
      <c r="W13" s="3">
        <v>1.1439849670116726</v>
      </c>
      <c r="X13" s="3">
        <v>1.1375422954559329</v>
      </c>
      <c r="Y13" s="3">
        <v>1.1287090154794543</v>
      </c>
      <c r="Z13" s="3">
        <v>1.1182663330664999</v>
      </c>
      <c r="AA13" s="12">
        <v>1.1067560305962194</v>
      </c>
    </row>
    <row r="14" spans="1:27" x14ac:dyDescent="0.35">
      <c r="A14" s="67"/>
      <c r="B14" s="2">
        <v>0.3</v>
      </c>
      <c r="C14" s="3">
        <v>1.0288510652688843</v>
      </c>
      <c r="D14" s="3">
        <v>1.0767391608311585</v>
      </c>
      <c r="E14" s="3">
        <v>1.1174933947049646</v>
      </c>
      <c r="F14" s="3">
        <v>1.1422455604259778</v>
      </c>
      <c r="G14" s="3">
        <v>1.1535320465381345</v>
      </c>
      <c r="H14" s="3">
        <v>1.1560888510483978</v>
      </c>
      <c r="I14" s="3">
        <v>1.1529447922339811</v>
      </c>
      <c r="J14" s="3">
        <v>1.1460364341735838</v>
      </c>
      <c r="K14" s="3">
        <v>1.1366294824160061</v>
      </c>
      <c r="L14" s="3">
        <v>1.1255717901083138</v>
      </c>
      <c r="M14" s="12">
        <v>1.1134422595684363</v>
      </c>
      <c r="O14" s="67"/>
      <c r="P14" s="2">
        <v>0.3</v>
      </c>
      <c r="Q14" s="3">
        <v>1.0288510652688843</v>
      </c>
      <c r="R14" s="3">
        <v>1.0767391608311585</v>
      </c>
      <c r="S14" s="3">
        <v>1.1174933947049646</v>
      </c>
      <c r="T14" s="3">
        <v>1.1422455604259778</v>
      </c>
      <c r="U14" s="3">
        <v>1.1535320465381345</v>
      </c>
      <c r="V14" s="3">
        <v>1.1560888510483978</v>
      </c>
      <c r="W14" s="3">
        <v>1.1529447922339811</v>
      </c>
      <c r="X14" s="3">
        <v>1.1460364341735838</v>
      </c>
      <c r="Y14" s="3">
        <v>1.1366294824160061</v>
      </c>
      <c r="Z14" s="3">
        <v>1.1255717901083138</v>
      </c>
      <c r="AA14" s="12">
        <v>1.1134422595684363</v>
      </c>
    </row>
    <row r="15" spans="1:27" x14ac:dyDescent="0.35">
      <c r="A15" s="67"/>
      <c r="B15" s="2">
        <v>0.35</v>
      </c>
      <c r="C15" s="3">
        <v>1.0189966495220466</v>
      </c>
      <c r="D15" s="3">
        <v>1.0764318246107829</v>
      </c>
      <c r="E15" s="3">
        <v>1.1200107170985281</v>
      </c>
      <c r="F15" s="3">
        <v>1.1474021104665917</v>
      </c>
      <c r="G15" s="3">
        <v>1.1597113352555501</v>
      </c>
      <c r="H15" s="3">
        <v>1.1625276418832649</v>
      </c>
      <c r="I15" s="3">
        <v>1.1592713796175431</v>
      </c>
      <c r="J15" s="3">
        <v>1.152074582760152</v>
      </c>
      <c r="K15" s="3">
        <v>1.1423029276040881</v>
      </c>
      <c r="L15" s="3">
        <v>1.1308535355788003</v>
      </c>
      <c r="M15" s="12">
        <v>1.1183304493243884</v>
      </c>
      <c r="O15" s="67"/>
      <c r="P15" s="2">
        <v>0.35</v>
      </c>
      <c r="Q15" s="3">
        <v>1.0189966495220466</v>
      </c>
      <c r="R15" s="3">
        <v>1.0764318246107829</v>
      </c>
      <c r="S15" s="3">
        <v>1.1200107170985281</v>
      </c>
      <c r="T15" s="3">
        <v>1.1474021104665917</v>
      </c>
      <c r="U15" s="3">
        <v>1.1597113352555501</v>
      </c>
      <c r="V15" s="3">
        <v>1.1625276418832649</v>
      </c>
      <c r="W15" s="3">
        <v>1.1592713796175431</v>
      </c>
      <c r="X15" s="3">
        <v>1.152074582760152</v>
      </c>
      <c r="Y15" s="3">
        <v>1.1423029276040881</v>
      </c>
      <c r="Z15" s="3">
        <v>1.1308535355788003</v>
      </c>
      <c r="AA15" s="12">
        <v>1.1183304493243884</v>
      </c>
    </row>
    <row r="16" spans="1:27" x14ac:dyDescent="0.35">
      <c r="A16" s="67"/>
      <c r="B16" s="2">
        <v>0.4</v>
      </c>
      <c r="C16" s="3">
        <v>1.0075161273662874</v>
      </c>
      <c r="D16" s="3">
        <v>1.0745587018819955</v>
      </c>
      <c r="E16" s="3">
        <v>1.1211818511669445</v>
      </c>
      <c r="F16" s="3">
        <v>1.1508751869201661</v>
      </c>
      <c r="G16" s="3">
        <v>1.1640938502091642</v>
      </c>
      <c r="H16" s="3">
        <v>1.1671904123746435</v>
      </c>
      <c r="I16" s="3">
        <v>1.1639272323021519</v>
      </c>
      <c r="J16" s="3">
        <v>1.1565922480363129</v>
      </c>
      <c r="K16" s="3">
        <v>1.1466229292062597</v>
      </c>
      <c r="L16" s="3">
        <v>1.1349504800943224</v>
      </c>
      <c r="M16" s="12">
        <v>1.1221931164081271</v>
      </c>
      <c r="O16" s="67"/>
      <c r="P16" s="2">
        <v>0.4</v>
      </c>
      <c r="Q16" s="3">
        <v>1.0075161273662874</v>
      </c>
      <c r="R16" s="3">
        <v>1.0745587018819955</v>
      </c>
      <c r="S16" s="3">
        <v>1.1211818511669445</v>
      </c>
      <c r="T16" s="3">
        <v>1.1508751869201661</v>
      </c>
      <c r="U16" s="3">
        <v>1.1640938502091642</v>
      </c>
      <c r="V16" s="3">
        <v>1.1671904123746435</v>
      </c>
      <c r="W16" s="3">
        <v>1.1639272323021519</v>
      </c>
      <c r="X16" s="3">
        <v>1.1565922480363129</v>
      </c>
      <c r="Y16" s="3">
        <v>1.1466229292062597</v>
      </c>
      <c r="Z16" s="3">
        <v>1.1349504800943224</v>
      </c>
      <c r="AA16" s="12">
        <v>1.1221931164081271</v>
      </c>
    </row>
    <row r="17" spans="1:27" x14ac:dyDescent="0.35">
      <c r="A17" s="67"/>
      <c r="B17" s="2">
        <v>0.45</v>
      </c>
      <c r="C17" s="3">
        <v>0.99522723418015768</v>
      </c>
      <c r="D17" s="3">
        <v>1.0717911573556744</v>
      </c>
      <c r="E17" s="3">
        <v>1.1226238764249346</v>
      </c>
      <c r="F17" s="3">
        <v>1.1532282535846414</v>
      </c>
      <c r="G17" s="3">
        <v>1.1672663395221414</v>
      </c>
      <c r="H17" s="3">
        <v>1.1706848327930175</v>
      </c>
      <c r="I17" s="3">
        <v>1.167521117283749</v>
      </c>
      <c r="J17" s="3">
        <v>1.1601761781252355</v>
      </c>
      <c r="K17" s="3">
        <v>1.1501358252305238</v>
      </c>
      <c r="L17" s="3">
        <v>1.1383531130277176</v>
      </c>
      <c r="M17" s="12">
        <v>1.1254579837505625</v>
      </c>
      <c r="O17" s="67"/>
      <c r="P17" s="2">
        <v>0.45</v>
      </c>
      <c r="Q17" s="3">
        <v>0.99522723418015768</v>
      </c>
      <c r="R17" s="3">
        <v>1.0717911573556744</v>
      </c>
      <c r="S17" s="3">
        <v>1.1226238764249346</v>
      </c>
      <c r="T17" s="3">
        <v>1.1532282535846414</v>
      </c>
      <c r="U17" s="3">
        <v>1.1672663395221414</v>
      </c>
      <c r="V17" s="3">
        <v>1.1706848327930175</v>
      </c>
      <c r="W17" s="3">
        <v>1.167521117283749</v>
      </c>
      <c r="X17" s="3">
        <v>1.1601761781252355</v>
      </c>
      <c r="Y17" s="3">
        <v>1.1501358252305238</v>
      </c>
      <c r="Z17" s="3">
        <v>1.1383531130277176</v>
      </c>
      <c r="AA17" s="12">
        <v>1.1254579837505625</v>
      </c>
    </row>
    <row r="18" spans="1:27" x14ac:dyDescent="0.35">
      <c r="A18" s="67"/>
      <c r="B18" s="2">
        <v>0.5</v>
      </c>
      <c r="C18" s="3">
        <v>0.98266694362346951</v>
      </c>
      <c r="D18" s="3">
        <v>1.068552611424372</v>
      </c>
      <c r="E18" s="3">
        <v>1.1237448985760041</v>
      </c>
      <c r="F18" s="3">
        <v>1.1548066946176381</v>
      </c>
      <c r="G18" s="3">
        <v>1.1696185625516451</v>
      </c>
      <c r="H18" s="3">
        <v>1.1734211628253628</v>
      </c>
      <c r="I18" s="3">
        <v>1.1704538455376241</v>
      </c>
      <c r="J18" s="3">
        <v>1.1631937760573161</v>
      </c>
      <c r="K18" s="3">
        <v>1.1531601722423863</v>
      </c>
      <c r="L18" s="3">
        <v>1.1413252390347985</v>
      </c>
      <c r="M18" s="12">
        <v>1.1283337666438187</v>
      </c>
      <c r="O18" s="67"/>
      <c r="P18" s="2">
        <v>0.5</v>
      </c>
      <c r="Q18" s="3">
        <v>0.98266694362346951</v>
      </c>
      <c r="R18" s="3">
        <v>1.068552611424372</v>
      </c>
      <c r="S18" s="3">
        <v>1.1237448985760041</v>
      </c>
      <c r="T18" s="3">
        <v>1.1548066946176381</v>
      </c>
      <c r="U18" s="3">
        <v>1.1696185625516451</v>
      </c>
      <c r="V18" s="3">
        <v>1.1734211628253628</v>
      </c>
      <c r="W18" s="3">
        <v>1.1704538455376241</v>
      </c>
      <c r="X18" s="3">
        <v>1.1631937760573161</v>
      </c>
      <c r="Y18" s="3">
        <v>1.1531601722423863</v>
      </c>
      <c r="Z18" s="3">
        <v>1.1413252390347985</v>
      </c>
      <c r="AA18" s="12">
        <v>1.1283337666438187</v>
      </c>
    </row>
    <row r="19" spans="1:27" x14ac:dyDescent="0.35">
      <c r="A19" s="67"/>
      <c r="B19" s="2">
        <v>0.55000000000000004</v>
      </c>
      <c r="C19" s="3">
        <v>0.97018359257624609</v>
      </c>
      <c r="D19" s="3">
        <v>1.0651069531073949</v>
      </c>
      <c r="E19" s="3">
        <v>1.1242531042832582</v>
      </c>
      <c r="F19" s="3">
        <v>1.1558456310859104</v>
      </c>
      <c r="G19" s="3">
        <v>1.1714275690225471</v>
      </c>
      <c r="H19" s="3">
        <v>1.1756814296428963</v>
      </c>
      <c r="I19" s="3">
        <v>1.1729823882763213</v>
      </c>
      <c r="J19" s="3">
        <v>1.1658583971170262</v>
      </c>
      <c r="K19" s="3">
        <v>1.1558603946979233</v>
      </c>
      <c r="L19" s="3">
        <v>1.143987076099104</v>
      </c>
      <c r="M19" s="12">
        <v>1.1309058409470796</v>
      </c>
      <c r="O19" s="67"/>
      <c r="P19" s="2">
        <v>0.55000000000000004</v>
      </c>
      <c r="Q19" s="3">
        <v>0.97018359257624609</v>
      </c>
      <c r="R19" s="3">
        <v>1.0651069531073949</v>
      </c>
      <c r="S19" s="3">
        <v>1.1242531042832582</v>
      </c>
      <c r="T19" s="3">
        <v>1.1558456310859104</v>
      </c>
      <c r="U19" s="3">
        <v>1.1714275690225471</v>
      </c>
      <c r="V19" s="3">
        <v>1.1756814296428963</v>
      </c>
      <c r="W19" s="3">
        <v>1.1729823882763213</v>
      </c>
      <c r="X19" s="3">
        <v>1.1658583971170262</v>
      </c>
      <c r="Y19" s="3">
        <v>1.1558603946979233</v>
      </c>
      <c r="Z19" s="3">
        <v>1.143987076099104</v>
      </c>
      <c r="AA19" s="12">
        <v>1.1309058409470796</v>
      </c>
    </row>
    <row r="20" spans="1:27" x14ac:dyDescent="0.35">
      <c r="A20" s="67"/>
      <c r="B20" s="2">
        <v>0.6</v>
      </c>
      <c r="C20" s="3">
        <v>0.95799585122328623</v>
      </c>
      <c r="D20" s="3">
        <v>1.0616157385019167</v>
      </c>
      <c r="E20" s="3">
        <v>1.1243334183326139</v>
      </c>
      <c r="F20" s="3">
        <v>1.1565175863412709</v>
      </c>
      <c r="G20" s="3">
        <v>1.17289228806129</v>
      </c>
      <c r="H20" s="3">
        <v>1.1776527514824504</v>
      </c>
      <c r="I20" s="3">
        <v>1.1752564063439004</v>
      </c>
      <c r="J20" s="3">
        <v>1.1682767611283522</v>
      </c>
      <c r="K20" s="3">
        <v>1.1583079484792844</v>
      </c>
      <c r="L20" s="3">
        <v>1.1463867957775413</v>
      </c>
      <c r="M20" s="12">
        <v>1.1332093018751861</v>
      </c>
      <c r="O20" s="67"/>
      <c r="P20" s="2">
        <v>0.6</v>
      </c>
      <c r="Q20" s="3">
        <v>0.95799585122328623</v>
      </c>
      <c r="R20" s="3">
        <v>1.0616157385019167</v>
      </c>
      <c r="S20" s="3">
        <v>1.1243334183326139</v>
      </c>
      <c r="T20" s="3">
        <v>1.1565175863412709</v>
      </c>
      <c r="U20" s="3">
        <v>1.17289228806129</v>
      </c>
      <c r="V20" s="3">
        <v>1.1776527514824504</v>
      </c>
      <c r="W20" s="3">
        <v>1.1752564063439004</v>
      </c>
      <c r="X20" s="3">
        <v>1.1682767611283522</v>
      </c>
      <c r="Y20" s="3">
        <v>1.1583079484792844</v>
      </c>
      <c r="Z20" s="3">
        <v>1.1463867957775413</v>
      </c>
      <c r="AA20" s="12">
        <v>1.1332093018751861</v>
      </c>
    </row>
    <row r="21" spans="1:27" x14ac:dyDescent="0.35">
      <c r="A21" s="67"/>
      <c r="B21" s="2">
        <v>0.65</v>
      </c>
      <c r="C21" s="3">
        <v>0.94623743570767926</v>
      </c>
      <c r="D21" s="3">
        <v>1.0581778416266812</v>
      </c>
      <c r="E21" s="3">
        <v>1.1241094332474915</v>
      </c>
      <c r="F21" s="3">
        <v>1.1572431124173665</v>
      </c>
      <c r="G21" s="3">
        <v>1.1741519194382883</v>
      </c>
      <c r="H21" s="3">
        <v>1.1794479223398058</v>
      </c>
      <c r="I21" s="3">
        <v>1.177350730162402</v>
      </c>
      <c r="J21" s="3">
        <v>1.170493580744816</v>
      </c>
      <c r="K21" s="3">
        <v>1.1605313484485349</v>
      </c>
      <c r="L21" s="3">
        <v>1.1485470074873689</v>
      </c>
      <c r="M21" s="12">
        <v>1.1352676024803734</v>
      </c>
      <c r="O21" s="67"/>
      <c r="P21" s="2">
        <v>0.65</v>
      </c>
      <c r="Q21" s="3">
        <v>0.94623743570767926</v>
      </c>
      <c r="R21" s="3">
        <v>1.0581778416266812</v>
      </c>
      <c r="S21" s="3">
        <v>1.1241094332474915</v>
      </c>
      <c r="T21" s="3">
        <v>1.1572431124173665</v>
      </c>
      <c r="U21" s="3">
        <v>1.1741519194382883</v>
      </c>
      <c r="V21" s="3">
        <v>1.1794479223398058</v>
      </c>
      <c r="W21" s="3">
        <v>1.177350730162402</v>
      </c>
      <c r="X21" s="3">
        <v>1.170493580744816</v>
      </c>
      <c r="Y21" s="3">
        <v>1.1605313484485349</v>
      </c>
      <c r="Z21" s="3">
        <v>1.1485470074873689</v>
      </c>
      <c r="AA21" s="12">
        <v>1.1352676024803734</v>
      </c>
    </row>
    <row r="22" spans="1:27" x14ac:dyDescent="0.35">
      <c r="A22" s="67"/>
      <c r="B22" s="2">
        <v>0.7</v>
      </c>
      <c r="C22" s="3">
        <v>0.93498402008643366</v>
      </c>
      <c r="D22" s="3">
        <v>1.0548496172978317</v>
      </c>
      <c r="E22" s="3">
        <v>1.1236673685220566</v>
      </c>
      <c r="F22" s="3">
        <v>1.157950669068557</v>
      </c>
      <c r="G22" s="3">
        <v>1.1752991786369895</v>
      </c>
      <c r="H22" s="3">
        <v>1.1811267559344945</v>
      </c>
      <c r="I22" s="3">
        <v>1.1792953931368328</v>
      </c>
      <c r="J22" s="3">
        <v>1.1725253912118754</v>
      </c>
      <c r="K22" s="3">
        <v>1.1625456113081696</v>
      </c>
      <c r="L22" s="3">
        <v>1.1504869461059555</v>
      </c>
      <c r="M22" s="12">
        <v>1.1371035209068876</v>
      </c>
      <c r="O22" s="67"/>
      <c r="P22" s="2">
        <v>0.7</v>
      </c>
      <c r="Q22" s="3">
        <v>0.93498402008643366</v>
      </c>
      <c r="R22" s="3">
        <v>1.0548496172978317</v>
      </c>
      <c r="S22" s="3">
        <v>1.1236673685220566</v>
      </c>
      <c r="T22" s="3">
        <v>1.157950669068557</v>
      </c>
      <c r="U22" s="3">
        <v>1.1752991786369895</v>
      </c>
      <c r="V22" s="3">
        <v>1.1811267559344945</v>
      </c>
      <c r="W22" s="3">
        <v>1.1792953931368328</v>
      </c>
      <c r="X22" s="3">
        <v>1.1725253912118754</v>
      </c>
      <c r="Y22" s="3">
        <v>1.1625456113081696</v>
      </c>
      <c r="Z22" s="3">
        <v>1.1504869461059555</v>
      </c>
      <c r="AA22" s="12">
        <v>1.1371035209068876</v>
      </c>
    </row>
    <row r="23" spans="1:27" x14ac:dyDescent="0.35">
      <c r="A23" s="67"/>
      <c r="B23" s="2">
        <v>0.75</v>
      </c>
      <c r="C23" s="3">
        <v>0.92427238684434199</v>
      </c>
      <c r="D23" s="3">
        <v>1.0516618581918564</v>
      </c>
      <c r="E23" s="3">
        <v>1.1230682189647958</v>
      </c>
      <c r="F23" s="3">
        <v>1.158428082099326</v>
      </c>
      <c r="G23" s="3">
        <v>1.1763886488400968</v>
      </c>
      <c r="H23" s="3">
        <v>1.1827128740457384</v>
      </c>
      <c r="I23" s="3">
        <v>1.1810995065248922</v>
      </c>
      <c r="J23" s="3">
        <v>1.174381472514227</v>
      </c>
      <c r="K23" s="3">
        <v>1.1643659224876997</v>
      </c>
      <c r="L23" s="3">
        <v>1.1522265214186453</v>
      </c>
      <c r="M23" s="12">
        <v>1.138740425843459</v>
      </c>
      <c r="O23" s="67"/>
      <c r="P23" s="2">
        <v>0.75</v>
      </c>
      <c r="Q23" s="3">
        <v>0.92427238684434199</v>
      </c>
      <c r="R23" s="3">
        <v>1.0516618581918564</v>
      </c>
      <c r="S23" s="3">
        <v>1.1230682189647958</v>
      </c>
      <c r="T23" s="3">
        <v>1.158428082099326</v>
      </c>
      <c r="U23" s="3">
        <v>1.1763886488400968</v>
      </c>
      <c r="V23" s="3">
        <v>1.1827128740457384</v>
      </c>
      <c r="W23" s="3">
        <v>1.1810995065248922</v>
      </c>
      <c r="X23" s="3">
        <v>1.174381472514227</v>
      </c>
      <c r="Y23" s="3">
        <v>1.1643659224876997</v>
      </c>
      <c r="Z23" s="3">
        <v>1.1522265214186453</v>
      </c>
      <c r="AA23" s="12">
        <v>1.138740425843459</v>
      </c>
    </row>
    <row r="24" spans="1:27" x14ac:dyDescent="0.35">
      <c r="A24" s="67"/>
      <c r="B24" s="2">
        <v>0.8</v>
      </c>
      <c r="C24" s="3">
        <v>0.91411485305199169</v>
      </c>
      <c r="D24" s="3">
        <v>1.0486289904667778</v>
      </c>
      <c r="E24" s="3">
        <v>1.1223581314086932</v>
      </c>
      <c r="F24" s="3">
        <v>1.158743601578931</v>
      </c>
      <c r="G24" s="3">
        <v>1.1774461452777572</v>
      </c>
      <c r="H24" s="3">
        <v>1.1842113384833692</v>
      </c>
      <c r="I24" s="3">
        <v>1.1827658543219945</v>
      </c>
      <c r="J24" s="3">
        <v>1.176071442090548</v>
      </c>
      <c r="K24" s="3">
        <v>1.1660076361436127</v>
      </c>
      <c r="L24" s="3">
        <v>1.1537856432107763</v>
      </c>
      <c r="M24" s="12">
        <v>1.1402003361628597</v>
      </c>
      <c r="O24" s="67"/>
      <c r="P24" s="2">
        <v>0.8</v>
      </c>
      <c r="Q24" s="3">
        <v>0.91411485305199169</v>
      </c>
      <c r="R24" s="3">
        <v>1.0486289904667778</v>
      </c>
      <c r="S24" s="3">
        <v>1.1223581314086932</v>
      </c>
      <c r="T24" s="3">
        <v>1.158743601578931</v>
      </c>
      <c r="U24" s="3">
        <v>1.1774461452777572</v>
      </c>
      <c r="V24" s="3">
        <v>1.1842113384833692</v>
      </c>
      <c r="W24" s="3">
        <v>1.1827658543219945</v>
      </c>
      <c r="X24" s="3">
        <v>1.176071442090548</v>
      </c>
      <c r="Y24" s="3">
        <v>1.1660076361436127</v>
      </c>
      <c r="Z24" s="3">
        <v>1.1537856432107763</v>
      </c>
      <c r="AA24" s="12">
        <v>1.1402003361628597</v>
      </c>
    </row>
    <row r="25" spans="1:27" x14ac:dyDescent="0.35">
      <c r="A25" s="67"/>
      <c r="B25" s="2">
        <v>0.85</v>
      </c>
      <c r="C25" s="3">
        <v>0.90450610380906271</v>
      </c>
      <c r="D25" s="3">
        <v>1.0457548104799712</v>
      </c>
      <c r="E25" s="3">
        <v>1.1215712730701137</v>
      </c>
      <c r="F25" s="3">
        <v>1.1589508826916046</v>
      </c>
      <c r="G25" s="3">
        <v>1.1784790075742282</v>
      </c>
      <c r="H25" s="3">
        <v>1.1856201245234563</v>
      </c>
      <c r="I25" s="3">
        <v>1.1842988234299874</v>
      </c>
      <c r="J25" s="3">
        <v>1.177606773376465</v>
      </c>
      <c r="K25" s="3">
        <v>1.1674874562483584</v>
      </c>
      <c r="L25" s="3">
        <v>1.155183040178738</v>
      </c>
      <c r="M25" s="12">
        <v>1.1415045958298895</v>
      </c>
      <c r="O25" s="67"/>
      <c r="P25" s="2">
        <v>0.85</v>
      </c>
      <c r="Q25" s="3">
        <v>0.90450610380906271</v>
      </c>
      <c r="R25" s="3">
        <v>1.0457548104799712</v>
      </c>
      <c r="S25" s="3">
        <v>1.1215712730701137</v>
      </c>
      <c r="T25" s="3">
        <v>1.1589508826916046</v>
      </c>
      <c r="U25" s="3">
        <v>1.1784790075742282</v>
      </c>
      <c r="V25" s="3">
        <v>1.1856201245234563</v>
      </c>
      <c r="W25" s="3">
        <v>1.1842988234299874</v>
      </c>
      <c r="X25" s="3">
        <v>1.177606773376465</v>
      </c>
      <c r="Y25" s="3">
        <v>1.1674874562483584</v>
      </c>
      <c r="Z25" s="3">
        <v>1.155183040178738</v>
      </c>
      <c r="AA25" s="12">
        <v>1.1415045958298895</v>
      </c>
    </row>
    <row r="26" spans="1:27" x14ac:dyDescent="0.35">
      <c r="A26" s="67"/>
      <c r="B26" s="2">
        <v>0.9</v>
      </c>
      <c r="C26" s="3">
        <v>0.89543019441458027</v>
      </c>
      <c r="D26" s="3">
        <v>1.0430365342360282</v>
      </c>
      <c r="E26" s="3">
        <v>1.1207356526301446</v>
      </c>
      <c r="F26" s="3">
        <v>1.1590908417334937</v>
      </c>
      <c r="G26" s="3">
        <v>1.1794840299166178</v>
      </c>
      <c r="H26" s="3">
        <v>1.1869368699880758</v>
      </c>
      <c r="I26" s="3">
        <v>1.1857043192936814</v>
      </c>
      <c r="J26" s="3">
        <v>1.1789995303520802</v>
      </c>
      <c r="K26" s="3">
        <v>1.1688209900489208</v>
      </c>
      <c r="L26" s="3">
        <v>1.1564376097459053</v>
      </c>
      <c r="M26" s="12">
        <v>1.1426737051743721</v>
      </c>
      <c r="O26" s="67"/>
      <c r="P26" s="2">
        <v>0.9</v>
      </c>
      <c r="Q26" s="3">
        <v>0.89543019441458027</v>
      </c>
      <c r="R26" s="3">
        <v>1.0430365342360282</v>
      </c>
      <c r="S26" s="3">
        <v>1.1207356526301446</v>
      </c>
      <c r="T26" s="3">
        <v>1.1590908417334937</v>
      </c>
      <c r="U26" s="3">
        <v>1.1794840299166178</v>
      </c>
      <c r="V26" s="3">
        <v>1.1869368699880758</v>
      </c>
      <c r="W26" s="3">
        <v>1.1857043192936814</v>
      </c>
      <c r="X26" s="3">
        <v>1.1789995303520802</v>
      </c>
      <c r="Y26" s="3">
        <v>1.1688209900489208</v>
      </c>
      <c r="Z26" s="3">
        <v>1.1564376097459053</v>
      </c>
      <c r="AA26" s="12">
        <v>1.1426737051743721</v>
      </c>
    </row>
    <row r="27" spans="1:27" x14ac:dyDescent="0.35">
      <c r="A27" s="67"/>
      <c r="B27" s="2">
        <v>0.95</v>
      </c>
      <c r="C27" s="3">
        <v>0.88686510599576462</v>
      </c>
      <c r="D27" s="3">
        <v>1.0404685937441327</v>
      </c>
      <c r="E27" s="3">
        <v>1.1198728671440705</v>
      </c>
      <c r="F27" s="3">
        <v>1.1591959586510301</v>
      </c>
      <c r="G27" s="3">
        <v>1.1804541257711572</v>
      </c>
      <c r="H27" s="3">
        <v>1.188160899969247</v>
      </c>
      <c r="I27" s="3">
        <v>1.1869897659008304</v>
      </c>
      <c r="J27" s="3">
        <v>1.1802619457244865</v>
      </c>
      <c r="K27" s="3">
        <v>1.1700239291557888</v>
      </c>
      <c r="L27" s="3">
        <v>1.1575670682466934</v>
      </c>
      <c r="M27" s="12">
        <v>1.1437271521641648</v>
      </c>
      <c r="O27" s="67"/>
      <c r="P27" s="2">
        <v>0.95</v>
      </c>
      <c r="Q27" s="3">
        <v>0.88686510599576462</v>
      </c>
      <c r="R27" s="3">
        <v>1.0404685937441327</v>
      </c>
      <c r="S27" s="3">
        <v>1.1198728671440705</v>
      </c>
      <c r="T27" s="3">
        <v>1.1591959586510301</v>
      </c>
      <c r="U27" s="3">
        <v>1.1804541257711572</v>
      </c>
      <c r="V27" s="3">
        <v>1.188160899969247</v>
      </c>
      <c r="W27" s="3">
        <v>1.1869897659008304</v>
      </c>
      <c r="X27" s="3">
        <v>1.1802619457244865</v>
      </c>
      <c r="Y27" s="3">
        <v>1.1700239291557888</v>
      </c>
      <c r="Z27" s="3">
        <v>1.1575670682466934</v>
      </c>
      <c r="AA27" s="12">
        <v>1.1437271521641648</v>
      </c>
    </row>
    <row r="28" spans="1:27" x14ac:dyDescent="0.35">
      <c r="A28" s="67"/>
      <c r="B28" s="2">
        <v>1</v>
      </c>
      <c r="C28" s="3">
        <v>0.8787845171414902</v>
      </c>
      <c r="D28" s="3">
        <v>1.0380424682910616</v>
      </c>
      <c r="E28" s="3">
        <v>1.1190011391272927</v>
      </c>
      <c r="F28" s="3">
        <v>1.1592895177694467</v>
      </c>
      <c r="G28" s="3">
        <v>1.1813822086040784</v>
      </c>
      <c r="H28" s="3">
        <v>1.1892944079179029</v>
      </c>
      <c r="I28" s="3">
        <v>1.1881638526916503</v>
      </c>
      <c r="J28" s="3">
        <v>1.1814066740182727</v>
      </c>
      <c r="K28" s="3">
        <v>1.1711114589984597</v>
      </c>
      <c r="L28" s="3">
        <v>1.1585889632885269</v>
      </c>
      <c r="M28" s="12">
        <v>1.1446830749511707</v>
      </c>
      <c r="O28" s="67"/>
      <c r="P28" s="2">
        <v>1</v>
      </c>
      <c r="Q28" s="3">
        <v>0.8787845171414902</v>
      </c>
      <c r="R28" s="3">
        <v>1.0380424682910616</v>
      </c>
      <c r="S28" s="3">
        <v>1.1190011391272927</v>
      </c>
      <c r="T28" s="3">
        <v>1.1592895177694467</v>
      </c>
      <c r="U28" s="3">
        <v>1.1813822086040784</v>
      </c>
      <c r="V28" s="3">
        <v>1.1892944079179029</v>
      </c>
      <c r="W28" s="3">
        <v>1.1881638526916503</v>
      </c>
      <c r="X28" s="3">
        <v>1.1814066740182727</v>
      </c>
      <c r="Y28" s="3">
        <v>1.1711114589984597</v>
      </c>
      <c r="Z28" s="3">
        <v>1.1585889632885269</v>
      </c>
      <c r="AA28" s="12">
        <v>1.1446830749511707</v>
      </c>
    </row>
    <row r="29" spans="1:27" x14ac:dyDescent="0.35">
      <c r="A29" s="8"/>
      <c r="B29" s="9"/>
      <c r="C29" s="9"/>
      <c r="D29" s="9"/>
      <c r="E29" s="9"/>
      <c r="F29" s="9"/>
      <c r="G29" s="9"/>
      <c r="H29" s="9"/>
      <c r="I29" s="9"/>
      <c r="J29" s="9"/>
      <c r="K29" s="9"/>
      <c r="L29" s="9"/>
      <c r="M29" s="10"/>
      <c r="O29" s="8"/>
      <c r="P29" s="9"/>
      <c r="Q29" s="9"/>
      <c r="R29" s="9"/>
      <c r="S29" s="9"/>
      <c r="T29" s="9"/>
      <c r="U29" s="9"/>
      <c r="V29" s="9"/>
      <c r="W29" s="9"/>
      <c r="X29" s="9"/>
      <c r="Y29" s="9"/>
      <c r="Z29" s="9"/>
      <c r="AA29" s="10"/>
    </row>
    <row r="30" spans="1:27" x14ac:dyDescent="0.35">
      <c r="A30" s="8"/>
      <c r="B30" s="9"/>
      <c r="C30" s="9"/>
      <c r="D30" s="9"/>
      <c r="E30" s="9"/>
      <c r="F30" s="9"/>
      <c r="G30" s="9"/>
      <c r="H30" s="9"/>
      <c r="I30" s="9"/>
      <c r="J30" s="9"/>
      <c r="K30" s="9"/>
      <c r="L30" s="9"/>
      <c r="M30" s="10"/>
      <c r="O30" s="8"/>
      <c r="P30" s="9"/>
      <c r="Q30" s="7"/>
      <c r="R30" s="9"/>
      <c r="S30" s="9"/>
      <c r="T30" s="9"/>
      <c r="U30" s="9"/>
      <c r="V30" s="9"/>
      <c r="W30" s="9"/>
      <c r="X30" s="9"/>
      <c r="Y30" s="9"/>
      <c r="Z30" s="9"/>
      <c r="AA30" s="10"/>
    </row>
    <row r="31" spans="1:27" x14ac:dyDescent="0.35">
      <c r="A31" s="8"/>
      <c r="B31" s="9"/>
      <c r="C31" s="9"/>
      <c r="D31" s="9"/>
      <c r="E31" s="9"/>
      <c r="F31" s="9"/>
      <c r="G31" s="9"/>
      <c r="H31" s="9"/>
      <c r="I31" s="9"/>
      <c r="J31" s="9"/>
      <c r="K31" s="9"/>
      <c r="L31" s="9"/>
      <c r="M31" s="10"/>
      <c r="O31" s="8"/>
      <c r="P31" s="9"/>
      <c r="Q31" s="9"/>
      <c r="R31" s="9"/>
      <c r="S31" s="9"/>
      <c r="T31" s="9"/>
      <c r="U31" s="9"/>
      <c r="V31" s="9"/>
      <c r="W31" s="9"/>
      <c r="X31" s="9"/>
      <c r="Y31" s="9"/>
      <c r="Z31" s="9"/>
      <c r="AA31" s="10"/>
    </row>
    <row r="32" spans="1:27" x14ac:dyDescent="0.35">
      <c r="A32" s="8"/>
      <c r="B32" s="9"/>
      <c r="C32" s="9"/>
      <c r="D32" s="9"/>
      <c r="E32" s="9"/>
      <c r="F32" s="9"/>
      <c r="G32" s="9"/>
      <c r="H32" s="9"/>
      <c r="I32" s="9"/>
      <c r="J32" s="9"/>
      <c r="K32" s="9"/>
      <c r="L32" s="9"/>
      <c r="M32" s="10"/>
      <c r="O32" s="8"/>
      <c r="P32" s="9"/>
      <c r="Q32" s="9"/>
      <c r="R32" s="9"/>
      <c r="S32" s="9"/>
      <c r="T32" s="9"/>
      <c r="U32" s="9"/>
      <c r="V32" s="9"/>
      <c r="W32" s="9"/>
      <c r="X32" s="9"/>
      <c r="Y32" s="9"/>
      <c r="Z32" s="9"/>
      <c r="AA32" s="10"/>
    </row>
    <row r="33" spans="1:27" x14ac:dyDescent="0.35">
      <c r="A33" s="8"/>
      <c r="B33" s="9"/>
      <c r="C33" s="9"/>
      <c r="D33" s="9"/>
      <c r="E33" s="9"/>
      <c r="F33" s="9"/>
      <c r="G33" s="9"/>
      <c r="H33" s="9"/>
      <c r="I33" s="9"/>
      <c r="J33" s="9"/>
      <c r="K33" s="9"/>
      <c r="L33" s="9"/>
      <c r="M33" s="10"/>
      <c r="O33" s="8"/>
      <c r="P33" s="9"/>
      <c r="Q33" s="9"/>
      <c r="R33" s="9"/>
      <c r="S33" s="9"/>
      <c r="T33" s="9"/>
      <c r="U33" s="9"/>
      <c r="V33" s="9"/>
      <c r="W33" s="9"/>
      <c r="X33" s="9"/>
      <c r="Y33" s="9"/>
      <c r="Z33" s="9"/>
      <c r="AA33" s="10"/>
    </row>
    <row r="34" spans="1:27" x14ac:dyDescent="0.35">
      <c r="A34" s="8"/>
      <c r="B34" s="9"/>
      <c r="C34" s="9"/>
      <c r="D34" s="9"/>
      <c r="E34" s="9"/>
      <c r="F34" s="9"/>
      <c r="G34" s="9"/>
      <c r="H34" s="9"/>
      <c r="I34" s="9"/>
      <c r="J34" s="9"/>
      <c r="K34" s="9"/>
      <c r="L34" s="9"/>
      <c r="M34" s="10"/>
      <c r="O34" s="8"/>
      <c r="P34" s="9"/>
      <c r="Q34" s="9"/>
      <c r="R34" s="9"/>
      <c r="S34" s="9"/>
      <c r="T34" s="9"/>
      <c r="U34" s="9"/>
      <c r="V34" s="9"/>
      <c r="W34" s="9"/>
      <c r="X34" s="9"/>
      <c r="Y34" s="9"/>
      <c r="Z34" s="9"/>
      <c r="AA34" s="10"/>
    </row>
    <row r="35" spans="1:27" x14ac:dyDescent="0.35">
      <c r="A35" s="8"/>
      <c r="B35" s="9"/>
      <c r="C35" s="9"/>
      <c r="D35" s="9"/>
      <c r="E35" s="9"/>
      <c r="F35" s="9"/>
      <c r="G35" s="9"/>
      <c r="H35" s="9"/>
      <c r="I35" s="9"/>
      <c r="J35" s="9"/>
      <c r="K35" s="9"/>
      <c r="L35" s="9"/>
      <c r="M35" s="10"/>
      <c r="O35" s="8"/>
      <c r="P35" s="9"/>
      <c r="Q35" s="9"/>
      <c r="R35" s="9"/>
      <c r="S35" s="9"/>
      <c r="T35" s="9"/>
      <c r="U35" s="9"/>
      <c r="V35" s="9"/>
      <c r="W35" s="9"/>
      <c r="X35" s="9"/>
      <c r="Y35" s="9"/>
      <c r="Z35" s="9"/>
      <c r="AA35" s="10"/>
    </row>
    <row r="36" spans="1:27" x14ac:dyDescent="0.35">
      <c r="A36" s="8"/>
      <c r="B36" s="9"/>
      <c r="C36" s="9"/>
      <c r="D36" s="9"/>
      <c r="E36" s="9"/>
      <c r="F36" s="9"/>
      <c r="G36" s="9"/>
      <c r="H36" s="9"/>
      <c r="I36" s="9"/>
      <c r="J36" s="9"/>
      <c r="K36" s="9"/>
      <c r="L36" s="9"/>
      <c r="M36" s="10"/>
      <c r="O36" s="8"/>
      <c r="P36" s="9"/>
      <c r="Q36" s="9"/>
      <c r="R36" s="9"/>
      <c r="S36" s="9"/>
      <c r="T36" s="9"/>
      <c r="U36" s="9"/>
      <c r="V36" s="9"/>
      <c r="W36" s="9"/>
      <c r="X36" s="9"/>
      <c r="Y36" s="9"/>
      <c r="Z36" s="9"/>
      <c r="AA36" s="10"/>
    </row>
    <row r="37" spans="1:27" x14ac:dyDescent="0.35">
      <c r="A37" s="8"/>
      <c r="B37" s="9"/>
      <c r="C37" s="9"/>
      <c r="D37" s="9"/>
      <c r="E37" s="9"/>
      <c r="F37" s="9"/>
      <c r="G37" s="9"/>
      <c r="H37" s="9"/>
      <c r="I37" s="9"/>
      <c r="J37" s="9"/>
      <c r="K37" s="9"/>
      <c r="L37" s="9"/>
      <c r="M37" s="10"/>
      <c r="O37" s="8"/>
      <c r="P37" s="9"/>
      <c r="Q37" s="9"/>
      <c r="R37" s="9"/>
      <c r="S37" s="9"/>
      <c r="T37" s="9"/>
      <c r="U37" s="9"/>
      <c r="V37" s="9"/>
      <c r="W37" s="9"/>
      <c r="X37" s="9"/>
      <c r="Y37" s="9"/>
      <c r="Z37" s="9"/>
      <c r="AA37" s="10"/>
    </row>
    <row r="38" spans="1:27" x14ac:dyDescent="0.35">
      <c r="A38" s="8"/>
      <c r="B38" s="9"/>
      <c r="C38" s="9"/>
      <c r="D38" s="9"/>
      <c r="E38" s="9"/>
      <c r="F38" s="9"/>
      <c r="G38" s="9"/>
      <c r="H38" s="9"/>
      <c r="I38" s="9"/>
      <c r="J38" s="9"/>
      <c r="K38" s="9"/>
      <c r="L38" s="9"/>
      <c r="M38" s="10"/>
      <c r="O38" s="8"/>
      <c r="P38" s="9"/>
      <c r="Q38" s="9"/>
      <c r="R38" s="9"/>
      <c r="S38" s="9"/>
      <c r="T38" s="9"/>
      <c r="U38" s="9"/>
      <c r="V38" s="9"/>
      <c r="W38" s="9"/>
      <c r="X38" s="9"/>
      <c r="Y38" s="9"/>
      <c r="Z38" s="9"/>
      <c r="AA38" s="10"/>
    </row>
    <row r="39" spans="1:27" x14ac:dyDescent="0.35">
      <c r="A39" s="64" t="s">
        <v>1</v>
      </c>
      <c r="B39" s="65"/>
      <c r="C39" s="65"/>
      <c r="D39" s="65"/>
      <c r="E39" s="65"/>
      <c r="F39" s="65"/>
      <c r="G39" s="65"/>
      <c r="H39" s="65"/>
      <c r="I39" s="65"/>
      <c r="J39" s="65"/>
      <c r="K39" s="65"/>
      <c r="L39" s="65"/>
      <c r="M39" s="66"/>
      <c r="O39" s="64" t="s">
        <v>1</v>
      </c>
      <c r="P39" s="65"/>
      <c r="Q39" s="65"/>
      <c r="R39" s="65"/>
      <c r="S39" s="65"/>
      <c r="T39" s="65"/>
      <c r="U39" s="65"/>
      <c r="V39" s="65"/>
      <c r="W39" s="65"/>
      <c r="X39" s="65"/>
      <c r="Y39" s="65"/>
      <c r="Z39" s="65"/>
      <c r="AA39" s="66"/>
    </row>
    <row r="40" spans="1:27" x14ac:dyDescent="0.35">
      <c r="A40" s="67" t="s">
        <v>0</v>
      </c>
      <c r="B40" s="1"/>
      <c r="C40" s="1">
        <v>0</v>
      </c>
      <c r="D40" s="1">
        <v>0.1</v>
      </c>
      <c r="E40" s="1">
        <v>0.2</v>
      </c>
      <c r="F40" s="1">
        <v>0.3</v>
      </c>
      <c r="G40" s="1">
        <v>0.4</v>
      </c>
      <c r="H40" s="1">
        <v>0.5</v>
      </c>
      <c r="I40" s="1">
        <v>0.6</v>
      </c>
      <c r="J40" s="1">
        <v>0.7</v>
      </c>
      <c r="K40" s="1">
        <v>0.8</v>
      </c>
      <c r="L40" s="1">
        <v>0.9</v>
      </c>
      <c r="M40" s="11">
        <v>1</v>
      </c>
      <c r="O40" s="67" t="s">
        <v>0</v>
      </c>
      <c r="P40" s="1"/>
      <c r="Q40" s="1">
        <v>0</v>
      </c>
      <c r="R40" s="1">
        <v>0.1</v>
      </c>
      <c r="S40" s="1">
        <v>0.2</v>
      </c>
      <c r="T40" s="1">
        <v>0.3</v>
      </c>
      <c r="U40" s="1">
        <v>0.4</v>
      </c>
      <c r="V40" s="1">
        <v>0.5</v>
      </c>
      <c r="W40" s="1">
        <v>0.6</v>
      </c>
      <c r="X40" s="1">
        <v>0.7</v>
      </c>
      <c r="Y40" s="1">
        <v>0.8</v>
      </c>
      <c r="Z40" s="1">
        <v>0.9</v>
      </c>
      <c r="AA40" s="11">
        <v>1</v>
      </c>
    </row>
    <row r="41" spans="1:27" x14ac:dyDescent="0.35">
      <c r="A41" s="67"/>
      <c r="B41" s="2">
        <v>0</v>
      </c>
      <c r="C41" s="5">
        <v>1.6</v>
      </c>
      <c r="D41" s="5">
        <v>1.6</v>
      </c>
      <c r="E41" s="5">
        <v>1.6</v>
      </c>
      <c r="F41" s="5">
        <v>1.6</v>
      </c>
      <c r="G41" s="5">
        <v>1.6</v>
      </c>
      <c r="H41" s="5">
        <v>1.6</v>
      </c>
      <c r="I41" s="5">
        <v>1.6</v>
      </c>
      <c r="J41" s="5">
        <v>1.6</v>
      </c>
      <c r="K41" s="5">
        <v>1.6</v>
      </c>
      <c r="L41" s="5">
        <v>1.6</v>
      </c>
      <c r="M41" s="13">
        <v>1.6</v>
      </c>
      <c r="O41" s="67"/>
      <c r="P41" s="2">
        <v>0</v>
      </c>
      <c r="Q41" s="5">
        <v>1.6</v>
      </c>
      <c r="R41" s="5">
        <v>1.6</v>
      </c>
      <c r="S41" s="5">
        <v>1.6</v>
      </c>
      <c r="T41" s="5">
        <v>1.6</v>
      </c>
      <c r="U41" s="5">
        <v>1.6</v>
      </c>
      <c r="V41" s="5">
        <v>1.6</v>
      </c>
      <c r="W41" s="5">
        <v>1.6</v>
      </c>
      <c r="X41" s="5">
        <v>1.6</v>
      </c>
      <c r="Y41" s="5">
        <v>1.6</v>
      </c>
      <c r="Z41" s="5">
        <v>1.6</v>
      </c>
      <c r="AA41" s="13">
        <v>1.6</v>
      </c>
    </row>
    <row r="42" spans="1:27" x14ac:dyDescent="0.35">
      <c r="A42" s="67"/>
      <c r="B42" s="2">
        <v>0.05</v>
      </c>
      <c r="C42" s="5">
        <v>1.4937947359691826</v>
      </c>
      <c r="D42" s="5">
        <v>1.4727531747312101</v>
      </c>
      <c r="E42" s="5">
        <v>1.4515416774000411</v>
      </c>
      <c r="F42" s="5">
        <v>1.4305174806636565</v>
      </c>
      <c r="G42" s="5">
        <v>1.4096939029261799</v>
      </c>
      <c r="H42" s="5">
        <v>1.3893977508509725</v>
      </c>
      <c r="I42" s="5">
        <v>1.3694451798848233</v>
      </c>
      <c r="J42" s="5">
        <v>1.3501009565300814</v>
      </c>
      <c r="K42" s="5">
        <v>1.3322836292031905</v>
      </c>
      <c r="L42" s="5">
        <v>1.3141185060823923</v>
      </c>
      <c r="M42" s="13">
        <v>1.2964534131723235</v>
      </c>
      <c r="O42" s="67"/>
      <c r="P42" s="2">
        <v>0.05</v>
      </c>
      <c r="Q42" s="5">
        <v>1.4937947359691826</v>
      </c>
      <c r="R42" s="5">
        <v>1.4727531747312101</v>
      </c>
      <c r="S42" s="5">
        <v>1.4515416774000411</v>
      </c>
      <c r="T42" s="5">
        <v>1.4305174806636565</v>
      </c>
      <c r="U42" s="5">
        <v>1.4096939029261799</v>
      </c>
      <c r="V42" s="5">
        <v>1.3893977508509725</v>
      </c>
      <c r="W42" s="5">
        <v>1.3694451798848233</v>
      </c>
      <c r="X42" s="5">
        <v>1.3501009565300814</v>
      </c>
      <c r="Y42" s="5">
        <v>1.3322836292031905</v>
      </c>
      <c r="Z42" s="5">
        <v>1.3141185060823923</v>
      </c>
      <c r="AA42" s="13">
        <v>1.2964534131723235</v>
      </c>
    </row>
    <row r="43" spans="1:27" x14ac:dyDescent="0.35">
      <c r="A43" s="67"/>
      <c r="B43" s="2">
        <v>0.1</v>
      </c>
      <c r="C43" s="5">
        <v>1.3519851735396107</v>
      </c>
      <c r="D43" s="5">
        <v>1.3214580425757756</v>
      </c>
      <c r="E43" s="5">
        <v>1.2911687041312372</v>
      </c>
      <c r="F43" s="5">
        <v>1.2613809974776777</v>
      </c>
      <c r="G43" s="5">
        <v>1.2325977345178323</v>
      </c>
      <c r="H43" s="5">
        <v>1.2050214730056394</v>
      </c>
      <c r="I43" s="5">
        <v>1.1789205197787203</v>
      </c>
      <c r="J43" s="5">
        <v>1.1544054681675699</v>
      </c>
      <c r="K43" s="5">
        <v>1.1307765961932117</v>
      </c>
      <c r="L43" s="5">
        <v>1.1082777655211256</v>
      </c>
      <c r="M43" s="13">
        <v>1.0871829306666358</v>
      </c>
      <c r="O43" s="67"/>
      <c r="P43" s="2">
        <v>0.1</v>
      </c>
      <c r="Q43" s="5">
        <v>1.3519851735396107</v>
      </c>
      <c r="R43" s="5">
        <v>1.3214580425757756</v>
      </c>
      <c r="S43" s="5">
        <v>1.2911687041312372</v>
      </c>
      <c r="T43" s="5">
        <v>1.2613809974776777</v>
      </c>
      <c r="U43" s="5">
        <v>1.2325977345178323</v>
      </c>
      <c r="V43" s="5">
        <v>1.2050214730056394</v>
      </c>
      <c r="W43" s="5">
        <v>1.1789205197787203</v>
      </c>
      <c r="X43" s="5">
        <v>1.1544054681675699</v>
      </c>
      <c r="Y43" s="5">
        <v>1.1307765961932117</v>
      </c>
      <c r="Z43" s="5">
        <v>1.1082777655211256</v>
      </c>
      <c r="AA43" s="13">
        <v>1.0871829306666358</v>
      </c>
    </row>
    <row r="44" spans="1:27" x14ac:dyDescent="0.35">
      <c r="A44" s="67"/>
      <c r="B44" s="2">
        <v>0.15</v>
      </c>
      <c r="C44" s="5">
        <v>1.2554672045757231</v>
      </c>
      <c r="D44" s="5">
        <v>1.2178134629971782</v>
      </c>
      <c r="E44" s="5">
        <v>1.1815991205889815</v>
      </c>
      <c r="F44" s="5">
        <v>1.1473129122064616</v>
      </c>
      <c r="G44" s="5">
        <v>1.1146547522882175</v>
      </c>
      <c r="H44" s="5">
        <v>1.0842948600192746</v>
      </c>
      <c r="I44" s="5">
        <v>1.0556644215321289</v>
      </c>
      <c r="J44" s="5">
        <v>1.0291912273391626</v>
      </c>
      <c r="K44" s="5">
        <v>1.0042474579849596</v>
      </c>
      <c r="L44" s="5">
        <v>0.9804983831986479</v>
      </c>
      <c r="M44" s="13">
        <v>0.95857966174946674</v>
      </c>
      <c r="O44" s="67"/>
      <c r="P44" s="2">
        <v>0.15</v>
      </c>
      <c r="Q44" s="5">
        <v>1.2554672045757231</v>
      </c>
      <c r="R44" s="5">
        <v>1.2178134629971782</v>
      </c>
      <c r="S44" s="5">
        <v>1.1815991205889815</v>
      </c>
      <c r="T44" s="5">
        <v>1.1473129122064616</v>
      </c>
      <c r="U44" s="5">
        <v>1.1146547522882175</v>
      </c>
      <c r="V44" s="5">
        <v>1.0842948600192746</v>
      </c>
      <c r="W44" s="5">
        <v>1.0556644215321289</v>
      </c>
      <c r="X44" s="5">
        <v>1.0291912273391626</v>
      </c>
      <c r="Y44" s="5">
        <v>1.0042474579849596</v>
      </c>
      <c r="Z44" s="5">
        <v>0.9804983831986479</v>
      </c>
      <c r="AA44" s="13">
        <v>0.95857966174946674</v>
      </c>
    </row>
    <row r="45" spans="1:27" x14ac:dyDescent="0.35">
      <c r="A45" s="67"/>
      <c r="B45" s="2">
        <v>0.2</v>
      </c>
      <c r="C45" s="5">
        <v>1.186232323645785</v>
      </c>
      <c r="D45" s="5">
        <v>1.1412768934438207</v>
      </c>
      <c r="E45" s="5">
        <v>1.1005540183567151</v>
      </c>
      <c r="F45" s="5">
        <v>1.063385808473021</v>
      </c>
      <c r="G45" s="5">
        <v>1.0289676804546597</v>
      </c>
      <c r="H45" s="5">
        <v>0.99711393528709613</v>
      </c>
      <c r="I45" s="5">
        <v>0.96777450251429775</v>
      </c>
      <c r="J45" s="5">
        <v>0.94036935720706072</v>
      </c>
      <c r="K45" s="5">
        <v>0.91490642297289948</v>
      </c>
      <c r="L45" s="5">
        <v>0.89119367877000677</v>
      </c>
      <c r="M45" s="13">
        <v>0.86916293099748221</v>
      </c>
      <c r="O45" s="67"/>
      <c r="P45" s="2">
        <v>0.2</v>
      </c>
      <c r="Q45" s="5">
        <v>1.186232323645785</v>
      </c>
      <c r="R45" s="5">
        <v>1.1412768934438207</v>
      </c>
      <c r="S45" s="5">
        <v>1.1005540183567151</v>
      </c>
      <c r="T45" s="5">
        <v>1.063385808473021</v>
      </c>
      <c r="U45" s="5">
        <v>1.0289676804546597</v>
      </c>
      <c r="V45" s="5">
        <v>0.99711393528709613</v>
      </c>
      <c r="W45" s="5">
        <v>0.96777450251429775</v>
      </c>
      <c r="X45" s="5">
        <v>0.94036935720706072</v>
      </c>
      <c r="Y45" s="5">
        <v>0.91490642297289948</v>
      </c>
      <c r="Z45" s="5">
        <v>0.89119367877000677</v>
      </c>
      <c r="AA45" s="13">
        <v>0.86916293099748221</v>
      </c>
    </row>
    <row r="46" spans="1:27" x14ac:dyDescent="0.35">
      <c r="A46" s="67"/>
      <c r="B46" s="2">
        <v>0.25</v>
      </c>
      <c r="C46" s="5">
        <v>1.1338659601890595</v>
      </c>
      <c r="D46" s="5">
        <v>1.0818410704989727</v>
      </c>
      <c r="E46" s="5">
        <v>1.0379641781504005</v>
      </c>
      <c r="F46" s="5">
        <v>0.99867589749290908</v>
      </c>
      <c r="G46" s="5">
        <v>0.96325239855017053</v>
      </c>
      <c r="H46" s="5">
        <v>0.93046670226833628</v>
      </c>
      <c r="I46" s="5">
        <v>0.90063541577341499</v>
      </c>
      <c r="J46" s="5">
        <v>0.87301565871355802</v>
      </c>
      <c r="K46" s="5">
        <v>0.84755913080037326</v>
      </c>
      <c r="L46" s="5">
        <v>0.8241438590542669</v>
      </c>
      <c r="M46" s="13">
        <v>0.80207138590171867</v>
      </c>
      <c r="O46" s="67"/>
      <c r="P46" s="2">
        <v>0.25</v>
      </c>
      <c r="Q46" s="5">
        <v>1.1338659601890595</v>
      </c>
      <c r="R46" s="5">
        <v>1.0818410704989727</v>
      </c>
      <c r="S46" s="5">
        <v>1.0379641781504005</v>
      </c>
      <c r="T46" s="5">
        <v>0.99867589749290908</v>
      </c>
      <c r="U46" s="5">
        <v>0.96325239855017053</v>
      </c>
      <c r="V46" s="5">
        <v>0.93046670226833628</v>
      </c>
      <c r="W46" s="5">
        <v>0.90063541577341499</v>
      </c>
      <c r="X46" s="5">
        <v>0.87301565871355802</v>
      </c>
      <c r="Y46" s="5">
        <v>0.84755913080037326</v>
      </c>
      <c r="Z46" s="5">
        <v>0.8241438590542669</v>
      </c>
      <c r="AA46" s="13">
        <v>0.80207138590171867</v>
      </c>
    </row>
    <row r="47" spans="1:27" x14ac:dyDescent="0.35">
      <c r="A47" s="67"/>
      <c r="B47" s="2">
        <v>0.3</v>
      </c>
      <c r="C47" s="5">
        <v>1.0944510703986414</v>
      </c>
      <c r="D47" s="5">
        <v>1.0335548591528891</v>
      </c>
      <c r="E47" s="5">
        <v>0.98704909927530216</v>
      </c>
      <c r="F47" s="5">
        <v>0.94679262121381857</v>
      </c>
      <c r="G47" s="5">
        <v>0.91041348462794192</v>
      </c>
      <c r="H47" s="5">
        <v>0.87712961259670919</v>
      </c>
      <c r="I47" s="5">
        <v>0.84700464686136401</v>
      </c>
      <c r="J47" s="5">
        <v>0.81947154372204645</v>
      </c>
      <c r="K47" s="5">
        <v>0.79399225651066507</v>
      </c>
      <c r="L47" s="5">
        <v>0.77083247896023299</v>
      </c>
      <c r="M47" s="13">
        <v>0.74923314632906535</v>
      </c>
      <c r="O47" s="67"/>
      <c r="P47" s="2">
        <v>0.3</v>
      </c>
      <c r="Q47" s="5">
        <v>1.0944510703986414</v>
      </c>
      <c r="R47" s="5">
        <v>1.0335548591528891</v>
      </c>
      <c r="S47" s="5">
        <v>0.98704909927530216</v>
      </c>
      <c r="T47" s="5">
        <v>0.94679262121381857</v>
      </c>
      <c r="U47" s="5">
        <v>0.91041348462794192</v>
      </c>
      <c r="V47" s="5">
        <v>0.87712961259670919</v>
      </c>
      <c r="W47" s="5">
        <v>0.84700464686136401</v>
      </c>
      <c r="X47" s="5">
        <v>0.81947154372204645</v>
      </c>
      <c r="Y47" s="5">
        <v>0.79399225651066507</v>
      </c>
      <c r="Z47" s="5">
        <v>0.77083247896023299</v>
      </c>
      <c r="AA47" s="13">
        <v>0.74923314632906535</v>
      </c>
    </row>
    <row r="48" spans="1:27" x14ac:dyDescent="0.35">
      <c r="A48" s="67"/>
      <c r="B48" s="2">
        <v>0.35</v>
      </c>
      <c r="C48" s="5">
        <v>1.0634820718750184</v>
      </c>
      <c r="D48" s="5">
        <v>0.9940381425764705</v>
      </c>
      <c r="E48" s="5">
        <v>0.94468418297021184</v>
      </c>
      <c r="F48" s="5">
        <v>0.9038898268280311</v>
      </c>
      <c r="G48" s="5">
        <v>0.86681459289215235</v>
      </c>
      <c r="H48" s="5">
        <v>0.83309854707628661</v>
      </c>
      <c r="I48" s="5">
        <v>0.80273688463970316</v>
      </c>
      <c r="J48" s="5">
        <v>0.77501993694718141</v>
      </c>
      <c r="K48" s="5">
        <v>0.74979673398735192</v>
      </c>
      <c r="L48" s="5">
        <v>0.72664867326080407</v>
      </c>
      <c r="M48" s="13">
        <v>0.70597787784918242</v>
      </c>
      <c r="O48" s="67"/>
      <c r="P48" s="2">
        <v>0.35</v>
      </c>
      <c r="Q48" s="5">
        <v>1.0634820718750184</v>
      </c>
      <c r="R48" s="5">
        <v>0.9940381425764705</v>
      </c>
      <c r="S48" s="5">
        <v>0.94468418297021184</v>
      </c>
      <c r="T48" s="5">
        <v>0.9038898268280311</v>
      </c>
      <c r="U48" s="5">
        <v>0.86681459289215235</v>
      </c>
      <c r="V48" s="5">
        <v>0.83309854707628661</v>
      </c>
      <c r="W48" s="5">
        <v>0.80273688463970316</v>
      </c>
      <c r="X48" s="5">
        <v>0.77501993694718141</v>
      </c>
      <c r="Y48" s="5">
        <v>0.74979673398735192</v>
      </c>
      <c r="Z48" s="5">
        <v>0.72664867326080407</v>
      </c>
      <c r="AA48" s="13">
        <v>0.70597787784918242</v>
      </c>
    </row>
    <row r="49" spans="1:27" x14ac:dyDescent="0.35">
      <c r="A49" s="67"/>
      <c r="B49" s="2">
        <v>0.4</v>
      </c>
      <c r="C49" s="5">
        <v>1.0385308846754782</v>
      </c>
      <c r="D49" s="5">
        <v>0.96038337827833709</v>
      </c>
      <c r="E49" s="5">
        <v>0.90914174562097616</v>
      </c>
      <c r="F49" s="5">
        <v>0.86707961227558694</v>
      </c>
      <c r="G49" s="5">
        <v>0.82923073078844012</v>
      </c>
      <c r="H49" s="5">
        <v>0.79526863167096695</v>
      </c>
      <c r="I49" s="5">
        <v>0.76482689022221861</v>
      </c>
      <c r="J49" s="5">
        <v>0.73708634029453024</v>
      </c>
      <c r="K49" s="5">
        <v>0.71195425882117813</v>
      </c>
      <c r="L49" s="5">
        <v>0.68987908827032551</v>
      </c>
      <c r="M49" s="13">
        <v>0.6689491318872095</v>
      </c>
      <c r="O49" s="67"/>
      <c r="P49" s="2">
        <v>0.4</v>
      </c>
      <c r="Q49" s="5">
        <v>1.0385308846754782</v>
      </c>
      <c r="R49" s="5">
        <v>0.96038337827833709</v>
      </c>
      <c r="S49" s="5">
        <v>0.90914174562097616</v>
      </c>
      <c r="T49" s="5">
        <v>0.86707961227558694</v>
      </c>
      <c r="U49" s="5">
        <v>0.82923073078844012</v>
      </c>
      <c r="V49" s="5">
        <v>0.79526863167096695</v>
      </c>
      <c r="W49" s="5">
        <v>0.76482689022221861</v>
      </c>
      <c r="X49" s="5">
        <v>0.73708634029453024</v>
      </c>
      <c r="Y49" s="5">
        <v>0.71195425882117813</v>
      </c>
      <c r="Z49" s="5">
        <v>0.68987908827032551</v>
      </c>
      <c r="AA49" s="13">
        <v>0.6689491318872095</v>
      </c>
    </row>
    <row r="50" spans="1:27" x14ac:dyDescent="0.35">
      <c r="A50" s="67"/>
      <c r="B50" s="2">
        <v>0.45</v>
      </c>
      <c r="C50" s="5">
        <v>1.0180690954856211</v>
      </c>
      <c r="D50" s="5">
        <v>0.93122981310747222</v>
      </c>
      <c r="E50" s="5">
        <v>0.87846153730334919</v>
      </c>
      <c r="F50" s="5">
        <v>0.83541519075153703</v>
      </c>
      <c r="G50" s="5">
        <v>0.79681103773907147</v>
      </c>
      <c r="H50" s="5">
        <v>0.76214213597207292</v>
      </c>
      <c r="I50" s="5">
        <v>0.73170882389302305</v>
      </c>
      <c r="J50" s="5">
        <v>0.70422633911876709</v>
      </c>
      <c r="K50" s="5">
        <v>0.67947956413450405</v>
      </c>
      <c r="L50" s="5">
        <v>0.65751490262044621</v>
      </c>
      <c r="M50" s="13">
        <v>0.63730603666850505</v>
      </c>
      <c r="O50" s="67"/>
      <c r="P50" s="2">
        <v>0.45</v>
      </c>
      <c r="Q50" s="5">
        <v>1.0180690954856211</v>
      </c>
      <c r="R50" s="5">
        <v>0.93122981310747222</v>
      </c>
      <c r="S50" s="5">
        <v>0.87846153730334919</v>
      </c>
      <c r="T50" s="5">
        <v>0.83541519075153703</v>
      </c>
      <c r="U50" s="5">
        <v>0.79681103773907147</v>
      </c>
      <c r="V50" s="5">
        <v>0.76214213597207292</v>
      </c>
      <c r="W50" s="5">
        <v>0.73170882389302305</v>
      </c>
      <c r="X50" s="5">
        <v>0.70422633911876709</v>
      </c>
      <c r="Y50" s="5">
        <v>0.67947956413450405</v>
      </c>
      <c r="Z50" s="5">
        <v>0.65751490262044621</v>
      </c>
      <c r="AA50" s="13">
        <v>0.63730603666850505</v>
      </c>
    </row>
    <row r="51" spans="1:27" x14ac:dyDescent="0.35">
      <c r="A51" s="67"/>
      <c r="B51" s="2">
        <v>0.5</v>
      </c>
      <c r="C51" s="5">
        <v>1.0005843910871799</v>
      </c>
      <c r="D51" s="5">
        <v>0.90573948342178179</v>
      </c>
      <c r="E51" s="5">
        <v>0.8514060422513573</v>
      </c>
      <c r="F51" s="5">
        <v>0.80686289252152799</v>
      </c>
      <c r="G51" s="5">
        <v>0.76773207249007258</v>
      </c>
      <c r="H51" s="5">
        <v>0.73294735118336451</v>
      </c>
      <c r="I51" s="5">
        <v>0.70242380270165239</v>
      </c>
      <c r="J51" s="5">
        <v>0.67541576500108591</v>
      </c>
      <c r="K51" s="5">
        <v>0.65128968665484122</v>
      </c>
      <c r="L51" s="5">
        <v>0.62972196416005932</v>
      </c>
      <c r="M51" s="13">
        <v>0.61008545241089263</v>
      </c>
      <c r="O51" s="67"/>
      <c r="P51" s="2">
        <v>0.5</v>
      </c>
      <c r="Q51" s="5">
        <v>1.0005843910871799</v>
      </c>
      <c r="R51" s="5">
        <v>0.90573948342178179</v>
      </c>
      <c r="S51" s="5">
        <v>0.8514060422513573</v>
      </c>
      <c r="T51" s="5">
        <v>0.80686289252152799</v>
      </c>
      <c r="U51" s="5">
        <v>0.76773207249007258</v>
      </c>
      <c r="V51" s="5">
        <v>0.73294735118336451</v>
      </c>
      <c r="W51" s="5">
        <v>0.70242380270165239</v>
      </c>
      <c r="X51" s="5">
        <v>0.67541576500108591</v>
      </c>
      <c r="Y51" s="5">
        <v>0.65128968665484122</v>
      </c>
      <c r="Z51" s="5">
        <v>0.62972196416005932</v>
      </c>
      <c r="AA51" s="13">
        <v>0.61008545241089263</v>
      </c>
    </row>
    <row r="52" spans="1:27" x14ac:dyDescent="0.35">
      <c r="A52" s="67"/>
      <c r="B52" s="2">
        <v>0.55000000000000004</v>
      </c>
      <c r="C52" s="5">
        <v>0.9861867747547689</v>
      </c>
      <c r="D52" s="5">
        <v>0.88311151480585959</v>
      </c>
      <c r="E52" s="5">
        <v>0.8272011071515486</v>
      </c>
      <c r="F52" s="5">
        <v>0.78159400237791032</v>
      </c>
      <c r="G52" s="5">
        <v>0.74176523053511845</v>
      </c>
      <c r="H52" s="5">
        <v>0.70684058169135355</v>
      </c>
      <c r="I52" s="5">
        <v>0.67658095677501773</v>
      </c>
      <c r="J52" s="5">
        <v>0.64970129837501134</v>
      </c>
      <c r="K52" s="5">
        <v>0.6262233121183215</v>
      </c>
      <c r="L52" s="5">
        <v>0.60459418166525747</v>
      </c>
      <c r="M52" s="13">
        <v>0.58564314626027425</v>
      </c>
      <c r="O52" s="67"/>
      <c r="P52" s="2">
        <v>0.55000000000000004</v>
      </c>
      <c r="Q52" s="5">
        <v>0.9861867747547689</v>
      </c>
      <c r="R52" s="5">
        <v>0.88311151480585959</v>
      </c>
      <c r="S52" s="5">
        <v>0.8272011071515486</v>
      </c>
      <c r="T52" s="5">
        <v>0.78159400237791032</v>
      </c>
      <c r="U52" s="5">
        <v>0.74176523053511845</v>
      </c>
      <c r="V52" s="5">
        <v>0.70684058169135355</v>
      </c>
      <c r="W52" s="5">
        <v>0.67658095677501773</v>
      </c>
      <c r="X52" s="5">
        <v>0.64970129837501134</v>
      </c>
      <c r="Y52" s="5">
        <v>0.6262233121183215</v>
      </c>
      <c r="Z52" s="5">
        <v>0.60459418166525747</v>
      </c>
      <c r="AA52" s="13">
        <v>0.58564314626027425</v>
      </c>
    </row>
    <row r="53" spans="1:27" x14ac:dyDescent="0.35">
      <c r="A53" s="67"/>
      <c r="B53" s="2">
        <v>0.6</v>
      </c>
      <c r="C53" s="5">
        <v>0.97398231183146922</v>
      </c>
      <c r="D53" s="5">
        <v>0.86243924425453788</v>
      </c>
      <c r="E53" s="5">
        <v>0.80540182987104836</v>
      </c>
      <c r="F53" s="5">
        <v>0.75818800293847954</v>
      </c>
      <c r="G53" s="5">
        <v>0.71785633489925205</v>
      </c>
      <c r="H53" s="5">
        <v>0.68308948385631274</v>
      </c>
      <c r="I53" s="5">
        <v>0.65311856485227548</v>
      </c>
      <c r="J53" s="5">
        <v>0.62690718688225877</v>
      </c>
      <c r="K53" s="5">
        <v>0.60328451049463028</v>
      </c>
      <c r="L53" s="5">
        <v>0.58280636832755306</v>
      </c>
      <c r="M53" s="13">
        <v>0.56385352060808058</v>
      </c>
      <c r="O53" s="67"/>
      <c r="P53" s="2">
        <v>0.6</v>
      </c>
      <c r="Q53" s="5">
        <v>0.97398231183146922</v>
      </c>
      <c r="R53" s="5">
        <v>0.86243924425453788</v>
      </c>
      <c r="S53" s="5">
        <v>0.80540182987104836</v>
      </c>
      <c r="T53" s="5">
        <v>0.75818800293847954</v>
      </c>
      <c r="U53" s="5">
        <v>0.71785633489925205</v>
      </c>
      <c r="V53" s="5">
        <v>0.68308948385631274</v>
      </c>
      <c r="W53" s="5">
        <v>0.65311856485227548</v>
      </c>
      <c r="X53" s="5">
        <v>0.62690718688225877</v>
      </c>
      <c r="Y53" s="5">
        <v>0.60328451049463028</v>
      </c>
      <c r="Z53" s="5">
        <v>0.58280636832755306</v>
      </c>
      <c r="AA53" s="13">
        <v>0.56385352060808058</v>
      </c>
    </row>
    <row r="54" spans="1:27" x14ac:dyDescent="0.35">
      <c r="A54" s="67"/>
      <c r="B54" s="2">
        <v>0.65</v>
      </c>
      <c r="C54" s="5">
        <v>0.96331106696329949</v>
      </c>
      <c r="D54" s="5">
        <v>0.84403590714595278</v>
      </c>
      <c r="E54" s="5">
        <v>0.78526592011387886</v>
      </c>
      <c r="F54" s="5">
        <v>0.73703947299898631</v>
      </c>
      <c r="G54" s="5">
        <v>0.69628642076834635</v>
      </c>
      <c r="H54" s="5">
        <v>0.66194183900063797</v>
      </c>
      <c r="I54" s="5">
        <v>0.63201614356505365</v>
      </c>
      <c r="J54" s="5">
        <v>0.60610565194655508</v>
      </c>
      <c r="K54" s="5">
        <v>0.58334677521915967</v>
      </c>
      <c r="L54" s="5">
        <v>0.56282045920422974</v>
      </c>
      <c r="M54" s="13">
        <v>0.54440898775388324</v>
      </c>
      <c r="O54" s="67"/>
      <c r="P54" s="2">
        <v>0.65</v>
      </c>
      <c r="Q54" s="5">
        <v>0.96331106696329949</v>
      </c>
      <c r="R54" s="5">
        <v>0.84403590714595278</v>
      </c>
      <c r="S54" s="5">
        <v>0.78526592011387886</v>
      </c>
      <c r="T54" s="5">
        <v>0.73703947299898631</v>
      </c>
      <c r="U54" s="5">
        <v>0.69628642076834635</v>
      </c>
      <c r="V54" s="5">
        <v>0.66194183900063797</v>
      </c>
      <c r="W54" s="5">
        <v>0.63201614356505365</v>
      </c>
      <c r="X54" s="5">
        <v>0.60610565194655508</v>
      </c>
      <c r="Y54" s="5">
        <v>0.58334677521915967</v>
      </c>
      <c r="Z54" s="5">
        <v>0.56282045920422974</v>
      </c>
      <c r="AA54" s="13">
        <v>0.54440898775388324</v>
      </c>
    </row>
    <row r="55" spans="1:27" x14ac:dyDescent="0.35">
      <c r="A55" s="67"/>
      <c r="B55" s="2">
        <v>0.7</v>
      </c>
      <c r="C55" s="5">
        <v>0.95360565927560337</v>
      </c>
      <c r="D55" s="5">
        <v>0.82730419834300939</v>
      </c>
      <c r="E55" s="5">
        <v>0.76703100181194162</v>
      </c>
      <c r="F55" s="5">
        <v>0.7175109836225535</v>
      </c>
      <c r="G55" s="5">
        <v>0.67672071572467973</v>
      </c>
      <c r="H55" s="5">
        <v>0.64204962232155738</v>
      </c>
      <c r="I55" s="5">
        <v>0.61261127089530254</v>
      </c>
      <c r="J55" s="5">
        <v>0.58735527768733176</v>
      </c>
      <c r="K55" s="5">
        <v>0.56466366733015871</v>
      </c>
      <c r="L55" s="5">
        <v>0.54484824220906447</v>
      </c>
      <c r="M55" s="13">
        <v>0.52717463563559619</v>
      </c>
      <c r="O55" s="67"/>
      <c r="P55" s="2">
        <v>0.7</v>
      </c>
      <c r="Q55" s="5">
        <v>0.95360565927560337</v>
      </c>
      <c r="R55" s="5">
        <v>0.82730419834300939</v>
      </c>
      <c r="S55" s="5">
        <v>0.76703100181194162</v>
      </c>
      <c r="T55" s="5">
        <v>0.7175109836225535</v>
      </c>
      <c r="U55" s="5">
        <v>0.67672071572467973</v>
      </c>
      <c r="V55" s="5">
        <v>0.64204962232155738</v>
      </c>
      <c r="W55" s="5">
        <v>0.61261127089530254</v>
      </c>
      <c r="X55" s="5">
        <v>0.58735527768733176</v>
      </c>
      <c r="Y55" s="5">
        <v>0.56466366733015871</v>
      </c>
      <c r="Z55" s="5">
        <v>0.54484824220906447</v>
      </c>
      <c r="AA55" s="13">
        <v>0.52717463563559619</v>
      </c>
    </row>
    <row r="56" spans="1:27" x14ac:dyDescent="0.35">
      <c r="A56" s="67"/>
      <c r="B56" s="2">
        <v>0.75</v>
      </c>
      <c r="C56" s="5">
        <v>0.94558831716446623</v>
      </c>
      <c r="D56" s="5">
        <v>0.81212543232029544</v>
      </c>
      <c r="E56" s="5">
        <v>0.74954216702234844</v>
      </c>
      <c r="F56" s="5">
        <v>0.69969774453996936</v>
      </c>
      <c r="G56" s="5">
        <v>0.65850927321736319</v>
      </c>
      <c r="H56" s="5">
        <v>0.62413337634121335</v>
      </c>
      <c r="I56" s="5">
        <v>0.5951739395545893</v>
      </c>
      <c r="J56" s="5">
        <v>0.57012176850601459</v>
      </c>
      <c r="K56" s="5">
        <v>0.54818315374433568</v>
      </c>
      <c r="L56" s="5">
        <v>0.52858457415883031</v>
      </c>
      <c r="M56" s="13">
        <v>0.51102113944737115</v>
      </c>
      <c r="O56" s="67"/>
      <c r="P56" s="2">
        <v>0.75</v>
      </c>
      <c r="Q56" s="5">
        <v>0.94558831716446623</v>
      </c>
      <c r="R56" s="5">
        <v>0.81212543232029544</v>
      </c>
      <c r="S56" s="5">
        <v>0.74954216702234844</v>
      </c>
      <c r="T56" s="5">
        <v>0.69969774453996936</v>
      </c>
      <c r="U56" s="5">
        <v>0.65850927321736319</v>
      </c>
      <c r="V56" s="5">
        <v>0.62413337634121335</v>
      </c>
      <c r="W56" s="5">
        <v>0.5951739395545893</v>
      </c>
      <c r="X56" s="5">
        <v>0.57012176850601459</v>
      </c>
      <c r="Y56" s="5">
        <v>0.54818315374433568</v>
      </c>
      <c r="Z56" s="5">
        <v>0.52858457415883031</v>
      </c>
      <c r="AA56" s="13">
        <v>0.51102113944737115</v>
      </c>
    </row>
    <row r="57" spans="1:27" x14ac:dyDescent="0.35">
      <c r="A57" s="67"/>
      <c r="B57" s="2">
        <v>0.8</v>
      </c>
      <c r="C57" s="5">
        <v>0.93838272335564965</v>
      </c>
      <c r="D57" s="5">
        <v>0.79787355979003283</v>
      </c>
      <c r="E57" s="5">
        <v>0.73359110214752044</v>
      </c>
      <c r="F57" s="5">
        <v>0.68269014246666981</v>
      </c>
      <c r="G57" s="5">
        <v>0.6418332404013003</v>
      </c>
      <c r="H57" s="5">
        <v>0.607672081718313</v>
      </c>
      <c r="I57" s="5">
        <v>0.57899772621501611</v>
      </c>
      <c r="J57" s="5">
        <v>0.55409530291920273</v>
      </c>
      <c r="K57" s="5">
        <v>0.53278564557785313</v>
      </c>
      <c r="L57" s="5">
        <v>0.51374521670717732</v>
      </c>
      <c r="M57" s="13">
        <v>0.49630624163936954</v>
      </c>
      <c r="O57" s="67"/>
      <c r="P57" s="2">
        <v>0.8</v>
      </c>
      <c r="Q57" s="5">
        <v>0.93838272335564965</v>
      </c>
      <c r="R57" s="5">
        <v>0.79787355979003283</v>
      </c>
      <c r="S57" s="5">
        <v>0.73359110214752044</v>
      </c>
      <c r="T57" s="5">
        <v>0.68269014246666981</v>
      </c>
      <c r="U57" s="5">
        <v>0.6418332404013003</v>
      </c>
      <c r="V57" s="5">
        <v>0.607672081718313</v>
      </c>
      <c r="W57" s="5">
        <v>0.57899772621501611</v>
      </c>
      <c r="X57" s="5">
        <v>0.55409530291920273</v>
      </c>
      <c r="Y57" s="5">
        <v>0.53278564557785313</v>
      </c>
      <c r="Z57" s="5">
        <v>0.51374521670717732</v>
      </c>
      <c r="AA57" s="13">
        <v>0.49630624163936954</v>
      </c>
    </row>
    <row r="58" spans="1:27" x14ac:dyDescent="0.35">
      <c r="A58" s="67"/>
      <c r="B58" s="2">
        <v>0.85</v>
      </c>
      <c r="C58" s="5">
        <v>0.93195709912537683</v>
      </c>
      <c r="D58" s="5">
        <v>0.78455920175804739</v>
      </c>
      <c r="E58" s="5">
        <v>0.7183866265472133</v>
      </c>
      <c r="F58" s="5">
        <v>0.66701960701553376</v>
      </c>
      <c r="G58" s="5">
        <v>0.62583792133553862</v>
      </c>
      <c r="H58" s="5">
        <v>0.59230917611445399</v>
      </c>
      <c r="I58" s="5">
        <v>0.56394653870274458</v>
      </c>
      <c r="J58" s="5">
        <v>0.53967391576423041</v>
      </c>
      <c r="K58" s="5">
        <v>0.51867896894070964</v>
      </c>
      <c r="L58" s="5">
        <v>0.49977728749533129</v>
      </c>
      <c r="M58" s="13">
        <v>0.48314677327566191</v>
      </c>
      <c r="O58" s="67"/>
      <c r="P58" s="2">
        <v>0.85</v>
      </c>
      <c r="Q58" s="5">
        <v>0.93195709912537683</v>
      </c>
      <c r="R58" s="5">
        <v>0.78455920175804739</v>
      </c>
      <c r="S58" s="5">
        <v>0.7183866265472133</v>
      </c>
      <c r="T58" s="5">
        <v>0.66701960701553376</v>
      </c>
      <c r="U58" s="5">
        <v>0.62583792133553862</v>
      </c>
      <c r="V58" s="5">
        <v>0.59230917611445399</v>
      </c>
      <c r="W58" s="5">
        <v>0.56394653870274458</v>
      </c>
      <c r="X58" s="5">
        <v>0.53967391576423041</v>
      </c>
      <c r="Y58" s="5">
        <v>0.51867896894070964</v>
      </c>
      <c r="Z58" s="5">
        <v>0.49977728749533129</v>
      </c>
      <c r="AA58" s="13">
        <v>0.48314677327566191</v>
      </c>
    </row>
    <row r="59" spans="1:27" x14ac:dyDescent="0.35">
      <c r="A59" s="67"/>
      <c r="B59" s="2">
        <v>0.9</v>
      </c>
      <c r="C59" s="5">
        <v>0.92630891566273477</v>
      </c>
      <c r="D59" s="5">
        <v>0.77224642143407307</v>
      </c>
      <c r="E59" s="5">
        <v>0.70427834832983105</v>
      </c>
      <c r="F59" s="5">
        <v>0.65242862094215093</v>
      </c>
      <c r="G59" s="5">
        <v>0.61127357207041599</v>
      </c>
      <c r="H59" s="5">
        <v>0.5780952357478526</v>
      </c>
      <c r="I59" s="5">
        <v>0.55031363478971551</v>
      </c>
      <c r="J59" s="5">
        <v>0.52631028806633395</v>
      </c>
      <c r="K59" s="5">
        <v>0.50537034288012206</v>
      </c>
      <c r="L59" s="5">
        <v>0.48726085359935567</v>
      </c>
      <c r="M59" s="13">
        <v>0.47070013456081827</v>
      </c>
      <c r="O59" s="67"/>
      <c r="P59" s="2">
        <v>0.9</v>
      </c>
      <c r="Q59" s="5">
        <v>0.92630891566273477</v>
      </c>
      <c r="R59" s="5">
        <v>0.77224642143407307</v>
      </c>
      <c r="S59" s="5">
        <v>0.70427834832983105</v>
      </c>
      <c r="T59" s="5">
        <v>0.65242862094215093</v>
      </c>
      <c r="U59" s="5">
        <v>0.61127357207041599</v>
      </c>
      <c r="V59" s="5">
        <v>0.5780952357478526</v>
      </c>
      <c r="W59" s="5">
        <v>0.55031363478971551</v>
      </c>
      <c r="X59" s="5">
        <v>0.52631028806633395</v>
      </c>
      <c r="Y59" s="5">
        <v>0.50537034288012206</v>
      </c>
      <c r="Z59" s="5">
        <v>0.48726085359935567</v>
      </c>
      <c r="AA59" s="13">
        <v>0.47070013456081827</v>
      </c>
    </row>
    <row r="60" spans="1:27" x14ac:dyDescent="0.35">
      <c r="A60" s="67"/>
      <c r="B60" s="2">
        <v>0.95</v>
      </c>
      <c r="C60" s="5">
        <v>0.92067978257562055</v>
      </c>
      <c r="D60" s="5">
        <v>0.76061464988834071</v>
      </c>
      <c r="E60" s="5">
        <v>0.69096858430433294</v>
      </c>
      <c r="F60" s="5">
        <v>0.63871390999616151</v>
      </c>
      <c r="G60" s="5">
        <v>0.59774708894987494</v>
      </c>
      <c r="H60" s="5">
        <v>0.56458084877283377</v>
      </c>
      <c r="I60" s="5">
        <v>0.537245962262064</v>
      </c>
      <c r="J60" s="5">
        <v>0.51361814395891536</v>
      </c>
      <c r="K60" s="5">
        <v>0.49327647328731455</v>
      </c>
      <c r="L60" s="5">
        <v>0.47549707812408487</v>
      </c>
      <c r="M60" s="13">
        <v>0.45926169060920569</v>
      </c>
      <c r="O60" s="67"/>
      <c r="P60" s="2">
        <v>0.95</v>
      </c>
      <c r="Q60" s="5">
        <v>0.92067978257562055</v>
      </c>
      <c r="R60" s="5">
        <v>0.76061464988834071</v>
      </c>
      <c r="S60" s="5">
        <v>0.69096858430433294</v>
      </c>
      <c r="T60" s="5">
        <v>0.63871390999616151</v>
      </c>
      <c r="U60" s="5">
        <v>0.59774708894987494</v>
      </c>
      <c r="V60" s="5">
        <v>0.56458084877283377</v>
      </c>
      <c r="W60" s="5">
        <v>0.537245962262064</v>
      </c>
      <c r="X60" s="5">
        <v>0.51361814395891536</v>
      </c>
      <c r="Y60" s="5">
        <v>0.49327647328731455</v>
      </c>
      <c r="Z60" s="5">
        <v>0.47549707812408487</v>
      </c>
      <c r="AA60" s="13">
        <v>0.45926169060920569</v>
      </c>
    </row>
    <row r="61" spans="1:27" x14ac:dyDescent="0.35">
      <c r="A61" s="67"/>
      <c r="B61" s="2">
        <v>1</v>
      </c>
      <c r="C61" s="5">
        <v>0.91604919262342388</v>
      </c>
      <c r="D61" s="5">
        <v>0.74954924769289677</v>
      </c>
      <c r="E61" s="5">
        <v>0.67825781128986962</v>
      </c>
      <c r="F61" s="5">
        <v>0.62575687294585081</v>
      </c>
      <c r="G61" s="5">
        <v>0.58491704035412884</v>
      </c>
      <c r="H61" s="5">
        <v>0.5522578689115204</v>
      </c>
      <c r="I61" s="5">
        <v>0.52518374495248721</v>
      </c>
      <c r="J61" s="5">
        <v>0.50206999176062916</v>
      </c>
      <c r="K61" s="5">
        <v>0.48195620909892634</v>
      </c>
      <c r="L61" s="5">
        <v>0.46422612574845284</v>
      </c>
      <c r="M61" s="13">
        <v>0.44871364097923078</v>
      </c>
      <c r="O61" s="67"/>
      <c r="P61" s="2">
        <v>1</v>
      </c>
      <c r="Q61" s="5">
        <v>0.91604919262342388</v>
      </c>
      <c r="R61" s="5">
        <v>0.74954924769289677</v>
      </c>
      <c r="S61" s="5">
        <v>0.67825781128986962</v>
      </c>
      <c r="T61" s="5">
        <v>0.62575687294585081</v>
      </c>
      <c r="U61" s="5">
        <v>0.58491704035412884</v>
      </c>
      <c r="V61" s="5">
        <v>0.5522578689115204</v>
      </c>
      <c r="W61" s="5">
        <v>0.52518374495248721</v>
      </c>
      <c r="X61" s="5">
        <v>0.50206999176062916</v>
      </c>
      <c r="Y61" s="5">
        <v>0.48195620909892634</v>
      </c>
      <c r="Z61" s="5">
        <v>0.46422612574845284</v>
      </c>
      <c r="AA61" s="13">
        <v>0.44871364097923078</v>
      </c>
    </row>
    <row r="62" spans="1:27" x14ac:dyDescent="0.35">
      <c r="A62" s="8"/>
      <c r="B62" s="9"/>
      <c r="C62" s="9"/>
      <c r="D62" s="9"/>
      <c r="E62" s="9"/>
      <c r="F62" s="9"/>
      <c r="G62" s="9"/>
      <c r="H62" s="9"/>
      <c r="I62" s="9"/>
      <c r="J62" s="9"/>
      <c r="K62" s="9"/>
      <c r="L62" s="9"/>
      <c r="M62" s="10"/>
      <c r="O62" s="8"/>
      <c r="P62" s="9"/>
      <c r="Q62" s="9"/>
      <c r="R62" s="9"/>
      <c r="S62" s="9"/>
      <c r="T62" s="9"/>
      <c r="U62" s="9"/>
      <c r="V62" s="9"/>
      <c r="W62" s="9"/>
      <c r="X62" s="9"/>
      <c r="Y62" s="9"/>
      <c r="Z62" s="9"/>
      <c r="AA62" s="10"/>
    </row>
    <row r="63" spans="1:27" x14ac:dyDescent="0.35">
      <c r="A63" s="8"/>
      <c r="B63" s="9"/>
      <c r="C63" s="9"/>
      <c r="D63" s="9"/>
      <c r="E63" s="9"/>
      <c r="F63" s="9"/>
      <c r="G63" s="9"/>
      <c r="H63" s="9"/>
      <c r="I63" s="9"/>
      <c r="J63" s="9"/>
      <c r="K63" s="9"/>
      <c r="L63" s="9"/>
      <c r="M63" s="10"/>
      <c r="O63" s="8"/>
      <c r="P63" s="9"/>
      <c r="Q63" s="9"/>
      <c r="R63" s="9"/>
      <c r="S63" s="9"/>
      <c r="T63" s="9"/>
      <c r="U63" s="9"/>
      <c r="V63" s="9"/>
      <c r="W63" s="9"/>
      <c r="X63" s="9"/>
      <c r="Y63" s="9"/>
      <c r="Z63" s="9"/>
      <c r="AA63" s="10"/>
    </row>
    <row r="64" spans="1:27" x14ac:dyDescent="0.35">
      <c r="A64" s="8"/>
      <c r="B64" s="9"/>
      <c r="C64" s="9"/>
      <c r="D64" s="9"/>
      <c r="E64" s="9"/>
      <c r="F64" s="9"/>
      <c r="G64" s="9"/>
      <c r="H64" s="9"/>
      <c r="I64" s="9"/>
      <c r="J64" s="9"/>
      <c r="K64" s="9"/>
      <c r="L64" s="9"/>
      <c r="M64" s="10"/>
      <c r="O64" s="8"/>
      <c r="P64" s="9"/>
      <c r="Q64" s="9"/>
      <c r="R64" s="9"/>
      <c r="S64" s="9"/>
      <c r="T64" s="9"/>
      <c r="U64" s="9"/>
      <c r="V64" s="9"/>
      <c r="W64" s="9"/>
      <c r="X64" s="9"/>
      <c r="Y64" s="9"/>
      <c r="Z64" s="9"/>
      <c r="AA64" s="10"/>
    </row>
    <row r="65" spans="1:27" x14ac:dyDescent="0.35">
      <c r="A65" s="8"/>
      <c r="B65" s="9"/>
      <c r="C65" s="9"/>
      <c r="D65" s="9"/>
      <c r="E65" s="9"/>
      <c r="F65" s="9"/>
      <c r="G65" s="9"/>
      <c r="H65" s="9"/>
      <c r="I65" s="9"/>
      <c r="J65" s="9"/>
      <c r="K65" s="9"/>
      <c r="L65" s="9"/>
      <c r="M65" s="10"/>
      <c r="O65" s="8"/>
      <c r="P65" s="9"/>
      <c r="Q65" s="9"/>
      <c r="R65" s="9"/>
      <c r="S65" s="9"/>
      <c r="T65" s="9"/>
      <c r="U65" s="9"/>
      <c r="V65" s="9"/>
      <c r="W65" s="9"/>
      <c r="X65" s="9"/>
      <c r="Y65" s="9"/>
      <c r="Z65" s="9"/>
      <c r="AA65" s="10"/>
    </row>
    <row r="66" spans="1:27" x14ac:dyDescent="0.35">
      <c r="A66" s="8"/>
      <c r="B66" s="9"/>
      <c r="C66" s="9"/>
      <c r="D66" s="9"/>
      <c r="E66" s="9"/>
      <c r="F66" s="9"/>
      <c r="G66" s="9"/>
      <c r="H66" s="9"/>
      <c r="I66" s="9"/>
      <c r="J66" s="9"/>
      <c r="K66" s="9"/>
      <c r="L66" s="9"/>
      <c r="M66" s="10"/>
      <c r="O66" s="8"/>
      <c r="P66" s="9"/>
      <c r="Q66" s="9"/>
      <c r="R66" s="9"/>
      <c r="S66" s="9"/>
      <c r="T66" s="9"/>
      <c r="U66" s="9"/>
      <c r="V66" s="9"/>
      <c r="W66" s="9"/>
      <c r="X66" s="9"/>
      <c r="Y66" s="9"/>
      <c r="Z66" s="9"/>
      <c r="AA66" s="10"/>
    </row>
    <row r="67" spans="1:27" x14ac:dyDescent="0.35">
      <c r="A67" s="8"/>
      <c r="B67" s="9"/>
      <c r="C67" s="9"/>
      <c r="D67" s="9"/>
      <c r="E67" s="9"/>
      <c r="F67" s="9"/>
      <c r="G67" s="9"/>
      <c r="H67" s="9"/>
      <c r="I67" s="9"/>
      <c r="J67" s="9"/>
      <c r="K67" s="9"/>
      <c r="L67" s="9"/>
      <c r="M67" s="10"/>
      <c r="O67" s="8"/>
      <c r="P67" s="9"/>
      <c r="Q67" s="9"/>
      <c r="R67" s="9"/>
      <c r="S67" s="9"/>
      <c r="T67" s="9"/>
      <c r="U67" s="9"/>
      <c r="V67" s="9"/>
      <c r="W67" s="9"/>
      <c r="X67" s="9"/>
      <c r="Y67" s="9"/>
      <c r="Z67" s="9"/>
      <c r="AA67" s="10"/>
    </row>
    <row r="68" spans="1:27" x14ac:dyDescent="0.35">
      <c r="A68" s="8"/>
      <c r="B68" s="9"/>
      <c r="C68" s="9"/>
      <c r="D68" s="9"/>
      <c r="E68" s="9"/>
      <c r="F68" s="9"/>
      <c r="G68" s="9"/>
      <c r="H68" s="9"/>
      <c r="I68" s="9"/>
      <c r="J68" s="9"/>
      <c r="K68" s="9"/>
      <c r="L68" s="9"/>
      <c r="M68" s="10"/>
      <c r="O68" s="8"/>
      <c r="P68" s="9"/>
      <c r="Q68" s="9"/>
      <c r="R68" s="9"/>
      <c r="S68" s="9"/>
      <c r="T68" s="9"/>
      <c r="U68" s="9"/>
      <c r="V68" s="9"/>
      <c r="W68" s="9"/>
      <c r="X68" s="9"/>
      <c r="Y68" s="9"/>
      <c r="Z68" s="9"/>
      <c r="AA68" s="10"/>
    </row>
    <row r="69" spans="1:27" x14ac:dyDescent="0.35">
      <c r="A69" s="8"/>
      <c r="B69" s="9"/>
      <c r="C69" s="9"/>
      <c r="D69" s="9"/>
      <c r="E69" s="9"/>
      <c r="F69" s="9"/>
      <c r="G69" s="9"/>
      <c r="H69" s="9"/>
      <c r="I69" s="9"/>
      <c r="J69" s="9"/>
      <c r="K69" s="9"/>
      <c r="L69" s="9"/>
      <c r="M69" s="10"/>
      <c r="O69" s="8"/>
      <c r="P69" s="9"/>
      <c r="Q69" s="9"/>
      <c r="R69" s="9"/>
      <c r="S69" s="9"/>
      <c r="T69" s="9"/>
      <c r="U69" s="9"/>
      <c r="V69" s="9"/>
      <c r="W69" s="9"/>
      <c r="X69" s="9"/>
      <c r="Y69" s="9"/>
      <c r="Z69" s="9"/>
      <c r="AA69" s="10"/>
    </row>
    <row r="70" spans="1:27" x14ac:dyDescent="0.35">
      <c r="A70" s="8"/>
      <c r="B70" s="9"/>
      <c r="C70" s="9"/>
      <c r="D70" s="9"/>
      <c r="E70" s="9"/>
      <c r="F70" s="9"/>
      <c r="G70" s="9"/>
      <c r="H70" s="9"/>
      <c r="I70" s="9"/>
      <c r="J70" s="9"/>
      <c r="K70" s="9"/>
      <c r="L70" s="9"/>
      <c r="M70" s="10"/>
      <c r="O70" s="8"/>
      <c r="P70" s="9"/>
      <c r="Q70" s="9"/>
      <c r="R70" s="9"/>
      <c r="S70" s="9"/>
      <c r="T70" s="9"/>
      <c r="U70" s="9"/>
      <c r="V70" s="9"/>
      <c r="W70" s="9"/>
      <c r="X70" s="9"/>
      <c r="Y70" s="9"/>
      <c r="Z70" s="9"/>
      <c r="AA70" s="10"/>
    </row>
    <row r="71" spans="1:27" x14ac:dyDescent="0.35">
      <c r="A71" s="8"/>
      <c r="B71" s="9"/>
      <c r="C71" s="9"/>
      <c r="D71" s="9"/>
      <c r="E71" s="9"/>
      <c r="F71" s="9"/>
      <c r="G71" s="9"/>
      <c r="H71" s="9"/>
      <c r="I71" s="9"/>
      <c r="J71" s="9"/>
      <c r="K71" s="9"/>
      <c r="L71" s="9"/>
      <c r="M71" s="10"/>
      <c r="O71" s="8"/>
      <c r="P71" s="9"/>
      <c r="Q71" s="9"/>
      <c r="R71" s="9"/>
      <c r="S71" s="9"/>
      <c r="T71" s="9"/>
      <c r="U71" s="9"/>
      <c r="V71" s="9"/>
      <c r="W71" s="9"/>
      <c r="X71" s="9"/>
      <c r="Y71" s="9"/>
      <c r="Z71" s="9"/>
      <c r="AA71" s="10"/>
    </row>
    <row r="72" spans="1:27" x14ac:dyDescent="0.35">
      <c r="A72" s="64" t="s">
        <v>1</v>
      </c>
      <c r="B72" s="65"/>
      <c r="C72" s="65"/>
      <c r="D72" s="65"/>
      <c r="E72" s="65"/>
      <c r="F72" s="65"/>
      <c r="G72" s="65"/>
      <c r="H72" s="65"/>
      <c r="I72" s="65"/>
      <c r="J72" s="65"/>
      <c r="K72" s="65"/>
      <c r="L72" s="65"/>
      <c r="M72" s="66"/>
      <c r="O72" s="64" t="s">
        <v>1</v>
      </c>
      <c r="P72" s="65"/>
      <c r="Q72" s="65"/>
      <c r="R72" s="65"/>
      <c r="S72" s="65"/>
      <c r="T72" s="65"/>
      <c r="U72" s="65"/>
      <c r="V72" s="65"/>
      <c r="W72" s="65"/>
      <c r="X72" s="65"/>
      <c r="Y72" s="65"/>
      <c r="Z72" s="65"/>
      <c r="AA72" s="66"/>
    </row>
    <row r="73" spans="1:27" x14ac:dyDescent="0.35">
      <c r="A73" s="67" t="s">
        <v>0</v>
      </c>
      <c r="B73" s="1"/>
      <c r="C73" s="1">
        <v>0</v>
      </c>
      <c r="D73" s="1">
        <v>0.1</v>
      </c>
      <c r="E73" s="1">
        <v>0.2</v>
      </c>
      <c r="F73" s="1">
        <v>0.3</v>
      </c>
      <c r="G73" s="1">
        <v>0.4</v>
      </c>
      <c r="H73" s="1">
        <v>0.5</v>
      </c>
      <c r="I73" s="1">
        <v>0.6</v>
      </c>
      <c r="J73" s="1">
        <v>0.7</v>
      </c>
      <c r="K73" s="1">
        <v>0.8</v>
      </c>
      <c r="L73" s="1">
        <v>0.9</v>
      </c>
      <c r="M73" s="11">
        <v>1</v>
      </c>
      <c r="O73" s="67" t="s">
        <v>0</v>
      </c>
      <c r="P73" s="1"/>
      <c r="Q73" s="1">
        <v>0</v>
      </c>
      <c r="R73" s="1">
        <v>0.1</v>
      </c>
      <c r="S73" s="1">
        <v>0.2</v>
      </c>
      <c r="T73" s="1">
        <v>0.3</v>
      </c>
      <c r="U73" s="1">
        <v>0.4</v>
      </c>
      <c r="V73" s="1">
        <v>0.5</v>
      </c>
      <c r="W73" s="1">
        <v>0.6</v>
      </c>
      <c r="X73" s="1">
        <v>0.7</v>
      </c>
      <c r="Y73" s="1">
        <v>0.8</v>
      </c>
      <c r="Z73" s="1">
        <v>0.9</v>
      </c>
      <c r="AA73" s="11">
        <v>1</v>
      </c>
    </row>
    <row r="74" spans="1:27" x14ac:dyDescent="0.35">
      <c r="A74" s="67"/>
      <c r="B74" s="2">
        <v>0</v>
      </c>
      <c r="C74" s="4">
        <v>0</v>
      </c>
      <c r="D74" s="4">
        <v>0</v>
      </c>
      <c r="E74" s="4">
        <v>0</v>
      </c>
      <c r="F74" s="4">
        <v>0</v>
      </c>
      <c r="G74" s="4">
        <v>0</v>
      </c>
      <c r="H74" s="4">
        <v>0</v>
      </c>
      <c r="I74" s="4">
        <v>0</v>
      </c>
      <c r="J74" s="4">
        <v>0</v>
      </c>
      <c r="K74" s="4">
        <v>0</v>
      </c>
      <c r="L74" s="4">
        <v>0</v>
      </c>
      <c r="M74" s="14">
        <v>0</v>
      </c>
      <c r="O74" s="67"/>
      <c r="P74" s="2">
        <v>0</v>
      </c>
      <c r="Q74" s="4">
        <v>0</v>
      </c>
      <c r="R74" s="4">
        <v>0</v>
      </c>
      <c r="S74" s="4">
        <v>0</v>
      </c>
      <c r="T74" s="4">
        <v>0</v>
      </c>
      <c r="U74" s="4">
        <v>0</v>
      </c>
      <c r="V74" s="4">
        <v>0</v>
      </c>
      <c r="W74" s="4">
        <v>0</v>
      </c>
      <c r="X74" s="4">
        <v>0</v>
      </c>
      <c r="Y74" s="4">
        <v>0</v>
      </c>
      <c r="Z74" s="4">
        <v>0</v>
      </c>
      <c r="AA74" s="14">
        <v>0</v>
      </c>
    </row>
    <row r="75" spans="1:27" x14ac:dyDescent="0.35">
      <c r="A75" s="67"/>
      <c r="B75" s="2">
        <v>0.05</v>
      </c>
      <c r="C75" s="4">
        <v>6.2025343756606285E-3</v>
      </c>
      <c r="D75" s="4">
        <v>6.6867134200867392E-3</v>
      </c>
      <c r="E75" s="4">
        <v>7.2234080963019219E-3</v>
      </c>
      <c r="F75" s="4">
        <v>7.7447231240776919E-3</v>
      </c>
      <c r="G75" s="4">
        <v>8.2519775680634979E-3</v>
      </c>
      <c r="H75" s="4">
        <v>8.9277621127207048E-3</v>
      </c>
      <c r="I75" s="4">
        <v>9.3949230499715004E-3</v>
      </c>
      <c r="J75" s="4">
        <v>9.617648070927319E-3</v>
      </c>
      <c r="K75" s="4">
        <v>9.9931679300808082E-3</v>
      </c>
      <c r="L75" s="4">
        <v>1.0345683512481389E-2</v>
      </c>
      <c r="M75" s="14">
        <v>1.0671707166414897E-2</v>
      </c>
      <c r="O75" s="67"/>
      <c r="P75" s="2">
        <v>0.05</v>
      </c>
      <c r="Q75" s="4">
        <v>6.2025343756606285E-3</v>
      </c>
      <c r="R75" s="4">
        <v>6.6867134200867392E-3</v>
      </c>
      <c r="S75" s="4">
        <v>7.2234080963019219E-3</v>
      </c>
      <c r="T75" s="4">
        <v>7.7447231240776919E-3</v>
      </c>
      <c r="U75" s="4">
        <v>8.2519775680634979E-3</v>
      </c>
      <c r="V75" s="4">
        <v>8.9277621127207048E-3</v>
      </c>
      <c r="W75" s="4">
        <v>9.3949230499715004E-3</v>
      </c>
      <c r="X75" s="4">
        <v>9.617648070927319E-3</v>
      </c>
      <c r="Y75" s="4">
        <v>9.9931679300808082E-3</v>
      </c>
      <c r="Z75" s="4">
        <v>1.0345683512481389E-2</v>
      </c>
      <c r="AA75" s="14">
        <v>1.0671707166414897E-2</v>
      </c>
    </row>
    <row r="76" spans="1:27" x14ac:dyDescent="0.35">
      <c r="A76" s="67"/>
      <c r="B76" s="2">
        <v>0.1</v>
      </c>
      <c r="C76" s="4">
        <v>8.3146802248465733E-3</v>
      </c>
      <c r="D76" s="4">
        <v>8.9905977954943764E-3</v>
      </c>
      <c r="E76" s="4">
        <v>9.635619092005672E-3</v>
      </c>
      <c r="F76" s="4">
        <v>1.0152193916412968E-2</v>
      </c>
      <c r="G76" s="4">
        <v>1.0624541550208656E-2</v>
      </c>
      <c r="H76" s="4">
        <v>1.0990271486706464E-2</v>
      </c>
      <c r="I76" s="4">
        <v>1.1325028099360278E-2</v>
      </c>
      <c r="J76" s="4">
        <v>1.163618906229312E-2</v>
      </c>
      <c r="K76" s="4">
        <v>1.1834985210006864E-2</v>
      </c>
      <c r="L76" s="4">
        <v>1.1983098455297244E-2</v>
      </c>
      <c r="M76" s="14">
        <v>1.2189811625085973E-2</v>
      </c>
      <c r="O76" s="67"/>
      <c r="P76" s="2">
        <v>0.1</v>
      </c>
      <c r="Q76" s="4">
        <v>8.3146802248465733E-3</v>
      </c>
      <c r="R76" s="4">
        <v>8.9905977954943764E-3</v>
      </c>
      <c r="S76" s="4">
        <v>9.635619092005672E-3</v>
      </c>
      <c r="T76" s="4">
        <v>1.0152193916412968E-2</v>
      </c>
      <c r="U76" s="4">
        <v>1.0624541550208656E-2</v>
      </c>
      <c r="V76" s="4">
        <v>1.0990271486706464E-2</v>
      </c>
      <c r="W76" s="4">
        <v>1.1325028099360278E-2</v>
      </c>
      <c r="X76" s="4">
        <v>1.163618906229312E-2</v>
      </c>
      <c r="Y76" s="4">
        <v>1.1834985210006864E-2</v>
      </c>
      <c r="Z76" s="4">
        <v>1.1983098455297244E-2</v>
      </c>
      <c r="AA76" s="14">
        <v>1.2189811625085973E-2</v>
      </c>
    </row>
    <row r="77" spans="1:27" x14ac:dyDescent="0.35">
      <c r="A77" s="67"/>
      <c r="B77" s="2">
        <v>0.15</v>
      </c>
      <c r="C77" s="4">
        <v>8.8664661070066968E-3</v>
      </c>
      <c r="D77" s="4">
        <v>9.7685910819685206E-3</v>
      </c>
      <c r="E77" s="4">
        <v>1.0384257098491985E-2</v>
      </c>
      <c r="F77" s="4">
        <v>1.0845238254079898E-2</v>
      </c>
      <c r="G77" s="4">
        <v>1.1210864140545403E-2</v>
      </c>
      <c r="H77" s="4">
        <v>1.1473207199101484E-2</v>
      </c>
      <c r="I77" s="4">
        <v>1.1678193665190274E-2</v>
      </c>
      <c r="J77" s="4">
        <v>1.1848999037136723E-2</v>
      </c>
      <c r="K77" s="4">
        <v>1.1944502478773402E-2</v>
      </c>
      <c r="L77" s="4">
        <v>1.2006817911385765E-2</v>
      </c>
      <c r="M77" s="14">
        <v>1.2091479076243033E-2</v>
      </c>
      <c r="O77" s="67"/>
      <c r="P77" s="2">
        <v>0.15</v>
      </c>
      <c r="Q77" s="4">
        <v>8.8664661070066968E-3</v>
      </c>
      <c r="R77" s="4">
        <v>9.7685910819685206E-3</v>
      </c>
      <c r="S77" s="4">
        <v>1.0384257098491985E-2</v>
      </c>
      <c r="T77" s="4">
        <v>1.0845238254079898E-2</v>
      </c>
      <c r="U77" s="4">
        <v>1.1210864140545403E-2</v>
      </c>
      <c r="V77" s="4">
        <v>1.1473207199101484E-2</v>
      </c>
      <c r="W77" s="4">
        <v>1.1678193665190274E-2</v>
      </c>
      <c r="X77" s="4">
        <v>1.1848999037136723E-2</v>
      </c>
      <c r="Y77" s="4">
        <v>1.1944502478773402E-2</v>
      </c>
      <c r="Z77" s="4">
        <v>1.2006817911385765E-2</v>
      </c>
      <c r="AA77" s="14">
        <v>1.2091479076243033E-2</v>
      </c>
    </row>
    <row r="78" spans="1:27" x14ac:dyDescent="0.35">
      <c r="A78" s="67"/>
      <c r="B78" s="2">
        <v>0.2</v>
      </c>
      <c r="C78" s="4">
        <v>8.6216502105305824E-3</v>
      </c>
      <c r="D78" s="4">
        <v>9.8630632429056991E-3</v>
      </c>
      <c r="E78" s="4">
        <v>1.0503481313306202E-2</v>
      </c>
      <c r="F78" s="4">
        <v>1.0928264911468312E-2</v>
      </c>
      <c r="G78" s="4">
        <v>1.1148481536393232E-2</v>
      </c>
      <c r="H78" s="4">
        <v>1.1312311604911149E-2</v>
      </c>
      <c r="I78" s="4">
        <v>1.1493000412833418E-2</v>
      </c>
      <c r="J78" s="4">
        <v>1.1581394207961879E-2</v>
      </c>
      <c r="K78" s="4">
        <v>1.1680393203846926E-2</v>
      </c>
      <c r="L78" s="4">
        <v>1.1667251289645641E-2</v>
      </c>
      <c r="M78" s="14">
        <v>1.1664156130458117E-2</v>
      </c>
      <c r="O78" s="67"/>
      <c r="P78" s="2">
        <v>0.2</v>
      </c>
      <c r="Q78" s="4">
        <v>8.6216502105305824E-3</v>
      </c>
      <c r="R78" s="4">
        <v>9.8630632429056991E-3</v>
      </c>
      <c r="S78" s="4">
        <v>1.0503481313306202E-2</v>
      </c>
      <c r="T78" s="4">
        <v>1.0928264911468312E-2</v>
      </c>
      <c r="U78" s="4">
        <v>1.1148481536393232E-2</v>
      </c>
      <c r="V78" s="4">
        <v>1.1312311604911149E-2</v>
      </c>
      <c r="W78" s="4">
        <v>1.1493000412833418E-2</v>
      </c>
      <c r="X78" s="4">
        <v>1.1581394207961879E-2</v>
      </c>
      <c r="Y78" s="4">
        <v>1.1680393203846926E-2</v>
      </c>
      <c r="Z78" s="4">
        <v>1.1667251289645641E-2</v>
      </c>
      <c r="AA78" s="14">
        <v>1.1664156130458117E-2</v>
      </c>
    </row>
    <row r="79" spans="1:27" x14ac:dyDescent="0.35">
      <c r="A79" s="67"/>
      <c r="B79" s="2">
        <v>0.25</v>
      </c>
      <c r="C79" s="4">
        <v>8.1482172953857498E-3</v>
      </c>
      <c r="D79" s="4">
        <v>9.7179819365300485E-3</v>
      </c>
      <c r="E79" s="4">
        <v>1.034108226200414E-2</v>
      </c>
      <c r="F79" s="4">
        <v>1.0733846767643643E-2</v>
      </c>
      <c r="G79" s="4">
        <v>1.0962864839917727E-2</v>
      </c>
      <c r="H79" s="4">
        <v>1.1183305369975347E-2</v>
      </c>
      <c r="I79" s="4">
        <v>1.1244435422473345E-2</v>
      </c>
      <c r="J79" s="4">
        <v>1.1340833167551882E-2</v>
      </c>
      <c r="K79" s="4">
        <v>1.1349703762074394E-2</v>
      </c>
      <c r="L79" s="4">
        <v>1.1360087691876276E-2</v>
      </c>
      <c r="M79" s="14">
        <v>1.1352859507356643E-2</v>
      </c>
      <c r="O79" s="67"/>
      <c r="P79" s="2">
        <v>0.25</v>
      </c>
      <c r="Q79" s="4">
        <v>8.1482172953857498E-3</v>
      </c>
      <c r="R79" s="4">
        <v>9.7179819365300485E-3</v>
      </c>
      <c r="S79" s="4">
        <v>1.034108226200414E-2</v>
      </c>
      <c r="T79" s="4">
        <v>1.0733846767643643E-2</v>
      </c>
      <c r="U79" s="4">
        <v>1.0962864839917727E-2</v>
      </c>
      <c r="V79" s="4">
        <v>1.1183305369975347E-2</v>
      </c>
      <c r="W79" s="4">
        <v>1.1244435422473345E-2</v>
      </c>
      <c r="X79" s="4">
        <v>1.1340833167551882E-2</v>
      </c>
      <c r="Y79" s="4">
        <v>1.1349703762074394E-2</v>
      </c>
      <c r="Z79" s="4">
        <v>1.1360087691876276E-2</v>
      </c>
      <c r="AA79" s="14">
        <v>1.1352859507356643E-2</v>
      </c>
    </row>
    <row r="80" spans="1:27" x14ac:dyDescent="0.35">
      <c r="A80" s="67"/>
      <c r="B80" s="2">
        <v>0.3</v>
      </c>
      <c r="C80" s="4">
        <v>7.5367547684567267E-3</v>
      </c>
      <c r="D80" s="4">
        <v>9.3828295386269335E-3</v>
      </c>
      <c r="E80" s="4">
        <v>1.0186584427708829E-2</v>
      </c>
      <c r="F80" s="4">
        <v>1.0536870178405412E-2</v>
      </c>
      <c r="G80" s="4">
        <v>1.0817922486433266E-2</v>
      </c>
      <c r="H80" s="4">
        <v>1.0934836527113481E-2</v>
      </c>
      <c r="I80" s="4">
        <v>1.1068629063533262E-2</v>
      </c>
      <c r="J80" s="4">
        <v>1.1084980723666505E-2</v>
      </c>
      <c r="K80" s="4">
        <v>1.1117182233017811E-2</v>
      </c>
      <c r="L80" s="4">
        <v>1.1056593504105384E-2</v>
      </c>
      <c r="M80" s="14">
        <v>1.1090926063484554E-2</v>
      </c>
      <c r="O80" s="67"/>
      <c r="P80" s="2">
        <v>0.3</v>
      </c>
      <c r="Q80" s="4">
        <v>7.5367547684567267E-3</v>
      </c>
      <c r="R80" s="4">
        <v>9.3828295386269335E-3</v>
      </c>
      <c r="S80" s="4">
        <v>1.0186584427708829E-2</v>
      </c>
      <c r="T80" s="4">
        <v>1.0536870178405412E-2</v>
      </c>
      <c r="U80" s="4">
        <v>1.0817922486433266E-2</v>
      </c>
      <c r="V80" s="4">
        <v>1.0934836527113481E-2</v>
      </c>
      <c r="W80" s="4">
        <v>1.1068629063533262E-2</v>
      </c>
      <c r="X80" s="4">
        <v>1.1084980723666505E-2</v>
      </c>
      <c r="Y80" s="4">
        <v>1.1117182233017811E-2</v>
      </c>
      <c r="Z80" s="4">
        <v>1.1056593504105384E-2</v>
      </c>
      <c r="AA80" s="14">
        <v>1.1090926063484554E-2</v>
      </c>
    </row>
    <row r="81" spans="1:27" x14ac:dyDescent="0.35">
      <c r="A81" s="67"/>
      <c r="B81" s="2">
        <v>0.35</v>
      </c>
      <c r="C81" s="4">
        <v>6.9321154211749534E-3</v>
      </c>
      <c r="D81" s="4">
        <v>9.3273293831276517E-3</v>
      </c>
      <c r="E81" s="4">
        <v>9.854508091202481E-3</v>
      </c>
      <c r="F81" s="4">
        <v>1.0354571887705642E-2</v>
      </c>
      <c r="G81" s="4">
        <v>1.0624756894262767E-2</v>
      </c>
      <c r="H81" s="4">
        <v>1.0825448991615014E-2</v>
      </c>
      <c r="I81" s="4">
        <v>1.0879529325155065E-2</v>
      </c>
      <c r="J81" s="4">
        <v>1.0947726218768227E-2</v>
      </c>
      <c r="K81" s="4">
        <v>1.0876516484031019E-2</v>
      </c>
      <c r="L81" s="4">
        <v>1.0863083493157193E-2</v>
      </c>
      <c r="M81" s="14">
        <v>1.0698395999689919E-2</v>
      </c>
      <c r="O81" s="67"/>
      <c r="P81" s="2">
        <v>0.35</v>
      </c>
      <c r="Q81" s="4">
        <v>6.9321154211749534E-3</v>
      </c>
      <c r="R81" s="4">
        <v>9.3273293831276517E-3</v>
      </c>
      <c r="S81" s="4">
        <v>9.854508091202481E-3</v>
      </c>
      <c r="T81" s="4">
        <v>1.0354571887705642E-2</v>
      </c>
      <c r="U81" s="4">
        <v>1.0624756894262767E-2</v>
      </c>
      <c r="V81" s="4">
        <v>1.0825448991615014E-2</v>
      </c>
      <c r="W81" s="4">
        <v>1.0879529325155065E-2</v>
      </c>
      <c r="X81" s="4">
        <v>1.0947726218768227E-2</v>
      </c>
      <c r="Y81" s="4">
        <v>1.0876516484031019E-2</v>
      </c>
      <c r="Z81" s="4">
        <v>1.0863083493157193E-2</v>
      </c>
      <c r="AA81" s="14">
        <v>1.0698395999689919E-2</v>
      </c>
    </row>
    <row r="82" spans="1:27" x14ac:dyDescent="0.35">
      <c r="A82" s="67"/>
      <c r="B82" s="2">
        <v>0.4</v>
      </c>
      <c r="C82" s="4">
        <v>6.3893621354863374E-3</v>
      </c>
      <c r="D82" s="4">
        <v>9.1063185535261298E-3</v>
      </c>
      <c r="E82" s="4">
        <v>9.7508597710911013E-3</v>
      </c>
      <c r="F82" s="4">
        <v>1.0208891964372253E-2</v>
      </c>
      <c r="G82" s="4">
        <v>1.0544061484432583E-2</v>
      </c>
      <c r="H82" s="4">
        <v>1.0764962995645805E-2</v>
      </c>
      <c r="I82" s="4">
        <v>1.0758106230228687E-2</v>
      </c>
      <c r="J82" s="4">
        <v>1.0776579720766608E-2</v>
      </c>
      <c r="K82" s="4">
        <v>1.0688546149484002E-2</v>
      </c>
      <c r="L82" s="4">
        <v>1.0610982777333805E-2</v>
      </c>
      <c r="M82" s="14">
        <v>1.0485663733098219E-2</v>
      </c>
      <c r="O82" s="67"/>
      <c r="P82" s="2">
        <v>0.4</v>
      </c>
      <c r="Q82" s="4">
        <v>6.3893621354863374E-3</v>
      </c>
      <c r="R82" s="4">
        <v>9.1063185535261298E-3</v>
      </c>
      <c r="S82" s="4">
        <v>9.7508597710911013E-3</v>
      </c>
      <c r="T82" s="4">
        <v>1.0208891964372253E-2</v>
      </c>
      <c r="U82" s="4">
        <v>1.0544061484432583E-2</v>
      </c>
      <c r="V82" s="4">
        <v>1.0764962995645805E-2</v>
      </c>
      <c r="W82" s="4">
        <v>1.0758106230228687E-2</v>
      </c>
      <c r="X82" s="4">
        <v>1.0776579720766608E-2</v>
      </c>
      <c r="Y82" s="4">
        <v>1.0688546149484002E-2</v>
      </c>
      <c r="Z82" s="4">
        <v>1.0610982777333805E-2</v>
      </c>
      <c r="AA82" s="14">
        <v>1.0485663733098219E-2</v>
      </c>
    </row>
    <row r="83" spans="1:27" x14ac:dyDescent="0.35">
      <c r="A83" s="67"/>
      <c r="B83" s="2">
        <v>0.45</v>
      </c>
      <c r="C83" s="4">
        <v>5.7367432109864383E-3</v>
      </c>
      <c r="D83" s="4">
        <v>8.8518977854010993E-3</v>
      </c>
      <c r="E83" s="4">
        <v>9.6525291978816694E-3</v>
      </c>
      <c r="F83" s="4">
        <v>1.0160757629194776E-2</v>
      </c>
      <c r="G83" s="4">
        <v>1.0530027242422985E-2</v>
      </c>
      <c r="H83" s="4">
        <v>1.0661319943890458E-2</v>
      </c>
      <c r="I83" s="4">
        <v>1.071450070563262E-2</v>
      </c>
      <c r="J83" s="4">
        <v>1.0618611356914279E-2</v>
      </c>
      <c r="K83" s="4">
        <v>1.0473955470290786E-2</v>
      </c>
      <c r="L83" s="4">
        <v>1.0327211339032482E-2</v>
      </c>
      <c r="M83" s="14">
        <v>1.0185738198016093E-2</v>
      </c>
      <c r="O83" s="67"/>
      <c r="P83" s="2">
        <v>0.45</v>
      </c>
      <c r="Q83" s="4">
        <v>5.7367432109864383E-3</v>
      </c>
      <c r="R83" s="4">
        <v>8.8518977854010993E-3</v>
      </c>
      <c r="S83" s="4">
        <v>9.6525291978816694E-3</v>
      </c>
      <c r="T83" s="4">
        <v>1.0160757629194776E-2</v>
      </c>
      <c r="U83" s="4">
        <v>1.0530027242422985E-2</v>
      </c>
      <c r="V83" s="4">
        <v>1.0661319943890458E-2</v>
      </c>
      <c r="W83" s="4">
        <v>1.071450070563262E-2</v>
      </c>
      <c r="X83" s="4">
        <v>1.0618611356914279E-2</v>
      </c>
      <c r="Y83" s="4">
        <v>1.0473955470290786E-2</v>
      </c>
      <c r="Z83" s="4">
        <v>1.0327211339032482E-2</v>
      </c>
      <c r="AA83" s="14">
        <v>1.0185738198016093E-2</v>
      </c>
    </row>
    <row r="84" spans="1:27" x14ac:dyDescent="0.35">
      <c r="A84" s="67"/>
      <c r="B84" s="2">
        <v>0.5</v>
      </c>
      <c r="C84" s="4">
        <v>5.3070501635172872E-3</v>
      </c>
      <c r="D84" s="4">
        <v>8.7387545705735932E-3</v>
      </c>
      <c r="E84" s="4">
        <v>9.4922216839369404E-3</v>
      </c>
      <c r="F84" s="4">
        <v>1.0115652598754033E-2</v>
      </c>
      <c r="G84" s="4">
        <v>1.0471039435209438E-2</v>
      </c>
      <c r="H84" s="4">
        <v>1.057505127188923E-2</v>
      </c>
      <c r="I84" s="4">
        <v>1.0543208669294766E-2</v>
      </c>
      <c r="J84" s="4">
        <v>1.0341445120028029E-2</v>
      </c>
      <c r="K84" s="4">
        <v>1.0303572883918458E-2</v>
      </c>
      <c r="L84" s="4">
        <v>1.007357226323845E-2</v>
      </c>
      <c r="M84" s="14">
        <v>9.9184389334929374E-3</v>
      </c>
      <c r="O84" s="67"/>
      <c r="P84" s="2">
        <v>0.5</v>
      </c>
      <c r="Q84" s="4">
        <v>5.3070501635172872E-3</v>
      </c>
      <c r="R84" s="4">
        <v>8.7387545705735932E-3</v>
      </c>
      <c r="S84" s="4">
        <v>9.4922216839369404E-3</v>
      </c>
      <c r="T84" s="4">
        <v>1.0115652598754033E-2</v>
      </c>
      <c r="U84" s="4">
        <v>1.0471039435209438E-2</v>
      </c>
      <c r="V84" s="4">
        <v>1.057505127188923E-2</v>
      </c>
      <c r="W84" s="4">
        <v>1.0543208669294766E-2</v>
      </c>
      <c r="X84" s="4">
        <v>1.0341445120028029E-2</v>
      </c>
      <c r="Y84" s="4">
        <v>1.0303572883918458E-2</v>
      </c>
      <c r="Z84" s="4">
        <v>1.007357226323845E-2</v>
      </c>
      <c r="AA84" s="14">
        <v>9.9184389334929374E-3</v>
      </c>
    </row>
    <row r="85" spans="1:27" x14ac:dyDescent="0.35">
      <c r="A85" s="67"/>
      <c r="B85" s="2">
        <v>0.55000000000000004</v>
      </c>
      <c r="C85" s="4">
        <v>5.0338901821453683E-3</v>
      </c>
      <c r="D85" s="4">
        <v>8.5653756066899466E-3</v>
      </c>
      <c r="E85" s="4">
        <v>9.4691746017910809E-3</v>
      </c>
      <c r="F85" s="4">
        <v>1.0073387212231682E-2</v>
      </c>
      <c r="G85" s="4">
        <v>1.0400094435364476E-2</v>
      </c>
      <c r="H85" s="4">
        <v>1.0488804331856795E-2</v>
      </c>
      <c r="I85" s="4">
        <v>1.0366525787614565E-2</v>
      </c>
      <c r="J85" s="4">
        <v>1.0190787258758778E-2</v>
      </c>
      <c r="K85" s="4">
        <v>1.0033102727589383E-2</v>
      </c>
      <c r="L85" s="4">
        <v>9.7968808369424554E-3</v>
      </c>
      <c r="M85" s="14">
        <v>9.6214847512308549E-3</v>
      </c>
      <c r="O85" s="67"/>
      <c r="P85" s="2">
        <v>0.55000000000000004</v>
      </c>
      <c r="Q85" s="4">
        <v>5.0338901821453683E-3</v>
      </c>
      <c r="R85" s="4">
        <v>8.5653756066899466E-3</v>
      </c>
      <c r="S85" s="4">
        <v>9.4691746017910809E-3</v>
      </c>
      <c r="T85" s="4">
        <v>1.0073387212231682E-2</v>
      </c>
      <c r="U85" s="4">
        <v>1.0400094435364476E-2</v>
      </c>
      <c r="V85" s="4">
        <v>1.0488804331856795E-2</v>
      </c>
      <c r="W85" s="4">
        <v>1.0366525787614565E-2</v>
      </c>
      <c r="X85" s="4">
        <v>1.0190787258758778E-2</v>
      </c>
      <c r="Y85" s="4">
        <v>1.0033102727589383E-2</v>
      </c>
      <c r="Z85" s="4">
        <v>9.7968808369424554E-3</v>
      </c>
      <c r="AA85" s="14">
        <v>9.6214847512308549E-3</v>
      </c>
    </row>
    <row r="86" spans="1:27" x14ac:dyDescent="0.35">
      <c r="A86" s="67"/>
      <c r="B86" s="2">
        <v>0.6</v>
      </c>
      <c r="C86" s="4">
        <v>4.689244535887406E-3</v>
      </c>
      <c r="D86" s="4">
        <v>8.3419946754041546E-3</v>
      </c>
      <c r="E86" s="4">
        <v>9.5074162813696232E-3</v>
      </c>
      <c r="F86" s="4">
        <v>1.0099679601712912E-2</v>
      </c>
      <c r="G86" s="4">
        <v>1.0267200812198056E-2</v>
      </c>
      <c r="H86" s="4">
        <v>1.0305146805292516E-2</v>
      </c>
      <c r="I86" s="4">
        <v>1.0084089219030926E-2</v>
      </c>
      <c r="J86" s="4">
        <v>9.9451020835321542E-3</v>
      </c>
      <c r="K86" s="4">
        <v>9.8194465230529732E-3</v>
      </c>
      <c r="L86" s="4">
        <v>9.5987623315274065E-3</v>
      </c>
      <c r="M86" s="14">
        <v>9.3871048095727546E-3</v>
      </c>
      <c r="O86" s="67"/>
      <c r="P86" s="2">
        <v>0.6</v>
      </c>
      <c r="Q86" s="4">
        <v>4.689244535887406E-3</v>
      </c>
      <c r="R86" s="4">
        <v>8.3419946754041546E-3</v>
      </c>
      <c r="S86" s="4">
        <v>9.5074162813696232E-3</v>
      </c>
      <c r="T86" s="4">
        <v>1.0099679601712912E-2</v>
      </c>
      <c r="U86" s="4">
        <v>1.0267200812198056E-2</v>
      </c>
      <c r="V86" s="4">
        <v>1.0305146805292516E-2</v>
      </c>
      <c r="W86" s="4">
        <v>1.0084089219030926E-2</v>
      </c>
      <c r="X86" s="4">
        <v>9.9451020835321542E-3</v>
      </c>
      <c r="Y86" s="4">
        <v>9.8194465230529732E-3</v>
      </c>
      <c r="Z86" s="4">
        <v>9.5987623315274065E-3</v>
      </c>
      <c r="AA86" s="14">
        <v>9.3871048095727546E-3</v>
      </c>
    </row>
    <row r="87" spans="1:27" x14ac:dyDescent="0.35">
      <c r="A87" s="67"/>
      <c r="B87" s="2">
        <v>0.65</v>
      </c>
      <c r="C87" s="4">
        <v>4.2504675254751382E-3</v>
      </c>
      <c r="D87" s="4">
        <v>8.3294849639305099E-3</v>
      </c>
      <c r="E87" s="4">
        <v>9.453887808127278E-3</v>
      </c>
      <c r="F87" s="4">
        <v>1.0076182733668075E-2</v>
      </c>
      <c r="G87" s="4">
        <v>1.023378099550694E-2</v>
      </c>
      <c r="H87" s="4">
        <v>1.0169933788369013E-2</v>
      </c>
      <c r="I87" s="4">
        <v>9.9689835415696371E-3</v>
      </c>
      <c r="J87" s="4">
        <v>9.7082749904824055E-3</v>
      </c>
      <c r="K87" s="4">
        <v>9.5515578611951955E-3</v>
      </c>
      <c r="L87" s="4">
        <v>9.3841479447318941E-3</v>
      </c>
      <c r="M87" s="14">
        <v>9.13101331403097E-3</v>
      </c>
      <c r="O87" s="67"/>
      <c r="P87" s="2">
        <v>0.65</v>
      </c>
      <c r="Q87" s="4">
        <v>4.2504675254751382E-3</v>
      </c>
      <c r="R87" s="4">
        <v>8.3294849639305099E-3</v>
      </c>
      <c r="S87" s="4">
        <v>9.453887808127278E-3</v>
      </c>
      <c r="T87" s="4">
        <v>1.0076182733668075E-2</v>
      </c>
      <c r="U87" s="4">
        <v>1.023378099550694E-2</v>
      </c>
      <c r="V87" s="4">
        <v>1.0169933788369013E-2</v>
      </c>
      <c r="W87" s="4">
        <v>9.9689835415696371E-3</v>
      </c>
      <c r="X87" s="4">
        <v>9.7082749904824055E-3</v>
      </c>
      <c r="Y87" s="4">
        <v>9.5515578611951955E-3</v>
      </c>
      <c r="Z87" s="4">
        <v>9.3841479447318941E-3</v>
      </c>
      <c r="AA87" s="14">
        <v>9.13101331403097E-3</v>
      </c>
    </row>
    <row r="88" spans="1:27" x14ac:dyDescent="0.35">
      <c r="A88" s="67"/>
      <c r="B88" s="2">
        <v>0.7</v>
      </c>
      <c r="C88" s="4">
        <v>3.9383865758646688E-3</v>
      </c>
      <c r="D88" s="4">
        <v>8.2176509355848856E-3</v>
      </c>
      <c r="E88" s="4">
        <v>9.383514424915234E-3</v>
      </c>
      <c r="F88" s="4">
        <v>1.0059885732729033E-2</v>
      </c>
      <c r="G88" s="4">
        <v>1.0168319695779936E-2</v>
      </c>
      <c r="H88" s="4">
        <v>1.0035782345192359E-2</v>
      </c>
      <c r="I88" s="4">
        <v>9.7839285835594429E-3</v>
      </c>
      <c r="J88" s="4">
        <v>9.5859786655384353E-3</v>
      </c>
      <c r="K88" s="4">
        <v>9.3017343922803981E-3</v>
      </c>
      <c r="L88" s="4">
        <v>9.1869066206014868E-3</v>
      </c>
      <c r="M88" s="14">
        <v>8.9263844376100028E-3</v>
      </c>
      <c r="O88" s="67"/>
      <c r="P88" s="2">
        <v>0.7</v>
      </c>
      <c r="Q88" s="4">
        <v>3.9383865758646688E-3</v>
      </c>
      <c r="R88" s="4">
        <v>8.2176509355848856E-3</v>
      </c>
      <c r="S88" s="4">
        <v>9.383514424915234E-3</v>
      </c>
      <c r="T88" s="4">
        <v>1.0059885732729033E-2</v>
      </c>
      <c r="U88" s="4">
        <v>1.0168319695779936E-2</v>
      </c>
      <c r="V88" s="4">
        <v>1.0035782345192359E-2</v>
      </c>
      <c r="W88" s="4">
        <v>9.7839285835594429E-3</v>
      </c>
      <c r="X88" s="4">
        <v>9.5859786655384353E-3</v>
      </c>
      <c r="Y88" s="4">
        <v>9.3017343922803981E-3</v>
      </c>
      <c r="Z88" s="4">
        <v>9.1869066206014868E-3</v>
      </c>
      <c r="AA88" s="14">
        <v>8.9263844376100028E-3</v>
      </c>
    </row>
    <row r="89" spans="1:27" x14ac:dyDescent="0.35">
      <c r="A89" s="67"/>
      <c r="B89" s="2">
        <v>0.75</v>
      </c>
      <c r="C89" s="4">
        <v>3.709995108689934E-3</v>
      </c>
      <c r="D89" s="4">
        <v>8.114939065763856E-3</v>
      </c>
      <c r="E89" s="4">
        <v>9.4315539296835581E-3</v>
      </c>
      <c r="F89" s="4">
        <v>9.9472067917796524E-3</v>
      </c>
      <c r="G89" s="4">
        <v>9.9645857813453146E-3</v>
      </c>
      <c r="H89" s="4">
        <v>9.7774834084598233E-3</v>
      </c>
      <c r="I89" s="4">
        <v>9.6062190309912799E-3</v>
      </c>
      <c r="J89" s="4">
        <v>9.429225316303325E-3</v>
      </c>
      <c r="K89" s="4">
        <v>9.155778538798176E-3</v>
      </c>
      <c r="L89" s="4">
        <v>8.9914539033547555E-3</v>
      </c>
      <c r="M89" s="14">
        <v>8.769781895067193E-3</v>
      </c>
      <c r="O89" s="67"/>
      <c r="P89" s="2">
        <v>0.75</v>
      </c>
      <c r="Q89" s="4">
        <v>3.709995108689934E-3</v>
      </c>
      <c r="R89" s="4">
        <v>8.114939065763856E-3</v>
      </c>
      <c r="S89" s="4">
        <v>9.4315539296835581E-3</v>
      </c>
      <c r="T89" s="4">
        <v>9.9472067917796524E-3</v>
      </c>
      <c r="U89" s="4">
        <v>9.9645857813453146E-3</v>
      </c>
      <c r="V89" s="4">
        <v>9.7774834084598233E-3</v>
      </c>
      <c r="W89" s="4">
        <v>9.6062190309912799E-3</v>
      </c>
      <c r="X89" s="4">
        <v>9.429225316303325E-3</v>
      </c>
      <c r="Y89" s="4">
        <v>9.155778538798176E-3</v>
      </c>
      <c r="Z89" s="4">
        <v>8.9914539033547555E-3</v>
      </c>
      <c r="AA89" s="14">
        <v>8.769781895067193E-3</v>
      </c>
    </row>
    <row r="90" spans="1:27" x14ac:dyDescent="0.35">
      <c r="A90" s="67"/>
      <c r="B90" s="2">
        <v>0.8</v>
      </c>
      <c r="C90" s="4">
        <v>3.6014692786801384E-3</v>
      </c>
      <c r="D90" s="4">
        <v>7.9288831201015392E-3</v>
      </c>
      <c r="E90" s="4">
        <v>9.3944640444494406E-3</v>
      </c>
      <c r="F90" s="4">
        <v>9.8521485262303751E-3</v>
      </c>
      <c r="G90" s="4">
        <v>9.8036230156151732E-3</v>
      </c>
      <c r="H90" s="4">
        <v>9.6565476364693769E-3</v>
      </c>
      <c r="I90" s="4">
        <v>9.4768130595391624E-3</v>
      </c>
      <c r="J90" s="4">
        <v>9.1835427752547001E-3</v>
      </c>
      <c r="K90" s="4">
        <v>8.990038691207099E-3</v>
      </c>
      <c r="L90" s="4">
        <v>8.8053821526242401E-3</v>
      </c>
      <c r="M90" s="14">
        <v>8.5292136106675884E-3</v>
      </c>
      <c r="O90" s="67"/>
      <c r="P90" s="2">
        <v>0.8</v>
      </c>
      <c r="Q90" s="4">
        <v>3.6014692786801384E-3</v>
      </c>
      <c r="R90" s="4">
        <v>7.9288831201015392E-3</v>
      </c>
      <c r="S90" s="4">
        <v>9.3944640444494406E-3</v>
      </c>
      <c r="T90" s="4">
        <v>9.8521485262303751E-3</v>
      </c>
      <c r="U90" s="4">
        <v>9.8036230156151732E-3</v>
      </c>
      <c r="V90" s="4">
        <v>9.6565476364693769E-3</v>
      </c>
      <c r="W90" s="4">
        <v>9.4768130595391624E-3</v>
      </c>
      <c r="X90" s="4">
        <v>9.1835427752547001E-3</v>
      </c>
      <c r="Y90" s="4">
        <v>8.990038691207099E-3</v>
      </c>
      <c r="Z90" s="4">
        <v>8.8053821526242401E-3</v>
      </c>
      <c r="AA90" s="14">
        <v>8.5292136106675884E-3</v>
      </c>
    </row>
    <row r="91" spans="1:27" x14ac:dyDescent="0.35">
      <c r="A91" s="67"/>
      <c r="B91" s="2">
        <v>0.85</v>
      </c>
      <c r="C91" s="4">
        <v>3.3808670759458144E-3</v>
      </c>
      <c r="D91" s="4">
        <v>7.9338972779853037E-3</v>
      </c>
      <c r="E91" s="4">
        <v>9.4522756911717427E-3</v>
      </c>
      <c r="F91" s="4">
        <v>9.7735268730558562E-3</v>
      </c>
      <c r="G91" s="4">
        <v>9.6926674856432065E-3</v>
      </c>
      <c r="H91" s="4">
        <v>9.5028492752067678E-3</v>
      </c>
      <c r="I91" s="4">
        <v>9.2538285720471982E-3</v>
      </c>
      <c r="J91" s="4">
        <v>9.0258088532472053E-3</v>
      </c>
      <c r="K91" s="4">
        <v>8.7736864054550265E-3</v>
      </c>
      <c r="L91" s="4">
        <v>8.6202244616707946E-3</v>
      </c>
      <c r="M91" s="14">
        <v>8.3637431077803002E-3</v>
      </c>
      <c r="O91" s="67"/>
      <c r="P91" s="2">
        <v>0.85</v>
      </c>
      <c r="Q91" s="4">
        <v>3.3808670759458144E-3</v>
      </c>
      <c r="R91" s="4">
        <v>7.9338972779853037E-3</v>
      </c>
      <c r="S91" s="4">
        <v>9.4522756911717427E-3</v>
      </c>
      <c r="T91" s="4">
        <v>9.7735268730558562E-3</v>
      </c>
      <c r="U91" s="4">
        <v>9.6926674856432065E-3</v>
      </c>
      <c r="V91" s="4">
        <v>9.5028492752067678E-3</v>
      </c>
      <c r="W91" s="4">
        <v>9.2538285720471982E-3</v>
      </c>
      <c r="X91" s="4">
        <v>9.0258088532472053E-3</v>
      </c>
      <c r="Y91" s="4">
        <v>8.7736864054550265E-3</v>
      </c>
      <c r="Z91" s="4">
        <v>8.6202244616707946E-3</v>
      </c>
      <c r="AA91" s="14">
        <v>8.3637431077803002E-3</v>
      </c>
    </row>
    <row r="92" spans="1:27" x14ac:dyDescent="0.35">
      <c r="A92" s="67"/>
      <c r="B92" s="2">
        <v>0.9</v>
      </c>
      <c r="C92" s="4">
        <v>3.1079705123770772E-3</v>
      </c>
      <c r="D92" s="4">
        <v>7.9069871737556148E-3</v>
      </c>
      <c r="E92" s="4">
        <v>9.43592995793909E-3</v>
      </c>
      <c r="F92" s="4">
        <v>9.6519575812487168E-3</v>
      </c>
      <c r="G92" s="4">
        <v>9.5629730716965799E-3</v>
      </c>
      <c r="H92" s="4">
        <v>9.381570401527645E-3</v>
      </c>
      <c r="I92" s="4">
        <v>9.1455921723487005E-3</v>
      </c>
      <c r="J92" s="4">
        <v>8.8734157271994265E-3</v>
      </c>
      <c r="K92" s="4">
        <v>8.5388336288402117E-3</v>
      </c>
      <c r="L92" s="4">
        <v>8.3878194949921544E-3</v>
      </c>
      <c r="M92" s="14">
        <v>8.1633802826820388E-3</v>
      </c>
      <c r="O92" s="67"/>
      <c r="P92" s="2">
        <v>0.9</v>
      </c>
      <c r="Q92" s="4">
        <v>3.1079705123770772E-3</v>
      </c>
      <c r="R92" s="4">
        <v>7.9069871737556148E-3</v>
      </c>
      <c r="S92" s="4">
        <v>9.43592995793909E-3</v>
      </c>
      <c r="T92" s="4">
        <v>9.6519575812487168E-3</v>
      </c>
      <c r="U92" s="4">
        <v>9.5629730716965799E-3</v>
      </c>
      <c r="V92" s="4">
        <v>9.381570401527645E-3</v>
      </c>
      <c r="W92" s="4">
        <v>9.1455921723487005E-3</v>
      </c>
      <c r="X92" s="4">
        <v>8.8734157271994265E-3</v>
      </c>
      <c r="Y92" s="4">
        <v>8.5388336288402117E-3</v>
      </c>
      <c r="Z92" s="4">
        <v>8.3878194949921544E-3</v>
      </c>
      <c r="AA92" s="14">
        <v>8.1633802826820388E-3</v>
      </c>
    </row>
    <row r="93" spans="1:27" x14ac:dyDescent="0.35">
      <c r="A93" s="67"/>
      <c r="B93" s="2">
        <v>0.95</v>
      </c>
      <c r="C93" s="4">
        <v>2.9318375153610326E-3</v>
      </c>
      <c r="D93" s="4">
        <v>7.9029898085921715E-3</v>
      </c>
      <c r="E93" s="4">
        <v>9.407152880029258E-3</v>
      </c>
      <c r="F93" s="4">
        <v>9.57200896089061E-3</v>
      </c>
      <c r="G93" s="4">
        <v>9.4160583774107274E-3</v>
      </c>
      <c r="H93" s="4">
        <v>9.2425365093688049E-3</v>
      </c>
      <c r="I93" s="4">
        <v>8.8924713710823982E-3</v>
      </c>
      <c r="J93" s="4">
        <v>8.6932741697632876E-3</v>
      </c>
      <c r="K93" s="4">
        <v>8.4852867163516359E-3</v>
      </c>
      <c r="L93" s="4">
        <v>8.1680770221129653E-3</v>
      </c>
      <c r="M93" s="14">
        <v>8.0224583434188278E-3</v>
      </c>
      <c r="O93" s="67"/>
      <c r="P93" s="2">
        <v>0.95</v>
      </c>
      <c r="Q93" s="4">
        <v>2.9318375153610326E-3</v>
      </c>
      <c r="R93" s="4">
        <v>7.9029898085921715E-3</v>
      </c>
      <c r="S93" s="4">
        <v>9.407152880029258E-3</v>
      </c>
      <c r="T93" s="4">
        <v>9.57200896089061E-3</v>
      </c>
      <c r="U93" s="4">
        <v>9.4160583774107274E-3</v>
      </c>
      <c r="V93" s="4">
        <v>9.2425365093688049E-3</v>
      </c>
      <c r="W93" s="4">
        <v>8.8924713710823982E-3</v>
      </c>
      <c r="X93" s="4">
        <v>8.6932741697632876E-3</v>
      </c>
      <c r="Y93" s="4">
        <v>8.4852867163516359E-3</v>
      </c>
      <c r="Z93" s="4">
        <v>8.1680770221129653E-3</v>
      </c>
      <c r="AA93" s="14">
        <v>8.0224583434188278E-3</v>
      </c>
    </row>
    <row r="94" spans="1:27" x14ac:dyDescent="0.35">
      <c r="A94" s="67"/>
      <c r="B94" s="2">
        <v>1</v>
      </c>
      <c r="C94" s="4">
        <v>2.7517807455303056E-3</v>
      </c>
      <c r="D94" s="4">
        <v>7.9343641860414628E-3</v>
      </c>
      <c r="E94" s="4">
        <v>9.3685944405423691E-3</v>
      </c>
      <c r="F94" s="4">
        <v>9.4825891534186767E-3</v>
      </c>
      <c r="G94" s="4">
        <v>9.3254683363481021E-3</v>
      </c>
      <c r="H94" s="4">
        <v>9.0654848427641592E-3</v>
      </c>
      <c r="I94" s="4">
        <v>8.7774868658105909E-3</v>
      </c>
      <c r="J94" s="4">
        <v>8.5470239468859975E-3</v>
      </c>
      <c r="K94" s="4">
        <v>8.2983944191641536E-3</v>
      </c>
      <c r="L94" s="4">
        <v>8.0693743712565279E-3</v>
      </c>
      <c r="M94" s="14">
        <v>7.8099842262742579E-3</v>
      </c>
      <c r="O94" s="67"/>
      <c r="P94" s="2">
        <v>1</v>
      </c>
      <c r="Q94" s="4">
        <v>2.7517807455303056E-3</v>
      </c>
      <c r="R94" s="4">
        <v>7.9343641860414628E-3</v>
      </c>
      <c r="S94" s="4">
        <v>9.3685944405423691E-3</v>
      </c>
      <c r="T94" s="4">
        <v>9.4825891534186767E-3</v>
      </c>
      <c r="U94" s="4">
        <v>9.3254683363481021E-3</v>
      </c>
      <c r="V94" s="4">
        <v>9.0654848427641592E-3</v>
      </c>
      <c r="W94" s="4">
        <v>8.7774868658105909E-3</v>
      </c>
      <c r="X94" s="4">
        <v>8.5470239468859975E-3</v>
      </c>
      <c r="Y94" s="4">
        <v>8.2983944191641536E-3</v>
      </c>
      <c r="Z94" s="4">
        <v>8.0693743712565279E-3</v>
      </c>
      <c r="AA94" s="14">
        <v>7.8099842262742579E-3</v>
      </c>
    </row>
    <row r="95" spans="1:27" x14ac:dyDescent="0.35">
      <c r="A95" s="8"/>
      <c r="B95" s="9"/>
      <c r="C95" s="9"/>
      <c r="D95" s="9"/>
      <c r="E95" s="9"/>
      <c r="F95" s="9"/>
      <c r="G95" s="9"/>
      <c r="H95" s="9"/>
      <c r="I95" s="9"/>
      <c r="J95" s="9"/>
      <c r="K95" s="9"/>
      <c r="L95" s="9"/>
      <c r="M95" s="10"/>
      <c r="O95" s="8"/>
      <c r="P95" s="9"/>
      <c r="Q95" s="9"/>
      <c r="R95" s="9"/>
      <c r="S95" s="9"/>
      <c r="T95" s="9"/>
      <c r="U95" s="9"/>
      <c r="V95" s="9"/>
      <c r="W95" s="9"/>
      <c r="X95" s="9"/>
      <c r="Y95" s="9"/>
      <c r="Z95" s="9"/>
      <c r="AA95" s="10"/>
    </row>
    <row r="96" spans="1:27" x14ac:dyDescent="0.35">
      <c r="A96" s="8"/>
      <c r="B96" s="9"/>
      <c r="C96" s="9"/>
      <c r="D96" s="9"/>
      <c r="E96" s="9"/>
      <c r="F96" s="9"/>
      <c r="G96" s="9"/>
      <c r="H96" s="9"/>
      <c r="I96" s="9"/>
      <c r="J96" s="9"/>
      <c r="K96" s="9"/>
      <c r="L96" s="9"/>
      <c r="M96" s="10"/>
      <c r="O96" s="8"/>
      <c r="P96" s="9"/>
      <c r="Q96" s="9"/>
      <c r="R96" s="9"/>
      <c r="S96" s="9"/>
      <c r="T96" s="9"/>
      <c r="U96" s="9"/>
      <c r="V96" s="9"/>
      <c r="W96" s="9"/>
      <c r="X96" s="9"/>
      <c r="Y96" s="9"/>
      <c r="Z96" s="9"/>
      <c r="AA96" s="10"/>
    </row>
    <row r="97" spans="1:27" x14ac:dyDescent="0.35">
      <c r="A97" s="8"/>
      <c r="B97" s="9"/>
      <c r="C97" s="9"/>
      <c r="D97" s="9"/>
      <c r="E97" s="9"/>
      <c r="F97" s="9"/>
      <c r="G97" s="9"/>
      <c r="H97" s="9"/>
      <c r="I97" s="9"/>
      <c r="J97" s="9"/>
      <c r="K97" s="9"/>
      <c r="L97" s="9"/>
      <c r="M97" s="10"/>
      <c r="O97" s="8"/>
      <c r="P97" s="9"/>
      <c r="Q97" s="9"/>
      <c r="R97" s="9"/>
      <c r="S97" s="9"/>
      <c r="T97" s="9"/>
      <c r="U97" s="9"/>
      <c r="V97" s="9"/>
      <c r="W97" s="9"/>
      <c r="X97" s="9"/>
      <c r="Y97" s="9"/>
      <c r="Z97" s="9"/>
      <c r="AA97" s="10"/>
    </row>
    <row r="98" spans="1:27" x14ac:dyDescent="0.35">
      <c r="A98" s="8"/>
      <c r="B98" s="9"/>
      <c r="C98" s="9"/>
      <c r="D98" s="9"/>
      <c r="E98" s="9"/>
      <c r="F98" s="9"/>
      <c r="G98" s="9"/>
      <c r="H98" s="9"/>
      <c r="I98" s="9"/>
      <c r="J98" s="9"/>
      <c r="K98" s="9"/>
      <c r="L98" s="9"/>
      <c r="M98" s="10"/>
      <c r="O98" s="8"/>
      <c r="P98" s="9"/>
      <c r="Q98" s="9"/>
      <c r="R98" s="9"/>
      <c r="S98" s="9"/>
      <c r="T98" s="9"/>
      <c r="U98" s="9"/>
      <c r="V98" s="9"/>
      <c r="W98" s="9"/>
      <c r="X98" s="9"/>
      <c r="Y98" s="9"/>
      <c r="Z98" s="9"/>
      <c r="AA98" s="10"/>
    </row>
    <row r="99" spans="1:27" x14ac:dyDescent="0.35">
      <c r="A99" s="8"/>
      <c r="B99" s="9"/>
      <c r="C99" s="9"/>
      <c r="D99" s="9"/>
      <c r="E99" s="9"/>
      <c r="F99" s="9"/>
      <c r="G99" s="9"/>
      <c r="H99" s="9"/>
      <c r="I99" s="9"/>
      <c r="J99" s="9"/>
      <c r="K99" s="9"/>
      <c r="L99" s="9"/>
      <c r="M99" s="10"/>
      <c r="O99" s="8"/>
      <c r="P99" s="9"/>
      <c r="Q99" s="9"/>
      <c r="R99" s="9"/>
      <c r="S99" s="9"/>
      <c r="T99" s="9"/>
      <c r="U99" s="9"/>
      <c r="V99" s="9"/>
      <c r="W99" s="9"/>
      <c r="X99" s="9"/>
      <c r="Y99" s="9"/>
      <c r="Z99" s="9"/>
      <c r="AA99" s="10"/>
    </row>
    <row r="100" spans="1:27" x14ac:dyDescent="0.35">
      <c r="A100" s="8"/>
      <c r="B100" s="9"/>
      <c r="C100" s="9"/>
      <c r="D100" s="9"/>
      <c r="E100" s="9"/>
      <c r="F100" s="9"/>
      <c r="G100" s="9"/>
      <c r="H100" s="9"/>
      <c r="I100" s="9"/>
      <c r="J100" s="9"/>
      <c r="K100" s="9"/>
      <c r="L100" s="9"/>
      <c r="M100" s="10"/>
      <c r="O100" s="8"/>
      <c r="P100" s="9"/>
      <c r="Q100" s="9"/>
      <c r="R100" s="9"/>
      <c r="S100" s="9"/>
      <c r="T100" s="9"/>
      <c r="U100" s="9"/>
      <c r="V100" s="9"/>
      <c r="W100" s="9"/>
      <c r="X100" s="9"/>
      <c r="Y100" s="9"/>
      <c r="Z100" s="9"/>
      <c r="AA100" s="10"/>
    </row>
    <row r="101" spans="1:27" x14ac:dyDescent="0.35">
      <c r="A101" s="8"/>
      <c r="B101" s="9"/>
      <c r="C101" s="9"/>
      <c r="D101" s="9"/>
      <c r="E101" s="9"/>
      <c r="F101" s="9"/>
      <c r="G101" s="9"/>
      <c r="H101" s="9"/>
      <c r="I101" s="9"/>
      <c r="J101" s="9"/>
      <c r="K101" s="9"/>
      <c r="L101" s="9"/>
      <c r="M101" s="10"/>
      <c r="O101" s="8"/>
      <c r="P101" s="9"/>
      <c r="Q101" s="9"/>
      <c r="R101" s="9"/>
      <c r="S101" s="9"/>
      <c r="T101" s="9"/>
      <c r="U101" s="9"/>
      <c r="V101" s="9"/>
      <c r="W101" s="9"/>
      <c r="X101" s="9"/>
      <c r="Y101" s="9"/>
      <c r="Z101" s="9"/>
      <c r="AA101" s="10"/>
    </row>
    <row r="102" spans="1:27" x14ac:dyDescent="0.35">
      <c r="A102" s="8"/>
      <c r="B102" s="9"/>
      <c r="C102" s="9"/>
      <c r="D102" s="9"/>
      <c r="E102" s="9"/>
      <c r="F102" s="9"/>
      <c r="G102" s="9"/>
      <c r="H102" s="9"/>
      <c r="I102" s="9"/>
      <c r="J102" s="9"/>
      <c r="K102" s="9"/>
      <c r="L102" s="9"/>
      <c r="M102" s="10"/>
      <c r="O102" s="8"/>
      <c r="P102" s="9"/>
      <c r="Q102" s="9"/>
      <c r="R102" s="9"/>
      <c r="S102" s="9"/>
      <c r="T102" s="9"/>
      <c r="U102" s="9"/>
      <c r="V102" s="9"/>
      <c r="W102" s="9"/>
      <c r="X102" s="9"/>
      <c r="Y102" s="9"/>
      <c r="Z102" s="9"/>
      <c r="AA102" s="10"/>
    </row>
    <row r="103" spans="1:27" x14ac:dyDescent="0.35">
      <c r="A103" s="8"/>
      <c r="B103" s="9"/>
      <c r="C103" s="9"/>
      <c r="D103" s="9"/>
      <c r="E103" s="9"/>
      <c r="F103" s="9"/>
      <c r="G103" s="9"/>
      <c r="H103" s="9"/>
      <c r="I103" s="9"/>
      <c r="J103" s="9"/>
      <c r="K103" s="9"/>
      <c r="L103" s="9"/>
      <c r="M103" s="10"/>
      <c r="O103" s="8"/>
      <c r="P103" s="9"/>
      <c r="Q103" s="9"/>
      <c r="R103" s="9"/>
      <c r="S103" s="9"/>
      <c r="T103" s="9"/>
      <c r="U103" s="9"/>
      <c r="V103" s="9"/>
      <c r="W103" s="9"/>
      <c r="X103" s="9"/>
      <c r="Y103" s="9"/>
      <c r="Z103" s="9"/>
      <c r="AA103" s="10"/>
    </row>
    <row r="104" spans="1:27" x14ac:dyDescent="0.35">
      <c r="A104" s="8"/>
      <c r="B104" s="9"/>
      <c r="C104" s="9"/>
      <c r="D104" s="9"/>
      <c r="E104" s="9"/>
      <c r="F104" s="9"/>
      <c r="G104" s="9"/>
      <c r="H104" s="9"/>
      <c r="I104" s="9"/>
      <c r="J104" s="9"/>
      <c r="K104" s="9"/>
      <c r="L104" s="9"/>
      <c r="M104" s="10"/>
      <c r="O104" s="8"/>
      <c r="P104" s="9"/>
      <c r="Q104" s="9"/>
      <c r="R104" s="9"/>
      <c r="S104" s="9"/>
      <c r="T104" s="9"/>
      <c r="U104" s="9"/>
      <c r="V104" s="9"/>
      <c r="W104" s="9"/>
      <c r="X104" s="9"/>
      <c r="Y104" s="9"/>
      <c r="Z104" s="9"/>
      <c r="AA104" s="10"/>
    </row>
    <row r="105" spans="1:27" x14ac:dyDescent="0.35">
      <c r="A105" s="64" t="s">
        <v>1</v>
      </c>
      <c r="B105" s="65"/>
      <c r="C105" s="65"/>
      <c r="D105" s="65"/>
      <c r="E105" s="65"/>
      <c r="F105" s="65"/>
      <c r="G105" s="65"/>
      <c r="H105" s="65"/>
      <c r="I105" s="65"/>
      <c r="J105" s="65"/>
      <c r="K105" s="65"/>
      <c r="L105" s="65"/>
      <c r="M105" s="66"/>
      <c r="O105" s="64" t="s">
        <v>1</v>
      </c>
      <c r="P105" s="65"/>
      <c r="Q105" s="65"/>
      <c r="R105" s="65"/>
      <c r="S105" s="65"/>
      <c r="T105" s="65"/>
      <c r="U105" s="65"/>
      <c r="V105" s="65"/>
      <c r="W105" s="65"/>
      <c r="X105" s="65"/>
      <c r="Y105" s="65"/>
      <c r="Z105" s="65"/>
      <c r="AA105" s="66"/>
    </row>
    <row r="106" spans="1:27" x14ac:dyDescent="0.35">
      <c r="A106" s="67" t="s">
        <v>0</v>
      </c>
      <c r="B106" s="1"/>
      <c r="C106" s="1">
        <v>0</v>
      </c>
      <c r="D106" s="1">
        <v>0.1</v>
      </c>
      <c r="E106" s="1">
        <v>0.2</v>
      </c>
      <c r="F106" s="1">
        <v>0.3</v>
      </c>
      <c r="G106" s="1">
        <v>0.4</v>
      </c>
      <c r="H106" s="1">
        <v>0.5</v>
      </c>
      <c r="I106" s="1">
        <v>0.6</v>
      </c>
      <c r="J106" s="1">
        <v>0.7</v>
      </c>
      <c r="K106" s="1">
        <v>0.8</v>
      </c>
      <c r="L106" s="1">
        <v>0.9</v>
      </c>
      <c r="M106" s="11">
        <v>1</v>
      </c>
      <c r="O106" s="67" t="s">
        <v>0</v>
      </c>
      <c r="P106" s="1"/>
      <c r="Q106" s="1">
        <v>0</v>
      </c>
      <c r="R106" s="1">
        <v>0.1</v>
      </c>
      <c r="S106" s="1">
        <v>0.2</v>
      </c>
      <c r="T106" s="1">
        <v>0.3</v>
      </c>
      <c r="U106" s="1">
        <v>0.4</v>
      </c>
      <c r="V106" s="1">
        <v>0.5</v>
      </c>
      <c r="W106" s="1">
        <v>0.6</v>
      </c>
      <c r="X106" s="1">
        <v>0.7</v>
      </c>
      <c r="Y106" s="1">
        <v>0.8</v>
      </c>
      <c r="Z106" s="1">
        <v>0.9</v>
      </c>
      <c r="AA106" s="11">
        <v>1</v>
      </c>
    </row>
    <row r="107" spans="1:27" x14ac:dyDescent="0.35">
      <c r="A107" s="67"/>
      <c r="B107" s="2">
        <v>0</v>
      </c>
      <c r="C107" s="4">
        <v>0</v>
      </c>
      <c r="D107" s="4">
        <v>0</v>
      </c>
      <c r="E107" s="4">
        <v>0</v>
      </c>
      <c r="F107" s="4">
        <v>0</v>
      </c>
      <c r="G107" s="4">
        <v>0</v>
      </c>
      <c r="H107" s="4">
        <v>0</v>
      </c>
      <c r="I107" s="4">
        <v>0</v>
      </c>
      <c r="J107" s="4">
        <v>0</v>
      </c>
      <c r="K107" s="4">
        <v>0</v>
      </c>
      <c r="L107" s="4">
        <v>0</v>
      </c>
      <c r="M107" s="14">
        <v>0</v>
      </c>
      <c r="O107" s="67"/>
      <c r="P107" s="2">
        <v>0</v>
      </c>
      <c r="Q107" s="4">
        <v>0</v>
      </c>
      <c r="R107" s="4">
        <v>0</v>
      </c>
      <c r="S107" s="4">
        <v>0</v>
      </c>
      <c r="T107" s="4">
        <v>0</v>
      </c>
      <c r="U107" s="4">
        <v>0</v>
      </c>
      <c r="V107" s="4">
        <v>0</v>
      </c>
      <c r="W107" s="4">
        <v>0</v>
      </c>
      <c r="X107" s="4">
        <v>0</v>
      </c>
      <c r="Y107" s="4">
        <v>0</v>
      </c>
      <c r="Z107" s="4">
        <v>0</v>
      </c>
      <c r="AA107" s="14">
        <v>0</v>
      </c>
    </row>
    <row r="108" spans="1:27" x14ac:dyDescent="0.35">
      <c r="A108" s="67"/>
      <c r="B108" s="2">
        <v>0.05</v>
      </c>
      <c r="C108" s="4">
        <v>9.0381488248739194E-4</v>
      </c>
      <c r="D108" s="4">
        <v>9.8913105217588414E-4</v>
      </c>
      <c r="E108" s="4">
        <v>1.0621501379487564E-3</v>
      </c>
      <c r="F108" s="4">
        <v>1.1388769939376952E-3</v>
      </c>
      <c r="G108" s="4">
        <v>1.2091254183293544E-3</v>
      </c>
      <c r="H108" s="4">
        <v>1.2786942247887774E-3</v>
      </c>
      <c r="I108" s="4">
        <v>1.341213723880559E-3</v>
      </c>
      <c r="J108" s="4">
        <v>1.3992697729333641E-3</v>
      </c>
      <c r="K108" s="4">
        <v>1.4527947888170578E-3</v>
      </c>
      <c r="L108" s="4">
        <v>1.4990768029297028E-3</v>
      </c>
      <c r="M108" s="14">
        <v>1.5219106812911136E-3</v>
      </c>
      <c r="O108" s="67"/>
      <c r="P108" s="2">
        <v>0.05</v>
      </c>
      <c r="Q108" s="4">
        <v>9.0381488248739194E-4</v>
      </c>
      <c r="R108" s="4">
        <v>9.8913105217588414E-4</v>
      </c>
      <c r="S108" s="4">
        <v>1.0621501379487564E-3</v>
      </c>
      <c r="T108" s="4">
        <v>1.1388769939376952E-3</v>
      </c>
      <c r="U108" s="4">
        <v>1.2091254183293544E-3</v>
      </c>
      <c r="V108" s="4">
        <v>1.2786942247887774E-3</v>
      </c>
      <c r="W108" s="4">
        <v>1.341213723880559E-3</v>
      </c>
      <c r="X108" s="4">
        <v>1.3992697729333641E-3</v>
      </c>
      <c r="Y108" s="4">
        <v>1.4527947888170578E-3</v>
      </c>
      <c r="Z108" s="4">
        <v>1.4990768029297028E-3</v>
      </c>
      <c r="AA108" s="14">
        <v>1.5219106812911136E-3</v>
      </c>
    </row>
    <row r="109" spans="1:27" x14ac:dyDescent="0.35">
      <c r="A109" s="67"/>
      <c r="B109" s="2">
        <v>0.1</v>
      </c>
      <c r="C109" s="4">
        <v>1.0662345956233929E-3</v>
      </c>
      <c r="D109" s="4">
        <v>1.182682139837754E-3</v>
      </c>
      <c r="E109" s="4">
        <v>1.2902720134655558E-3</v>
      </c>
      <c r="F109" s="4">
        <v>1.3802678827458407E-3</v>
      </c>
      <c r="G109" s="4">
        <v>1.4590374614804784E-3</v>
      </c>
      <c r="H109" s="4">
        <v>1.5212300755421135E-3</v>
      </c>
      <c r="I109" s="4">
        <v>1.5740567049750877E-3</v>
      </c>
      <c r="J109" s="4">
        <v>1.6152483346771559E-3</v>
      </c>
      <c r="K109" s="4">
        <v>1.6451092122109967E-3</v>
      </c>
      <c r="L109" s="4">
        <v>1.6690649211417547E-3</v>
      </c>
      <c r="M109" s="14">
        <v>1.7091455862588533E-3</v>
      </c>
      <c r="O109" s="67"/>
      <c r="P109" s="2">
        <v>0.1</v>
      </c>
      <c r="Q109" s="4">
        <v>1.0662345956233929E-3</v>
      </c>
      <c r="R109" s="4">
        <v>1.182682139837754E-3</v>
      </c>
      <c r="S109" s="4">
        <v>1.2902720134655558E-3</v>
      </c>
      <c r="T109" s="4">
        <v>1.3802678827458407E-3</v>
      </c>
      <c r="U109" s="4">
        <v>1.4590374614804784E-3</v>
      </c>
      <c r="V109" s="4">
        <v>1.5212300755421135E-3</v>
      </c>
      <c r="W109" s="4">
        <v>1.5740567049750877E-3</v>
      </c>
      <c r="X109" s="4">
        <v>1.6152483346771559E-3</v>
      </c>
      <c r="Y109" s="4">
        <v>1.6451092122109967E-3</v>
      </c>
      <c r="Z109" s="4">
        <v>1.6690649211417547E-3</v>
      </c>
      <c r="AA109" s="14">
        <v>1.7091455862588533E-3</v>
      </c>
    </row>
    <row r="110" spans="1:27" x14ac:dyDescent="0.35">
      <c r="A110" s="67"/>
      <c r="B110" s="2">
        <v>0.15</v>
      </c>
      <c r="C110" s="4">
        <v>1.1005176818464015E-3</v>
      </c>
      <c r="D110" s="4">
        <v>1.2760176529541434E-3</v>
      </c>
      <c r="E110" s="4">
        <v>1.3910761621650438E-3</v>
      </c>
      <c r="F110" s="4">
        <v>1.4802238261190431E-3</v>
      </c>
      <c r="G110" s="4">
        <v>1.5499574333415905E-3</v>
      </c>
      <c r="H110" s="4">
        <v>1.6091092181376135E-3</v>
      </c>
      <c r="I110" s="4">
        <v>1.6332848809340397E-3</v>
      </c>
      <c r="J110" s="4">
        <v>1.659639996779635E-3</v>
      </c>
      <c r="K110" s="4">
        <v>1.6875020270956226E-3</v>
      </c>
      <c r="L110" s="4">
        <v>1.7045453235983409E-3</v>
      </c>
      <c r="M110" s="14">
        <v>1.7131223719064346E-3</v>
      </c>
      <c r="O110" s="67"/>
      <c r="P110" s="2">
        <v>0.15</v>
      </c>
      <c r="Q110" s="4">
        <v>1.1005176818464015E-3</v>
      </c>
      <c r="R110" s="4">
        <v>1.2760176529541434E-3</v>
      </c>
      <c r="S110" s="4">
        <v>1.3910761621650438E-3</v>
      </c>
      <c r="T110" s="4">
        <v>1.4802238261190431E-3</v>
      </c>
      <c r="U110" s="4">
        <v>1.5499574333415905E-3</v>
      </c>
      <c r="V110" s="4">
        <v>1.6091092181376135E-3</v>
      </c>
      <c r="W110" s="4">
        <v>1.6332848809340397E-3</v>
      </c>
      <c r="X110" s="4">
        <v>1.659639996779635E-3</v>
      </c>
      <c r="Y110" s="4">
        <v>1.6875020270956226E-3</v>
      </c>
      <c r="Z110" s="4">
        <v>1.7045453235983409E-3</v>
      </c>
      <c r="AA110" s="14">
        <v>1.7131223719064346E-3</v>
      </c>
    </row>
    <row r="111" spans="1:27" x14ac:dyDescent="0.35">
      <c r="A111" s="67"/>
      <c r="B111" s="2">
        <v>0.2</v>
      </c>
      <c r="C111" s="4">
        <v>1.0516931920245601E-3</v>
      </c>
      <c r="D111" s="4">
        <v>1.2948384434019712E-3</v>
      </c>
      <c r="E111" s="4">
        <v>1.432453336782234E-3</v>
      </c>
      <c r="F111" s="4">
        <v>1.5149067311764619E-3</v>
      </c>
      <c r="G111" s="4">
        <v>1.5724750457030421E-3</v>
      </c>
      <c r="H111" s="4">
        <v>1.6100382598022507E-3</v>
      </c>
      <c r="I111" s="4">
        <v>1.63052673189848E-3</v>
      </c>
      <c r="J111" s="4">
        <v>1.6396169510144195E-3</v>
      </c>
      <c r="K111" s="4">
        <v>1.6587794437438279E-3</v>
      </c>
      <c r="L111" s="4">
        <v>1.6639473717702223E-3</v>
      </c>
      <c r="M111" s="14">
        <v>1.6687470087805264E-3</v>
      </c>
      <c r="O111" s="67"/>
      <c r="P111" s="2">
        <v>0.2</v>
      </c>
      <c r="Q111" s="4">
        <v>1.0516931920245601E-3</v>
      </c>
      <c r="R111" s="4">
        <v>1.2948384434019712E-3</v>
      </c>
      <c r="S111" s="4">
        <v>1.432453336782234E-3</v>
      </c>
      <c r="T111" s="4">
        <v>1.5149067311764619E-3</v>
      </c>
      <c r="U111" s="4">
        <v>1.5724750457030421E-3</v>
      </c>
      <c r="V111" s="4">
        <v>1.6100382598022507E-3</v>
      </c>
      <c r="W111" s="4">
        <v>1.63052673189848E-3</v>
      </c>
      <c r="X111" s="4">
        <v>1.6396169510144195E-3</v>
      </c>
      <c r="Y111" s="4">
        <v>1.6587794437438279E-3</v>
      </c>
      <c r="Z111" s="4">
        <v>1.6639473717702223E-3</v>
      </c>
      <c r="AA111" s="14">
        <v>1.6687470087805264E-3</v>
      </c>
    </row>
    <row r="112" spans="1:27" x14ac:dyDescent="0.35">
      <c r="A112" s="67"/>
      <c r="B112" s="2">
        <v>0.25</v>
      </c>
      <c r="C112" s="4">
        <v>9.7197061706880844E-4</v>
      </c>
      <c r="D112" s="4">
        <v>1.2948309524581938E-3</v>
      </c>
      <c r="E112" s="4">
        <v>1.4399808297807289E-3</v>
      </c>
      <c r="F112" s="4">
        <v>1.5214172668185078E-3</v>
      </c>
      <c r="G112" s="4">
        <v>1.5593681989967878E-3</v>
      </c>
      <c r="H112" s="4">
        <v>1.5841683266229097E-3</v>
      </c>
      <c r="I112" s="4">
        <v>1.6073207758900573E-3</v>
      </c>
      <c r="J112" s="4">
        <v>1.6098273609235661E-3</v>
      </c>
      <c r="K112" s="4">
        <v>1.6146963097433368E-3</v>
      </c>
      <c r="L112" s="4">
        <v>1.6275570254397308E-3</v>
      </c>
      <c r="M112" s="14">
        <v>1.609029040343766E-3</v>
      </c>
      <c r="O112" s="67"/>
      <c r="P112" s="2">
        <v>0.25</v>
      </c>
      <c r="Q112" s="4">
        <v>9.7197061706880844E-4</v>
      </c>
      <c r="R112" s="4">
        <v>1.2948309524581938E-3</v>
      </c>
      <c r="S112" s="4">
        <v>1.4399808297807289E-3</v>
      </c>
      <c r="T112" s="4">
        <v>1.5214172668185078E-3</v>
      </c>
      <c r="U112" s="4">
        <v>1.5593681989967878E-3</v>
      </c>
      <c r="V112" s="4">
        <v>1.5841683266229097E-3</v>
      </c>
      <c r="W112" s="4">
        <v>1.6073207758900573E-3</v>
      </c>
      <c r="X112" s="4">
        <v>1.6098273609235661E-3</v>
      </c>
      <c r="Y112" s="4">
        <v>1.6146963097433368E-3</v>
      </c>
      <c r="Z112" s="4">
        <v>1.6275570254397308E-3</v>
      </c>
      <c r="AA112" s="14">
        <v>1.609029040343766E-3</v>
      </c>
    </row>
    <row r="113" spans="1:27" x14ac:dyDescent="0.35">
      <c r="A113" s="67"/>
      <c r="B113" s="2">
        <v>0.3</v>
      </c>
      <c r="C113" s="4">
        <v>8.8344214958843822E-4</v>
      </c>
      <c r="D113" s="4">
        <v>1.2795510735117252E-3</v>
      </c>
      <c r="E113" s="4">
        <v>1.4436410201560984E-3</v>
      </c>
      <c r="F113" s="4">
        <v>1.4976815117534118E-3</v>
      </c>
      <c r="G113" s="4">
        <v>1.5406210832157906E-3</v>
      </c>
      <c r="H113" s="4">
        <v>1.5662906542285757E-3</v>
      </c>
      <c r="I113" s="4">
        <v>1.5769057331527514E-3</v>
      </c>
      <c r="J113" s="4">
        <v>1.5952152461081921E-3</v>
      </c>
      <c r="K113" s="4">
        <v>1.5899745489136655E-3</v>
      </c>
      <c r="L113" s="4">
        <v>1.5879131399675528E-3</v>
      </c>
      <c r="M113" s="14">
        <v>1.5654384976352481E-3</v>
      </c>
      <c r="O113" s="67"/>
      <c r="P113" s="2">
        <v>0.3</v>
      </c>
      <c r="Q113" s="4">
        <v>8.8344214958843822E-4</v>
      </c>
      <c r="R113" s="4">
        <v>1.2795510735117252E-3</v>
      </c>
      <c r="S113" s="4">
        <v>1.4436410201560984E-3</v>
      </c>
      <c r="T113" s="4">
        <v>1.4976815117534118E-3</v>
      </c>
      <c r="U113" s="4">
        <v>1.5406210832157906E-3</v>
      </c>
      <c r="V113" s="4">
        <v>1.5662906542285757E-3</v>
      </c>
      <c r="W113" s="4">
        <v>1.5769057331527514E-3</v>
      </c>
      <c r="X113" s="4">
        <v>1.5952152461081921E-3</v>
      </c>
      <c r="Y113" s="4">
        <v>1.5899745489136655E-3</v>
      </c>
      <c r="Z113" s="4">
        <v>1.5879131399675528E-3</v>
      </c>
      <c r="AA113" s="14">
        <v>1.5654384976352481E-3</v>
      </c>
    </row>
    <row r="114" spans="1:27" x14ac:dyDescent="0.35">
      <c r="A114" s="67"/>
      <c r="B114" s="2">
        <v>0.35</v>
      </c>
      <c r="C114" s="4">
        <v>8.0351452033651028E-4</v>
      </c>
      <c r="D114" s="4">
        <v>1.2631700258298451E-3</v>
      </c>
      <c r="E114" s="4">
        <v>1.409138227021611E-3</v>
      </c>
      <c r="F114" s="4">
        <v>1.4746472712254481E-3</v>
      </c>
      <c r="G114" s="4">
        <v>1.5140468366851628E-3</v>
      </c>
      <c r="H114" s="4">
        <v>1.5437824261263606E-3</v>
      </c>
      <c r="I114" s="4">
        <v>1.5569707677154786E-3</v>
      </c>
      <c r="J114" s="4">
        <v>1.5639217049972353E-3</v>
      </c>
      <c r="K114" s="4">
        <v>1.5577618443056915E-3</v>
      </c>
      <c r="L114" s="4">
        <v>1.549740278290083E-3</v>
      </c>
      <c r="M114" s="14">
        <v>1.5254557910137124E-3</v>
      </c>
      <c r="O114" s="67"/>
      <c r="P114" s="2">
        <v>0.35</v>
      </c>
      <c r="Q114" s="4">
        <v>8.0351452033651028E-4</v>
      </c>
      <c r="R114" s="4">
        <v>1.2631700258298451E-3</v>
      </c>
      <c r="S114" s="4">
        <v>1.409138227021611E-3</v>
      </c>
      <c r="T114" s="4">
        <v>1.4746472712254481E-3</v>
      </c>
      <c r="U114" s="4">
        <v>1.5140468366851628E-3</v>
      </c>
      <c r="V114" s="4">
        <v>1.5437824261263606E-3</v>
      </c>
      <c r="W114" s="4">
        <v>1.5569707677154786E-3</v>
      </c>
      <c r="X114" s="4">
        <v>1.5639217049972353E-3</v>
      </c>
      <c r="Y114" s="4">
        <v>1.5577618443056915E-3</v>
      </c>
      <c r="Z114" s="4">
        <v>1.549740278290083E-3</v>
      </c>
      <c r="AA114" s="14">
        <v>1.5254557910137124E-3</v>
      </c>
    </row>
    <row r="115" spans="1:27" x14ac:dyDescent="0.35">
      <c r="A115" s="67"/>
      <c r="B115" s="2">
        <v>0.4</v>
      </c>
      <c r="C115" s="4">
        <v>7.3868270684107325E-4</v>
      </c>
      <c r="D115" s="4">
        <v>1.2500803835988642E-3</v>
      </c>
      <c r="E115" s="4">
        <v>1.3913339823399175E-3</v>
      </c>
      <c r="F115" s="4">
        <v>1.4668023597741019E-3</v>
      </c>
      <c r="G115" s="4">
        <v>1.5040665946666864E-3</v>
      </c>
      <c r="H115" s="4">
        <v>1.5403848303735506E-3</v>
      </c>
      <c r="I115" s="4">
        <v>1.5441159789196554E-3</v>
      </c>
      <c r="J115" s="4">
        <v>1.5397761706120502E-3</v>
      </c>
      <c r="K115" s="4">
        <v>1.533867709286429E-3</v>
      </c>
      <c r="L115" s="4">
        <v>1.5193960290873811E-3</v>
      </c>
      <c r="M115" s="14">
        <v>1.4980996875159803E-3</v>
      </c>
      <c r="O115" s="67"/>
      <c r="P115" s="2">
        <v>0.4</v>
      </c>
      <c r="Q115" s="4">
        <v>7.3868270684107325E-4</v>
      </c>
      <c r="R115" s="4">
        <v>1.2500803835988642E-3</v>
      </c>
      <c r="S115" s="4">
        <v>1.3913339823399175E-3</v>
      </c>
      <c r="T115" s="4">
        <v>1.4668023597741019E-3</v>
      </c>
      <c r="U115" s="4">
        <v>1.5040665946666864E-3</v>
      </c>
      <c r="V115" s="4">
        <v>1.5403848303735506E-3</v>
      </c>
      <c r="W115" s="4">
        <v>1.5441159789196554E-3</v>
      </c>
      <c r="X115" s="4">
        <v>1.5397761706120502E-3</v>
      </c>
      <c r="Y115" s="4">
        <v>1.533867709286429E-3</v>
      </c>
      <c r="Z115" s="4">
        <v>1.5193960290873811E-3</v>
      </c>
      <c r="AA115" s="14">
        <v>1.4980996875159803E-3</v>
      </c>
    </row>
    <row r="116" spans="1:27" x14ac:dyDescent="0.35">
      <c r="A116" s="67"/>
      <c r="B116" s="2">
        <v>0.45</v>
      </c>
      <c r="C116" s="4">
        <v>6.7277730116149532E-4</v>
      </c>
      <c r="D116" s="4">
        <v>1.2370550317754737E-3</v>
      </c>
      <c r="E116" s="4">
        <v>1.3702583354967559E-3</v>
      </c>
      <c r="F116" s="4">
        <v>1.4413520840824772E-3</v>
      </c>
      <c r="G116" s="4">
        <v>1.4946955063180913E-3</v>
      </c>
      <c r="H116" s="4">
        <v>1.5221482512223666E-3</v>
      </c>
      <c r="I116" s="4">
        <v>1.5234925051992871E-3</v>
      </c>
      <c r="J116" s="4">
        <v>1.5201846361356888E-3</v>
      </c>
      <c r="K116" s="4">
        <v>1.4981161511286795E-3</v>
      </c>
      <c r="L116" s="4">
        <v>1.4783056506034173E-3</v>
      </c>
      <c r="M116" s="14">
        <v>1.4633818795996417E-3</v>
      </c>
      <c r="O116" s="67"/>
      <c r="P116" s="2">
        <v>0.45</v>
      </c>
      <c r="Q116" s="4">
        <v>6.7277730116149532E-4</v>
      </c>
      <c r="R116" s="4">
        <v>1.2370550317754737E-3</v>
      </c>
      <c r="S116" s="4">
        <v>1.3702583354967559E-3</v>
      </c>
      <c r="T116" s="4">
        <v>1.4413520840824772E-3</v>
      </c>
      <c r="U116" s="4">
        <v>1.4946955063180913E-3</v>
      </c>
      <c r="V116" s="4">
        <v>1.5221482512223666E-3</v>
      </c>
      <c r="W116" s="4">
        <v>1.5234925051992871E-3</v>
      </c>
      <c r="X116" s="4">
        <v>1.5201846361356888E-3</v>
      </c>
      <c r="Y116" s="4">
        <v>1.4981161511286795E-3</v>
      </c>
      <c r="Z116" s="4">
        <v>1.4783056506034173E-3</v>
      </c>
      <c r="AA116" s="14">
        <v>1.4633818795996417E-3</v>
      </c>
    </row>
    <row r="117" spans="1:27" x14ac:dyDescent="0.35">
      <c r="A117" s="67"/>
      <c r="B117" s="2">
        <v>0.5</v>
      </c>
      <c r="C117" s="4">
        <v>5.9143915189153508E-4</v>
      </c>
      <c r="D117" s="4">
        <v>1.2306147134415924E-3</v>
      </c>
      <c r="E117" s="4">
        <v>1.3495772391319419E-3</v>
      </c>
      <c r="F117" s="4">
        <v>1.4416145140689052E-3</v>
      </c>
      <c r="G117" s="4">
        <v>1.4855479938299583E-3</v>
      </c>
      <c r="H117" s="4">
        <v>1.5101861195071166E-3</v>
      </c>
      <c r="I117" s="4">
        <v>1.5049330746030646E-3</v>
      </c>
      <c r="J117" s="4">
        <v>1.4930468401423566E-3</v>
      </c>
      <c r="K117" s="4">
        <v>1.4764036094282384E-3</v>
      </c>
      <c r="L117" s="4">
        <v>1.4467152705554859E-3</v>
      </c>
      <c r="M117" s="14">
        <v>1.4274996003570582E-3</v>
      </c>
      <c r="O117" s="67"/>
      <c r="P117" s="2">
        <v>0.5</v>
      </c>
      <c r="Q117" s="4">
        <v>5.9143915189153508E-4</v>
      </c>
      <c r="R117" s="4">
        <v>1.2306147134415924E-3</v>
      </c>
      <c r="S117" s="4">
        <v>1.3495772391319419E-3</v>
      </c>
      <c r="T117" s="4">
        <v>1.4416145140689052E-3</v>
      </c>
      <c r="U117" s="4">
        <v>1.4855479938299583E-3</v>
      </c>
      <c r="V117" s="4">
        <v>1.5101861195071166E-3</v>
      </c>
      <c r="W117" s="4">
        <v>1.5049330746030646E-3</v>
      </c>
      <c r="X117" s="4">
        <v>1.4930468401423566E-3</v>
      </c>
      <c r="Y117" s="4">
        <v>1.4764036094282384E-3</v>
      </c>
      <c r="Z117" s="4">
        <v>1.4467152705554859E-3</v>
      </c>
      <c r="AA117" s="14">
        <v>1.4274996003570582E-3</v>
      </c>
    </row>
    <row r="118" spans="1:27" x14ac:dyDescent="0.35">
      <c r="A118" s="67"/>
      <c r="B118" s="2">
        <v>0.55000000000000004</v>
      </c>
      <c r="C118" s="4">
        <v>5.3802287816972323E-4</v>
      </c>
      <c r="D118" s="4">
        <v>1.2135617857254441E-3</v>
      </c>
      <c r="E118" s="4">
        <v>1.3446347802814652E-3</v>
      </c>
      <c r="F118" s="4">
        <v>1.4356948574866511E-3</v>
      </c>
      <c r="G118" s="4">
        <v>1.4849256692699157E-3</v>
      </c>
      <c r="H118" s="4">
        <v>1.4966838168238195E-3</v>
      </c>
      <c r="I118" s="4">
        <v>1.4822045633629283E-3</v>
      </c>
      <c r="J118" s="4">
        <v>1.4768856640080793E-3</v>
      </c>
      <c r="K118" s="4">
        <v>1.4498283750808501E-3</v>
      </c>
      <c r="L118" s="4">
        <v>1.4201530424621312E-3</v>
      </c>
      <c r="M118" s="14">
        <v>1.3851517311351039E-3</v>
      </c>
      <c r="O118" s="67"/>
      <c r="P118" s="2">
        <v>0.55000000000000004</v>
      </c>
      <c r="Q118" s="4">
        <v>5.3802287816972323E-4</v>
      </c>
      <c r="R118" s="4">
        <v>1.2135617857254441E-3</v>
      </c>
      <c r="S118" s="4">
        <v>1.3446347802814652E-3</v>
      </c>
      <c r="T118" s="4">
        <v>1.4356948574866511E-3</v>
      </c>
      <c r="U118" s="4">
        <v>1.4849256692699157E-3</v>
      </c>
      <c r="V118" s="4">
        <v>1.4966838168238195E-3</v>
      </c>
      <c r="W118" s="4">
        <v>1.4822045633629283E-3</v>
      </c>
      <c r="X118" s="4">
        <v>1.4768856640080793E-3</v>
      </c>
      <c r="Y118" s="4">
        <v>1.4498283750808501E-3</v>
      </c>
      <c r="Z118" s="4">
        <v>1.4201530424621312E-3</v>
      </c>
      <c r="AA118" s="14">
        <v>1.3851517311351039E-3</v>
      </c>
    </row>
    <row r="119" spans="1:27" x14ac:dyDescent="0.35">
      <c r="A119" s="67"/>
      <c r="B119" s="2">
        <v>0.6</v>
      </c>
      <c r="C119" s="4">
        <v>5.0306824118469858E-4</v>
      </c>
      <c r="D119" s="4">
        <v>1.1882276608214128E-3</v>
      </c>
      <c r="E119" s="4">
        <v>1.3424880075035047E-3</v>
      </c>
      <c r="F119" s="4">
        <v>1.4415601841469973E-3</v>
      </c>
      <c r="G119" s="4">
        <v>1.4750201720530928E-3</v>
      </c>
      <c r="H119" s="4">
        <v>1.4843179973251723E-3</v>
      </c>
      <c r="I119" s="4">
        <v>1.4600642970045512E-3</v>
      </c>
      <c r="J119" s="4">
        <v>1.4499518521760965E-3</v>
      </c>
      <c r="K119" s="4">
        <v>1.4206374019477528E-3</v>
      </c>
      <c r="L119" s="4">
        <v>1.3940789604853158E-3</v>
      </c>
      <c r="M119" s="14">
        <v>1.3569048638722644E-3</v>
      </c>
      <c r="O119" s="67"/>
      <c r="P119" s="2">
        <v>0.6</v>
      </c>
      <c r="Q119" s="4">
        <v>5.0306824118469858E-4</v>
      </c>
      <c r="R119" s="4">
        <v>1.1882276608214128E-3</v>
      </c>
      <c r="S119" s="4">
        <v>1.3424880075035047E-3</v>
      </c>
      <c r="T119" s="4">
        <v>1.4415601841469973E-3</v>
      </c>
      <c r="U119" s="4">
        <v>1.4750201720530928E-3</v>
      </c>
      <c r="V119" s="4">
        <v>1.4843179973251723E-3</v>
      </c>
      <c r="W119" s="4">
        <v>1.4600642970045512E-3</v>
      </c>
      <c r="X119" s="4">
        <v>1.4499518521760965E-3</v>
      </c>
      <c r="Y119" s="4">
        <v>1.4206374019477528E-3</v>
      </c>
      <c r="Z119" s="4">
        <v>1.3940789604853158E-3</v>
      </c>
      <c r="AA119" s="14">
        <v>1.3569048638722644E-3</v>
      </c>
    </row>
    <row r="120" spans="1:27" x14ac:dyDescent="0.35">
      <c r="A120" s="67"/>
      <c r="B120" s="2">
        <v>0.65</v>
      </c>
      <c r="C120" s="4">
        <v>4.6001153111796197E-4</v>
      </c>
      <c r="D120" s="4">
        <v>1.1750921674290619E-3</v>
      </c>
      <c r="E120" s="4">
        <v>1.3391071223175879E-3</v>
      </c>
      <c r="F120" s="4">
        <v>1.4391485941587657E-3</v>
      </c>
      <c r="G120" s="4">
        <v>1.476163899227333E-3</v>
      </c>
      <c r="H120" s="4">
        <v>1.4615843823651013E-3</v>
      </c>
      <c r="I120" s="4">
        <v>1.4424884026309987E-3</v>
      </c>
      <c r="J120" s="4">
        <v>1.4167742152277976E-3</v>
      </c>
      <c r="K120" s="4">
        <v>1.3827737269167793E-3</v>
      </c>
      <c r="L120" s="4">
        <v>1.363817193982242E-3</v>
      </c>
      <c r="M120" s="14">
        <v>1.3281626065032948E-3</v>
      </c>
      <c r="O120" s="67"/>
      <c r="P120" s="2">
        <v>0.65</v>
      </c>
      <c r="Q120" s="4">
        <v>4.6001153111796197E-4</v>
      </c>
      <c r="R120" s="4">
        <v>1.1750921674290619E-3</v>
      </c>
      <c r="S120" s="4">
        <v>1.3391071223175879E-3</v>
      </c>
      <c r="T120" s="4">
        <v>1.4391485941587657E-3</v>
      </c>
      <c r="U120" s="4">
        <v>1.476163899227333E-3</v>
      </c>
      <c r="V120" s="4">
        <v>1.4615843823651013E-3</v>
      </c>
      <c r="W120" s="4">
        <v>1.4424884026309987E-3</v>
      </c>
      <c r="X120" s="4">
        <v>1.4167742152277976E-3</v>
      </c>
      <c r="Y120" s="4">
        <v>1.3827737269167793E-3</v>
      </c>
      <c r="Z120" s="4">
        <v>1.363817193982242E-3</v>
      </c>
      <c r="AA120" s="14">
        <v>1.3281626065032948E-3</v>
      </c>
    </row>
    <row r="121" spans="1:27" x14ac:dyDescent="0.35">
      <c r="A121" s="67"/>
      <c r="B121" s="2">
        <v>0.7</v>
      </c>
      <c r="C121" s="4">
        <v>4.1789929735277056E-4</v>
      </c>
      <c r="D121" s="4">
        <v>1.1639572499338986E-3</v>
      </c>
      <c r="E121" s="4">
        <v>1.3448188434714463E-3</v>
      </c>
      <c r="F121" s="4">
        <v>1.4316466197599543E-3</v>
      </c>
      <c r="G121" s="4">
        <v>1.4616693346066309E-3</v>
      </c>
      <c r="H121" s="4">
        <v>1.4530863593979666E-3</v>
      </c>
      <c r="I121" s="4">
        <v>1.4235402661389406E-3</v>
      </c>
      <c r="J121" s="4">
        <v>1.392105796503274E-3</v>
      </c>
      <c r="K121" s="4">
        <v>1.3615485081522418E-3</v>
      </c>
      <c r="L121" s="4">
        <v>1.3342825429340428E-3</v>
      </c>
      <c r="M121" s="14">
        <v>1.3008004937869297E-3</v>
      </c>
      <c r="O121" s="67"/>
      <c r="P121" s="2">
        <v>0.7</v>
      </c>
      <c r="Q121" s="4">
        <v>4.1789929735277056E-4</v>
      </c>
      <c r="R121" s="4">
        <v>1.1639572499338986E-3</v>
      </c>
      <c r="S121" s="4">
        <v>1.3448188434714463E-3</v>
      </c>
      <c r="T121" s="4">
        <v>1.4316466197599543E-3</v>
      </c>
      <c r="U121" s="4">
        <v>1.4616693346066309E-3</v>
      </c>
      <c r="V121" s="4">
        <v>1.4530863593979666E-3</v>
      </c>
      <c r="W121" s="4">
        <v>1.4235402661389406E-3</v>
      </c>
      <c r="X121" s="4">
        <v>1.392105796503274E-3</v>
      </c>
      <c r="Y121" s="4">
        <v>1.3615485081522418E-3</v>
      </c>
      <c r="Z121" s="4">
        <v>1.3342825429340428E-3</v>
      </c>
      <c r="AA121" s="14">
        <v>1.3008004937869297E-3</v>
      </c>
    </row>
    <row r="122" spans="1:27" x14ac:dyDescent="0.35">
      <c r="A122" s="67"/>
      <c r="B122" s="2">
        <v>0.75</v>
      </c>
      <c r="C122" s="4">
        <v>3.6886419676546953E-4</v>
      </c>
      <c r="D122" s="4">
        <v>1.1569832635943637E-3</v>
      </c>
      <c r="E122" s="4">
        <v>1.3323741632679715E-3</v>
      </c>
      <c r="F122" s="4">
        <v>1.428978362049734E-3</v>
      </c>
      <c r="G122" s="4">
        <v>1.4397149424356314E-3</v>
      </c>
      <c r="H122" s="4">
        <v>1.431764005318502E-3</v>
      </c>
      <c r="I122" s="4">
        <v>1.3989973001431878E-3</v>
      </c>
      <c r="J122" s="4">
        <v>1.3628950670349395E-3</v>
      </c>
      <c r="K122" s="4">
        <v>1.3398620612779266E-3</v>
      </c>
      <c r="L122" s="4">
        <v>1.3005649818072637E-3</v>
      </c>
      <c r="M122" s="14">
        <v>1.2674382997402728E-3</v>
      </c>
      <c r="O122" s="67"/>
      <c r="P122" s="2">
        <v>0.75</v>
      </c>
      <c r="Q122" s="4">
        <v>3.6886419676546953E-4</v>
      </c>
      <c r="R122" s="4">
        <v>1.1569832635943637E-3</v>
      </c>
      <c r="S122" s="4">
        <v>1.3323741632679715E-3</v>
      </c>
      <c r="T122" s="4">
        <v>1.428978362049734E-3</v>
      </c>
      <c r="U122" s="4">
        <v>1.4397149424356314E-3</v>
      </c>
      <c r="V122" s="4">
        <v>1.431764005318502E-3</v>
      </c>
      <c r="W122" s="4">
        <v>1.3989973001431878E-3</v>
      </c>
      <c r="X122" s="4">
        <v>1.3628950670349395E-3</v>
      </c>
      <c r="Y122" s="4">
        <v>1.3398620612779266E-3</v>
      </c>
      <c r="Z122" s="4">
        <v>1.3005649818072637E-3</v>
      </c>
      <c r="AA122" s="14">
        <v>1.2674382997402728E-3</v>
      </c>
    </row>
    <row r="123" spans="1:27" x14ac:dyDescent="0.35">
      <c r="A123" s="67"/>
      <c r="B123" s="2">
        <v>0.8</v>
      </c>
      <c r="C123" s="4">
        <v>3.530363676293286E-4</v>
      </c>
      <c r="D123" s="4">
        <v>1.1458012601668801E-3</v>
      </c>
      <c r="E123" s="4">
        <v>1.3320844036844599E-3</v>
      </c>
      <c r="F123" s="4">
        <v>1.4222898547544089E-3</v>
      </c>
      <c r="G123" s="4">
        <v>1.4327574197087922E-3</v>
      </c>
      <c r="H123" s="4">
        <v>1.4155137610395181E-3</v>
      </c>
      <c r="I123" s="4">
        <v>1.3820871942672049E-3</v>
      </c>
      <c r="J123" s="4">
        <v>1.3518967975251809E-3</v>
      </c>
      <c r="K123" s="4">
        <v>1.3081226032169997E-3</v>
      </c>
      <c r="L123" s="4">
        <v>1.2708950821807353E-3</v>
      </c>
      <c r="M123" s="14">
        <v>1.2532332477488924E-3</v>
      </c>
      <c r="O123" s="67"/>
      <c r="P123" s="2">
        <v>0.8</v>
      </c>
      <c r="Q123" s="4">
        <v>3.530363676293286E-4</v>
      </c>
      <c r="R123" s="4">
        <v>1.1458012601668801E-3</v>
      </c>
      <c r="S123" s="4">
        <v>1.3320844036844599E-3</v>
      </c>
      <c r="T123" s="4">
        <v>1.4222898547544089E-3</v>
      </c>
      <c r="U123" s="4">
        <v>1.4327574197087922E-3</v>
      </c>
      <c r="V123" s="4">
        <v>1.4155137610395181E-3</v>
      </c>
      <c r="W123" s="4">
        <v>1.3820871942672049E-3</v>
      </c>
      <c r="X123" s="4">
        <v>1.3518967975251809E-3</v>
      </c>
      <c r="Y123" s="4">
        <v>1.3081226032169997E-3</v>
      </c>
      <c r="Z123" s="4">
        <v>1.2708950821807353E-3</v>
      </c>
      <c r="AA123" s="14">
        <v>1.2532332477488924E-3</v>
      </c>
    </row>
    <row r="124" spans="1:27" x14ac:dyDescent="0.35">
      <c r="A124" s="67"/>
      <c r="B124" s="2">
        <v>0.85</v>
      </c>
      <c r="C124" s="4">
        <v>3.2447905836952327E-4</v>
      </c>
      <c r="D124" s="4">
        <v>1.1355494508569223E-3</v>
      </c>
      <c r="E124" s="4">
        <v>1.3402451695454438E-3</v>
      </c>
      <c r="F124" s="4">
        <v>1.4143812291219147E-3</v>
      </c>
      <c r="G124" s="4">
        <v>1.4213876487784716E-3</v>
      </c>
      <c r="H124" s="4">
        <v>1.3881372426620439E-3</v>
      </c>
      <c r="I124" s="4">
        <v>1.3561094244246841E-3</v>
      </c>
      <c r="J124" s="4">
        <v>1.316990151971179E-3</v>
      </c>
      <c r="K124" s="4">
        <v>1.295148700183294E-3</v>
      </c>
      <c r="L124" s="4">
        <v>1.2443082409863953E-3</v>
      </c>
      <c r="M124" s="14">
        <v>1.2164001948729132E-3</v>
      </c>
      <c r="O124" s="67"/>
      <c r="P124" s="2">
        <v>0.85</v>
      </c>
      <c r="Q124" s="4">
        <v>3.2447905836952327E-4</v>
      </c>
      <c r="R124" s="4">
        <v>1.1355494508569223E-3</v>
      </c>
      <c r="S124" s="4">
        <v>1.3402451695454438E-3</v>
      </c>
      <c r="T124" s="4">
        <v>1.4143812291219147E-3</v>
      </c>
      <c r="U124" s="4">
        <v>1.4213876487784716E-3</v>
      </c>
      <c r="V124" s="4">
        <v>1.3881372426620439E-3</v>
      </c>
      <c r="W124" s="4">
        <v>1.3561094244246841E-3</v>
      </c>
      <c r="X124" s="4">
        <v>1.316990151971179E-3</v>
      </c>
      <c r="Y124" s="4">
        <v>1.295148700183294E-3</v>
      </c>
      <c r="Z124" s="4">
        <v>1.2443082409863953E-3</v>
      </c>
      <c r="AA124" s="14">
        <v>1.2164001948729132E-3</v>
      </c>
    </row>
    <row r="125" spans="1:27" x14ac:dyDescent="0.35">
      <c r="A125" s="67"/>
      <c r="B125" s="2">
        <v>0.9</v>
      </c>
      <c r="C125" s="4">
        <v>2.9919597066486021E-4</v>
      </c>
      <c r="D125" s="4">
        <v>1.1198020053097839E-3</v>
      </c>
      <c r="E125" s="4">
        <v>1.3427459099964443E-3</v>
      </c>
      <c r="F125" s="4">
        <v>1.4109837980052328E-3</v>
      </c>
      <c r="G125" s="4">
        <v>1.4015786299783504E-3</v>
      </c>
      <c r="H125" s="4">
        <v>1.3687843482517658E-3</v>
      </c>
      <c r="I125" s="4">
        <v>1.3372303527878987E-3</v>
      </c>
      <c r="J125" s="4">
        <v>1.2881635185871224E-3</v>
      </c>
      <c r="K125" s="4">
        <v>1.2606640993408442E-3</v>
      </c>
      <c r="L125" s="4">
        <v>1.2219474445359032E-3</v>
      </c>
      <c r="M125" s="14">
        <v>1.1903328629773052E-3</v>
      </c>
      <c r="O125" s="67"/>
      <c r="P125" s="2">
        <v>0.9</v>
      </c>
      <c r="Q125" s="4">
        <v>2.9919597066486021E-4</v>
      </c>
      <c r="R125" s="4">
        <v>1.1198020053097839E-3</v>
      </c>
      <c r="S125" s="4">
        <v>1.3427459099964443E-3</v>
      </c>
      <c r="T125" s="4">
        <v>1.4109837980052328E-3</v>
      </c>
      <c r="U125" s="4">
        <v>1.4015786299783504E-3</v>
      </c>
      <c r="V125" s="4">
        <v>1.3687843482517658E-3</v>
      </c>
      <c r="W125" s="4">
        <v>1.3372303527878987E-3</v>
      </c>
      <c r="X125" s="4">
        <v>1.2881635185871224E-3</v>
      </c>
      <c r="Y125" s="4">
        <v>1.2606640993408442E-3</v>
      </c>
      <c r="Z125" s="4">
        <v>1.2219474445359032E-3</v>
      </c>
      <c r="AA125" s="14">
        <v>1.1903328629773052E-3</v>
      </c>
    </row>
    <row r="126" spans="1:27" x14ac:dyDescent="0.35">
      <c r="A126" s="67"/>
      <c r="B126" s="2">
        <v>0.95</v>
      </c>
      <c r="C126" s="4">
        <v>2.7384826328035139E-4</v>
      </c>
      <c r="D126" s="4">
        <v>1.1132266030337047E-3</v>
      </c>
      <c r="E126" s="4">
        <v>1.3456645792558231E-3</v>
      </c>
      <c r="F126" s="4">
        <v>1.3983343104597757E-3</v>
      </c>
      <c r="G126" s="4">
        <v>1.3864628932504979E-3</v>
      </c>
      <c r="H126" s="4">
        <v>1.3612763646343178E-3</v>
      </c>
      <c r="I126" s="4">
        <v>1.3130085918759157E-3</v>
      </c>
      <c r="J126" s="4">
        <v>1.2746678013489045E-3</v>
      </c>
      <c r="K126" s="4">
        <v>1.2371667373876408E-3</v>
      </c>
      <c r="L126" s="4">
        <v>1.20462558370631E-3</v>
      </c>
      <c r="M126" s="14">
        <v>1.1658513885749856E-3</v>
      </c>
      <c r="O126" s="67"/>
      <c r="P126" s="2">
        <v>0.95</v>
      </c>
      <c r="Q126" s="4">
        <v>2.7384826328035139E-4</v>
      </c>
      <c r="R126" s="4">
        <v>1.1132266030337047E-3</v>
      </c>
      <c r="S126" s="4">
        <v>1.3456645792558231E-3</v>
      </c>
      <c r="T126" s="4">
        <v>1.3983343104597757E-3</v>
      </c>
      <c r="U126" s="4">
        <v>1.3864628932504979E-3</v>
      </c>
      <c r="V126" s="4">
        <v>1.3612763646343178E-3</v>
      </c>
      <c r="W126" s="4">
        <v>1.3130085918759157E-3</v>
      </c>
      <c r="X126" s="4">
        <v>1.2746678013489045E-3</v>
      </c>
      <c r="Y126" s="4">
        <v>1.2371667373876408E-3</v>
      </c>
      <c r="Z126" s="4">
        <v>1.20462558370631E-3</v>
      </c>
      <c r="AA126" s="14">
        <v>1.1658513885749856E-3</v>
      </c>
    </row>
    <row r="127" spans="1:27" x14ac:dyDescent="0.35">
      <c r="A127" s="67"/>
      <c r="B127" s="2">
        <v>1</v>
      </c>
      <c r="C127" s="4">
        <v>2.5420916954280648E-4</v>
      </c>
      <c r="D127" s="4">
        <v>1.1126450259150904E-3</v>
      </c>
      <c r="E127" s="4">
        <v>1.3489302191528486E-3</v>
      </c>
      <c r="F127" s="4">
        <v>1.3877501831274775E-3</v>
      </c>
      <c r="G127" s="4">
        <v>1.3718258360618828E-3</v>
      </c>
      <c r="H127" s="4">
        <v>1.3327498629097769E-3</v>
      </c>
      <c r="I127" s="4">
        <v>1.2953884927022655E-3</v>
      </c>
      <c r="J127" s="4">
        <v>1.252243537671458E-3</v>
      </c>
      <c r="K127" s="4">
        <v>1.2135670540815064E-3</v>
      </c>
      <c r="L127" s="4">
        <v>1.1739290955098992E-3</v>
      </c>
      <c r="M127" s="14">
        <v>1.1470036801203923E-3</v>
      </c>
      <c r="O127" s="67"/>
      <c r="P127" s="2">
        <v>1</v>
      </c>
      <c r="Q127" s="4">
        <v>2.5420916954280648E-4</v>
      </c>
      <c r="R127" s="4">
        <v>1.1126450259150904E-3</v>
      </c>
      <c r="S127" s="4">
        <v>1.3489302191528486E-3</v>
      </c>
      <c r="T127" s="4">
        <v>1.3877501831274775E-3</v>
      </c>
      <c r="U127" s="4">
        <v>1.3718258360618828E-3</v>
      </c>
      <c r="V127" s="4">
        <v>1.3327498629097769E-3</v>
      </c>
      <c r="W127" s="4">
        <v>1.2953884927022655E-3</v>
      </c>
      <c r="X127" s="4">
        <v>1.252243537671458E-3</v>
      </c>
      <c r="Y127" s="4">
        <v>1.2135670540815064E-3</v>
      </c>
      <c r="Z127" s="4">
        <v>1.1739290955098992E-3</v>
      </c>
      <c r="AA127" s="14">
        <v>1.1470036801203923E-3</v>
      </c>
    </row>
    <row r="128" spans="1:27" x14ac:dyDescent="0.35">
      <c r="A128" s="8"/>
      <c r="B128" s="9"/>
      <c r="C128" s="9"/>
      <c r="D128" s="9"/>
      <c r="E128" s="9"/>
      <c r="F128" s="9"/>
      <c r="G128" s="9"/>
      <c r="H128" s="9"/>
      <c r="I128" s="9"/>
      <c r="J128" s="9"/>
      <c r="K128" s="9"/>
      <c r="L128" s="9"/>
      <c r="M128" s="10"/>
      <c r="O128" s="8"/>
      <c r="P128" s="9"/>
      <c r="Q128" s="9"/>
      <c r="R128" s="9"/>
      <c r="S128" s="9"/>
      <c r="T128" s="9"/>
      <c r="U128" s="9"/>
      <c r="V128" s="9"/>
      <c r="W128" s="9"/>
      <c r="X128" s="9"/>
      <c r="Y128" s="9"/>
      <c r="Z128" s="9"/>
      <c r="AA128" s="10"/>
    </row>
    <row r="129" spans="1:27" x14ac:dyDescent="0.35">
      <c r="A129" s="8"/>
      <c r="B129" s="9"/>
      <c r="C129" s="9"/>
      <c r="D129" s="9"/>
      <c r="E129" s="9"/>
      <c r="F129" s="9"/>
      <c r="G129" s="9"/>
      <c r="H129" s="9"/>
      <c r="I129" s="9"/>
      <c r="J129" s="9"/>
      <c r="K129" s="9"/>
      <c r="L129" s="9"/>
      <c r="M129" s="10"/>
      <c r="O129" s="8"/>
      <c r="P129" s="9"/>
      <c r="Q129" s="9"/>
      <c r="R129" s="9"/>
      <c r="S129" s="9"/>
      <c r="T129" s="9"/>
      <c r="U129" s="9"/>
      <c r="V129" s="9"/>
      <c r="W129" s="9"/>
      <c r="X129" s="9"/>
      <c r="Y129" s="9"/>
      <c r="Z129" s="9"/>
      <c r="AA129" s="10"/>
    </row>
    <row r="130" spans="1:27" x14ac:dyDescent="0.35">
      <c r="A130" s="8"/>
      <c r="B130" s="9"/>
      <c r="C130" s="9"/>
      <c r="D130" s="9"/>
      <c r="E130" s="9"/>
      <c r="F130" s="9"/>
      <c r="G130" s="9"/>
      <c r="H130" s="9"/>
      <c r="I130" s="9"/>
      <c r="J130" s="9"/>
      <c r="K130" s="9"/>
      <c r="L130" s="9"/>
      <c r="M130" s="10"/>
      <c r="O130" s="8"/>
      <c r="P130" s="9"/>
      <c r="Q130" s="9"/>
      <c r="R130" s="9"/>
      <c r="S130" s="9"/>
      <c r="T130" s="9"/>
      <c r="U130" s="9"/>
      <c r="V130" s="9"/>
      <c r="W130" s="9"/>
      <c r="X130" s="9"/>
      <c r="Y130" s="9"/>
      <c r="Z130" s="9"/>
      <c r="AA130" s="10"/>
    </row>
    <row r="131" spans="1:27" x14ac:dyDescent="0.35">
      <c r="A131" s="8"/>
      <c r="B131" s="9"/>
      <c r="C131" s="9"/>
      <c r="D131" s="9"/>
      <c r="E131" s="9"/>
      <c r="F131" s="9"/>
      <c r="G131" s="9"/>
      <c r="H131" s="9"/>
      <c r="I131" s="9"/>
      <c r="J131" s="9"/>
      <c r="K131" s="9"/>
      <c r="L131" s="9"/>
      <c r="M131" s="10"/>
      <c r="O131" s="8"/>
      <c r="P131" s="9"/>
      <c r="Q131" s="9"/>
      <c r="R131" s="9"/>
      <c r="S131" s="9"/>
      <c r="T131" s="9"/>
      <c r="U131" s="9"/>
      <c r="V131" s="9"/>
      <c r="W131" s="9"/>
      <c r="X131" s="9"/>
      <c r="Y131" s="9"/>
      <c r="Z131" s="9"/>
      <c r="AA131" s="10"/>
    </row>
    <row r="132" spans="1:27" x14ac:dyDescent="0.35">
      <c r="A132" s="8"/>
      <c r="B132" s="9"/>
      <c r="C132" s="9"/>
      <c r="D132" s="9"/>
      <c r="E132" s="9"/>
      <c r="F132" s="9"/>
      <c r="G132" s="9"/>
      <c r="H132" s="9"/>
      <c r="I132" s="9"/>
      <c r="J132" s="9"/>
      <c r="K132" s="9"/>
      <c r="L132" s="9"/>
      <c r="M132" s="10"/>
      <c r="O132" s="8"/>
      <c r="P132" s="9"/>
      <c r="Q132" s="9"/>
      <c r="R132" s="9"/>
      <c r="S132" s="9"/>
      <c r="T132" s="9"/>
      <c r="U132" s="9"/>
      <c r="V132" s="9"/>
      <c r="W132" s="9"/>
      <c r="X132" s="9"/>
      <c r="Y132" s="9"/>
      <c r="Z132" s="9"/>
      <c r="AA132" s="10"/>
    </row>
    <row r="133" spans="1:27" x14ac:dyDescent="0.35">
      <c r="A133" s="8"/>
      <c r="B133" s="9"/>
      <c r="C133" s="9"/>
      <c r="D133" s="9"/>
      <c r="E133" s="9"/>
      <c r="F133" s="9"/>
      <c r="G133" s="9"/>
      <c r="H133" s="9"/>
      <c r="I133" s="9"/>
      <c r="J133" s="9"/>
      <c r="K133" s="9"/>
      <c r="L133" s="9"/>
      <c r="M133" s="10"/>
      <c r="O133" s="8"/>
      <c r="P133" s="9"/>
      <c r="Q133" s="9"/>
      <c r="R133" s="9"/>
      <c r="S133" s="9"/>
      <c r="T133" s="9"/>
      <c r="U133" s="9"/>
      <c r="V133" s="9"/>
      <c r="W133" s="9"/>
      <c r="X133" s="9"/>
      <c r="Y133" s="9"/>
      <c r="Z133" s="9"/>
      <c r="AA133" s="10"/>
    </row>
    <row r="134" spans="1:27" x14ac:dyDescent="0.35">
      <c r="A134" s="8"/>
      <c r="B134" s="9"/>
      <c r="C134" s="9"/>
      <c r="D134" s="9"/>
      <c r="E134" s="9"/>
      <c r="F134" s="9"/>
      <c r="G134" s="9"/>
      <c r="H134" s="9"/>
      <c r="I134" s="9"/>
      <c r="J134" s="9"/>
      <c r="K134" s="9"/>
      <c r="L134" s="9"/>
      <c r="M134" s="10"/>
      <c r="O134" s="8"/>
      <c r="P134" s="9"/>
      <c r="Q134" s="9"/>
      <c r="R134" s="9"/>
      <c r="S134" s="9"/>
      <c r="T134" s="9"/>
      <c r="U134" s="9"/>
      <c r="V134" s="9"/>
      <c r="W134" s="9"/>
      <c r="X134" s="9"/>
      <c r="Y134" s="9"/>
      <c r="Z134" s="9"/>
      <c r="AA134" s="10"/>
    </row>
    <row r="135" spans="1:27" x14ac:dyDescent="0.35">
      <c r="A135" s="8"/>
      <c r="B135" s="9"/>
      <c r="C135" s="9"/>
      <c r="D135" s="9"/>
      <c r="E135" s="9"/>
      <c r="F135" s="9"/>
      <c r="G135" s="9"/>
      <c r="H135" s="9"/>
      <c r="I135" s="9"/>
      <c r="J135" s="9"/>
      <c r="K135" s="9"/>
      <c r="L135" s="9"/>
      <c r="M135" s="10"/>
      <c r="O135" s="8"/>
      <c r="P135" s="9"/>
      <c r="Q135" s="9"/>
      <c r="R135" s="9"/>
      <c r="S135" s="9"/>
      <c r="T135" s="9"/>
      <c r="U135" s="9"/>
      <c r="V135" s="9"/>
      <c r="W135" s="9"/>
      <c r="X135" s="9"/>
      <c r="Y135" s="9"/>
      <c r="Z135" s="9"/>
      <c r="AA135" s="10"/>
    </row>
    <row r="136" spans="1:27" x14ac:dyDescent="0.35">
      <c r="A136" s="8"/>
      <c r="B136" s="9"/>
      <c r="C136" s="9"/>
      <c r="D136" s="9"/>
      <c r="E136" s="9"/>
      <c r="F136" s="9"/>
      <c r="G136" s="9"/>
      <c r="H136" s="9"/>
      <c r="I136" s="9"/>
      <c r="J136" s="9"/>
      <c r="K136" s="9"/>
      <c r="L136" s="9"/>
      <c r="M136" s="10"/>
      <c r="O136" s="8"/>
      <c r="P136" s="9"/>
      <c r="Q136" s="9"/>
      <c r="R136" s="9"/>
      <c r="S136" s="9"/>
      <c r="T136" s="9"/>
      <c r="U136" s="9"/>
      <c r="V136" s="9"/>
      <c r="W136" s="9"/>
      <c r="X136" s="9"/>
      <c r="Y136" s="9"/>
      <c r="Z136" s="9"/>
      <c r="AA136" s="10"/>
    </row>
    <row r="137" spans="1:27" x14ac:dyDescent="0.35">
      <c r="A137" s="8"/>
      <c r="B137" s="9"/>
      <c r="C137" s="9"/>
      <c r="D137" s="9"/>
      <c r="E137" s="9"/>
      <c r="F137" s="9"/>
      <c r="G137" s="9"/>
      <c r="H137" s="9"/>
      <c r="I137" s="9"/>
      <c r="J137" s="9"/>
      <c r="K137" s="9"/>
      <c r="L137" s="9"/>
      <c r="M137" s="10"/>
      <c r="O137" s="8"/>
      <c r="P137" s="9"/>
      <c r="Q137" s="9"/>
      <c r="R137" s="9"/>
      <c r="S137" s="9"/>
      <c r="T137" s="9"/>
      <c r="U137" s="9"/>
      <c r="V137" s="9"/>
      <c r="W137" s="9"/>
      <c r="X137" s="9"/>
      <c r="Y137" s="9"/>
      <c r="Z137" s="9"/>
      <c r="AA137" s="10"/>
    </row>
    <row r="138" spans="1:27" x14ac:dyDescent="0.35">
      <c r="A138" s="64" t="s">
        <v>1</v>
      </c>
      <c r="B138" s="65"/>
      <c r="C138" s="65"/>
      <c r="D138" s="65"/>
      <c r="E138" s="65"/>
      <c r="F138" s="65"/>
      <c r="G138" s="65"/>
      <c r="H138" s="65"/>
      <c r="I138" s="65"/>
      <c r="J138" s="65"/>
      <c r="K138" s="65"/>
      <c r="L138" s="65"/>
      <c r="M138" s="66"/>
      <c r="O138" s="64" t="s">
        <v>1</v>
      </c>
      <c r="P138" s="65"/>
      <c r="Q138" s="65"/>
      <c r="R138" s="65"/>
      <c r="S138" s="65"/>
      <c r="T138" s="65"/>
      <c r="U138" s="65"/>
      <c r="V138" s="65"/>
      <c r="W138" s="65"/>
      <c r="X138" s="65"/>
      <c r="Y138" s="65"/>
      <c r="Z138" s="65"/>
      <c r="AA138" s="66"/>
    </row>
    <row r="139" spans="1:27" x14ac:dyDescent="0.35">
      <c r="A139" s="67" t="s">
        <v>0</v>
      </c>
      <c r="B139" s="1"/>
      <c r="C139" s="1">
        <v>0</v>
      </c>
      <c r="D139" s="1">
        <v>0.1</v>
      </c>
      <c r="E139" s="1">
        <v>0.2</v>
      </c>
      <c r="F139" s="1">
        <v>0.3</v>
      </c>
      <c r="G139" s="1">
        <v>0.4</v>
      </c>
      <c r="H139" s="1">
        <v>0.5</v>
      </c>
      <c r="I139" s="1">
        <v>0.6</v>
      </c>
      <c r="J139" s="1">
        <v>0.7</v>
      </c>
      <c r="K139" s="1">
        <v>0.8</v>
      </c>
      <c r="L139" s="1">
        <v>0.9</v>
      </c>
      <c r="M139" s="11">
        <v>1</v>
      </c>
      <c r="O139" s="67" t="s">
        <v>0</v>
      </c>
      <c r="P139" s="1"/>
      <c r="Q139" s="1">
        <v>0</v>
      </c>
      <c r="R139" s="1">
        <v>0.1</v>
      </c>
      <c r="S139" s="1">
        <v>0.2</v>
      </c>
      <c r="T139" s="1">
        <v>0.3</v>
      </c>
      <c r="U139" s="1">
        <v>0.4</v>
      </c>
      <c r="V139" s="1">
        <v>0.5</v>
      </c>
      <c r="W139" s="1">
        <v>0.6</v>
      </c>
      <c r="X139" s="1">
        <v>0.7</v>
      </c>
      <c r="Y139" s="1">
        <v>0.8</v>
      </c>
      <c r="Z139" s="1">
        <v>0.9</v>
      </c>
      <c r="AA139" s="11">
        <v>1</v>
      </c>
    </row>
    <row r="140" spans="1:27" x14ac:dyDescent="0.35">
      <c r="A140" s="67"/>
      <c r="B140" s="2">
        <v>0</v>
      </c>
      <c r="C140" s="3">
        <v>1</v>
      </c>
      <c r="D140" s="3">
        <v>1</v>
      </c>
      <c r="E140" s="3">
        <v>1</v>
      </c>
      <c r="F140" s="3">
        <v>1</v>
      </c>
      <c r="G140" s="3">
        <v>1</v>
      </c>
      <c r="H140" s="3">
        <v>1</v>
      </c>
      <c r="I140" s="3">
        <v>1</v>
      </c>
      <c r="J140" s="3">
        <v>1</v>
      </c>
      <c r="K140" s="3">
        <v>1</v>
      </c>
      <c r="L140" s="3">
        <v>1</v>
      </c>
      <c r="M140" s="12">
        <v>1</v>
      </c>
      <c r="O140" s="67"/>
      <c r="P140" s="2">
        <v>0</v>
      </c>
      <c r="Q140" s="3">
        <v>1</v>
      </c>
      <c r="R140" s="3">
        <v>1</v>
      </c>
      <c r="S140" s="3">
        <v>1</v>
      </c>
      <c r="T140" s="3">
        <v>1</v>
      </c>
      <c r="U140" s="3">
        <v>1</v>
      </c>
      <c r="V140" s="3">
        <v>1</v>
      </c>
      <c r="W140" s="3">
        <v>1</v>
      </c>
      <c r="X140" s="3">
        <v>1</v>
      </c>
      <c r="Y140" s="3">
        <v>1</v>
      </c>
      <c r="Z140" s="3">
        <v>1</v>
      </c>
      <c r="AA140" s="12">
        <v>1</v>
      </c>
    </row>
    <row r="141" spans="1:27" x14ac:dyDescent="0.35">
      <c r="A141" s="67"/>
      <c r="B141" s="2">
        <v>0.05</v>
      </c>
      <c r="C141" s="3">
        <v>1.41168284416199</v>
      </c>
      <c r="D141" s="3">
        <v>1.5264649391174301</v>
      </c>
      <c r="E141" s="3">
        <v>1.6236312389373799</v>
      </c>
      <c r="F141" s="3">
        <v>1.70644187927246</v>
      </c>
      <c r="G141" s="3">
        <v>1.7768526077270499</v>
      </c>
      <c r="H141" s="3">
        <v>1.8363623619079601</v>
      </c>
      <c r="I141" s="3">
        <v>1.8893902301788299</v>
      </c>
      <c r="J141" s="3">
        <v>1.9339625835418699</v>
      </c>
      <c r="K141" s="3">
        <v>1.9645473957061801</v>
      </c>
      <c r="L141" s="3">
        <v>1.9993693828582799</v>
      </c>
      <c r="M141" s="12">
        <v>2.0278894901275599</v>
      </c>
      <c r="O141" s="67"/>
      <c r="P141" s="2">
        <v>0.05</v>
      </c>
      <c r="Q141" s="3">
        <v>1.41168284416199</v>
      </c>
      <c r="R141" s="3">
        <v>1.5264649391174301</v>
      </c>
      <c r="S141" s="3">
        <v>1.6236312389373799</v>
      </c>
      <c r="T141" s="3">
        <v>1.70644187927246</v>
      </c>
      <c r="U141" s="3">
        <v>1.7768526077270499</v>
      </c>
      <c r="V141" s="3">
        <v>1.8363623619079601</v>
      </c>
      <c r="W141" s="3">
        <v>1.8893902301788299</v>
      </c>
      <c r="X141" s="3">
        <v>1.9339625835418699</v>
      </c>
      <c r="Y141" s="3">
        <v>1.9645473957061801</v>
      </c>
      <c r="Z141" s="3">
        <v>1.9993693828582799</v>
      </c>
      <c r="AA141" s="12">
        <v>2.0278894901275599</v>
      </c>
    </row>
    <row r="142" spans="1:27" x14ac:dyDescent="0.35">
      <c r="A142" s="67"/>
      <c r="B142" s="2">
        <v>0.1</v>
      </c>
      <c r="C142" s="3">
        <v>1.5226643085479701</v>
      </c>
      <c r="D142" s="3">
        <v>1.8069987297058101</v>
      </c>
      <c r="E142" s="3">
        <v>2.0291001796722399</v>
      </c>
      <c r="F142" s="3">
        <v>2.20570993423462</v>
      </c>
      <c r="G142" s="3">
        <v>2.3492913246154798</v>
      </c>
      <c r="H142" s="3">
        <v>2.4630007743835498</v>
      </c>
      <c r="I142" s="3">
        <v>2.5570993423461901</v>
      </c>
      <c r="J142" s="3">
        <v>2.62706518173218</v>
      </c>
      <c r="K142" s="3">
        <v>2.6929664611816402</v>
      </c>
      <c r="L142" s="3">
        <v>2.74574971199036</v>
      </c>
      <c r="M142" s="12">
        <v>2.7876024246215798</v>
      </c>
      <c r="O142" s="67"/>
      <c r="P142" s="2">
        <v>0.1</v>
      </c>
      <c r="Q142" s="3">
        <v>1.5226643085479701</v>
      </c>
      <c r="R142" s="3">
        <v>1.8069987297058101</v>
      </c>
      <c r="S142" s="3">
        <v>2.0291001796722399</v>
      </c>
      <c r="T142" s="3">
        <v>2.20570993423462</v>
      </c>
      <c r="U142" s="3">
        <v>2.3492913246154798</v>
      </c>
      <c r="V142" s="3">
        <v>2.4630007743835498</v>
      </c>
      <c r="W142" s="3">
        <v>2.5570993423461901</v>
      </c>
      <c r="X142" s="3">
        <v>2.62706518173218</v>
      </c>
      <c r="Y142" s="3">
        <v>2.6929664611816402</v>
      </c>
      <c r="Z142" s="3">
        <v>2.74574971199036</v>
      </c>
      <c r="AA142" s="12">
        <v>2.7876024246215798</v>
      </c>
    </row>
    <row r="143" spans="1:27" x14ac:dyDescent="0.35">
      <c r="A143" s="67"/>
      <c r="B143" s="2">
        <v>0.15</v>
      </c>
      <c r="C143" s="3">
        <v>1.5235290527343801</v>
      </c>
      <c r="D143" s="3">
        <v>1.9900879859924301</v>
      </c>
      <c r="E143" s="3">
        <v>2.3358561992645299</v>
      </c>
      <c r="F143" s="3">
        <v>2.60084748268127</v>
      </c>
      <c r="G143" s="3">
        <v>2.81687259674072</v>
      </c>
      <c r="H143" s="3">
        <v>2.9696033000946001</v>
      </c>
      <c r="I143" s="3">
        <v>3.1143813133239702</v>
      </c>
      <c r="J143" s="3">
        <v>3.20683670043945</v>
      </c>
      <c r="K143" s="3">
        <v>3.2811207771301301</v>
      </c>
      <c r="L143" s="3">
        <v>3.3564467430114702</v>
      </c>
      <c r="M143" s="12">
        <v>3.40274858474731</v>
      </c>
      <c r="O143" s="67"/>
      <c r="P143" s="2">
        <v>0.15</v>
      </c>
      <c r="Q143" s="3">
        <v>1.5235290527343801</v>
      </c>
      <c r="R143" s="3">
        <v>1.9900879859924301</v>
      </c>
      <c r="S143" s="3">
        <v>2.3358561992645299</v>
      </c>
      <c r="T143" s="3">
        <v>2.60084748268127</v>
      </c>
      <c r="U143" s="3">
        <v>2.81687259674072</v>
      </c>
      <c r="V143" s="3">
        <v>2.9696033000946001</v>
      </c>
      <c r="W143" s="3">
        <v>3.1143813133239702</v>
      </c>
      <c r="X143" s="3">
        <v>3.20683670043945</v>
      </c>
      <c r="Y143" s="3">
        <v>3.2811207771301301</v>
      </c>
      <c r="Z143" s="3">
        <v>3.3564467430114702</v>
      </c>
      <c r="AA143" s="12">
        <v>3.40274858474731</v>
      </c>
    </row>
    <row r="144" spans="1:27" x14ac:dyDescent="0.35">
      <c r="A144" s="67"/>
      <c r="B144" s="2">
        <v>0.2</v>
      </c>
      <c r="C144" s="3">
        <v>1.49177622795105</v>
      </c>
      <c r="D144" s="3">
        <v>2.13524341583252</v>
      </c>
      <c r="E144" s="3">
        <v>2.6188712120056201</v>
      </c>
      <c r="F144" s="3">
        <v>2.9415726661682098</v>
      </c>
      <c r="G144" s="3">
        <v>3.21726322174072</v>
      </c>
      <c r="H144" s="3">
        <v>3.4297289848327601</v>
      </c>
      <c r="I144" s="3">
        <v>3.5790362358093302</v>
      </c>
      <c r="J144" s="3">
        <v>3.7081146240234402</v>
      </c>
      <c r="K144" s="3">
        <v>3.8065476417541499</v>
      </c>
      <c r="L144" s="3">
        <v>3.9961786270141602</v>
      </c>
      <c r="M144" s="12">
        <v>3.9538917541503902</v>
      </c>
      <c r="O144" s="67"/>
      <c r="P144" s="2">
        <v>0.2</v>
      </c>
      <c r="Q144" s="3">
        <v>1.49177622795105</v>
      </c>
      <c r="R144" s="3">
        <v>2.13524341583252</v>
      </c>
      <c r="S144" s="3">
        <v>2.6188712120056201</v>
      </c>
      <c r="T144" s="3">
        <v>2.9415726661682098</v>
      </c>
      <c r="U144" s="3">
        <v>3.21726322174072</v>
      </c>
      <c r="V144" s="3">
        <v>3.4297289848327601</v>
      </c>
      <c r="W144" s="3">
        <v>3.5790362358093302</v>
      </c>
      <c r="X144" s="3">
        <v>3.7081146240234402</v>
      </c>
      <c r="Y144" s="3">
        <v>3.8065476417541499</v>
      </c>
      <c r="Z144" s="3">
        <v>3.9961786270141602</v>
      </c>
      <c r="AA144" s="12">
        <v>3.9538917541503902</v>
      </c>
    </row>
    <row r="145" spans="1:27" x14ac:dyDescent="0.35">
      <c r="A145" s="67"/>
      <c r="B145" s="2">
        <v>0.25</v>
      </c>
      <c r="C145" s="3">
        <v>1.4562287330627399</v>
      </c>
      <c r="D145" s="3">
        <v>2.2630095481872599</v>
      </c>
      <c r="E145" s="3">
        <v>2.8613014221191402</v>
      </c>
      <c r="F145" s="3">
        <v>3.1550869941711399</v>
      </c>
      <c r="G145" s="3">
        <v>3.5850172042846702</v>
      </c>
      <c r="H145" s="3">
        <v>3.8292679786682098</v>
      </c>
      <c r="I145" s="3">
        <v>3.99034547805786</v>
      </c>
      <c r="J145" s="3">
        <v>4.1917638778686497</v>
      </c>
      <c r="K145" s="3">
        <v>4.2734861373901403</v>
      </c>
      <c r="L145" s="3">
        <v>4.3893709182739302</v>
      </c>
      <c r="M145" s="12">
        <v>4.3463897705078098</v>
      </c>
      <c r="O145" s="67"/>
      <c r="P145" s="2">
        <v>0.25</v>
      </c>
      <c r="Q145" s="3">
        <v>1.4562287330627399</v>
      </c>
      <c r="R145" s="3">
        <v>2.2630095481872599</v>
      </c>
      <c r="S145" s="3">
        <v>2.8613014221191402</v>
      </c>
      <c r="T145" s="3">
        <v>3.1550869941711399</v>
      </c>
      <c r="U145" s="3">
        <v>3.5850172042846702</v>
      </c>
      <c r="V145" s="3">
        <v>3.8292679786682098</v>
      </c>
      <c r="W145" s="3">
        <v>3.99034547805786</v>
      </c>
      <c r="X145" s="3">
        <v>4.1917638778686497</v>
      </c>
      <c r="Y145" s="3">
        <v>4.2734861373901403</v>
      </c>
      <c r="Z145" s="3">
        <v>4.3893709182739302</v>
      </c>
      <c r="AA145" s="12">
        <v>4.3463897705078098</v>
      </c>
    </row>
    <row r="146" spans="1:27" x14ac:dyDescent="0.35">
      <c r="A146" s="67"/>
      <c r="B146" s="2">
        <v>0.3</v>
      </c>
      <c r="C146" s="3">
        <v>1.41573238372803</v>
      </c>
      <c r="D146" s="3">
        <v>2.38968849182129</v>
      </c>
      <c r="E146" s="3">
        <v>3.04907178878784</v>
      </c>
      <c r="F146" s="3">
        <v>3.5779590606689502</v>
      </c>
      <c r="G146" s="3">
        <v>3.9500102996826199</v>
      </c>
      <c r="H146" s="3">
        <v>4.2410736083984402</v>
      </c>
      <c r="I146" s="3">
        <v>4.31563377380371</v>
      </c>
      <c r="J146" s="3">
        <v>4.5475564002990696</v>
      </c>
      <c r="K146" s="3">
        <v>4.6497669219970703</v>
      </c>
      <c r="L146" s="3">
        <v>4.7825632095336896</v>
      </c>
      <c r="M146" s="12">
        <v>4.82574462890625</v>
      </c>
      <c r="O146" s="67"/>
      <c r="P146" s="2">
        <v>0.3</v>
      </c>
      <c r="Q146" s="3">
        <v>1.41573238372803</v>
      </c>
      <c r="R146" s="3">
        <v>2.38968849182129</v>
      </c>
      <c r="S146" s="3">
        <v>3.04907178878784</v>
      </c>
      <c r="T146" s="3">
        <v>3.5779590606689502</v>
      </c>
      <c r="U146" s="3">
        <v>3.9500102996826199</v>
      </c>
      <c r="V146" s="3">
        <v>4.2410736083984402</v>
      </c>
      <c r="W146" s="3">
        <v>4.31563377380371</v>
      </c>
      <c r="X146" s="3">
        <v>4.5475564002990696</v>
      </c>
      <c r="Y146" s="3">
        <v>4.6497669219970703</v>
      </c>
      <c r="Z146" s="3">
        <v>4.7825632095336896</v>
      </c>
      <c r="AA146" s="12">
        <v>4.82574462890625</v>
      </c>
    </row>
    <row r="147" spans="1:27" x14ac:dyDescent="0.35">
      <c r="A147" s="67"/>
      <c r="B147" s="2">
        <v>0.35</v>
      </c>
      <c r="C147" s="3">
        <v>1.37856817245483</v>
      </c>
      <c r="D147" s="3">
        <v>2.5046625137329102</v>
      </c>
      <c r="E147" s="3">
        <v>3.27801513671875</v>
      </c>
      <c r="F147" s="3">
        <v>3.77638959884644</v>
      </c>
      <c r="G147" s="3">
        <v>4.2554979324340803</v>
      </c>
      <c r="H147" s="3">
        <v>4.52109575271606</v>
      </c>
      <c r="I147" s="3">
        <v>4.6981954574584996</v>
      </c>
      <c r="J147" s="3">
        <v>4.92429494857788</v>
      </c>
      <c r="K147" s="3">
        <v>5.05041551589966</v>
      </c>
      <c r="L147" s="3">
        <v>5.1515984535217303</v>
      </c>
      <c r="M147" s="12">
        <v>5.2440490722656303</v>
      </c>
      <c r="O147" s="67"/>
      <c r="P147" s="2">
        <v>0.35</v>
      </c>
      <c r="Q147" s="3">
        <v>1.37856817245483</v>
      </c>
      <c r="R147" s="3">
        <v>2.5046625137329102</v>
      </c>
      <c r="S147" s="3">
        <v>3.27801513671875</v>
      </c>
      <c r="T147" s="3">
        <v>3.77638959884644</v>
      </c>
      <c r="U147" s="3">
        <v>4.2554979324340803</v>
      </c>
      <c r="V147" s="3">
        <v>4.52109575271606</v>
      </c>
      <c r="W147" s="3">
        <v>4.6981954574584996</v>
      </c>
      <c r="X147" s="3">
        <v>4.92429494857788</v>
      </c>
      <c r="Y147" s="3">
        <v>5.05041551589966</v>
      </c>
      <c r="Z147" s="3">
        <v>5.1515984535217303</v>
      </c>
      <c r="AA147" s="12">
        <v>5.2440490722656303</v>
      </c>
    </row>
    <row r="148" spans="1:27" x14ac:dyDescent="0.35">
      <c r="A148" s="67"/>
      <c r="B148" s="2">
        <v>0.4</v>
      </c>
      <c r="C148" s="3">
        <v>1.3472247123718299</v>
      </c>
      <c r="D148" s="3">
        <v>2.6405777931213401</v>
      </c>
      <c r="E148" s="3">
        <v>3.4545267820358299</v>
      </c>
      <c r="F148" s="3">
        <v>4.0626688003540004</v>
      </c>
      <c r="G148" s="3">
        <v>4.5609855651855504</v>
      </c>
      <c r="H148" s="3">
        <v>4.78251457214356</v>
      </c>
      <c r="I148" s="3">
        <v>5.0656189918518102</v>
      </c>
      <c r="J148" s="3">
        <v>5.2630243301391602</v>
      </c>
      <c r="K148" s="3">
        <v>5.4189410209655797</v>
      </c>
      <c r="L148" s="3">
        <v>5.4468460083007804</v>
      </c>
      <c r="M148" s="12">
        <v>5.6125721931457502</v>
      </c>
      <c r="O148" s="67"/>
      <c r="P148" s="2">
        <v>0.4</v>
      </c>
      <c r="Q148" s="3">
        <v>1.3472247123718299</v>
      </c>
      <c r="R148" s="3">
        <v>2.6405777931213401</v>
      </c>
      <c r="S148" s="3">
        <v>3.4545267820358299</v>
      </c>
      <c r="T148" s="3">
        <v>4.0626688003540004</v>
      </c>
      <c r="U148" s="3">
        <v>4.5609855651855504</v>
      </c>
      <c r="V148" s="3">
        <v>4.78251457214356</v>
      </c>
      <c r="W148" s="3">
        <v>5.0656189918518102</v>
      </c>
      <c r="X148" s="3">
        <v>5.2630243301391602</v>
      </c>
      <c r="Y148" s="3">
        <v>5.4189410209655797</v>
      </c>
      <c r="Z148" s="3">
        <v>5.4468460083007804</v>
      </c>
      <c r="AA148" s="12">
        <v>5.6125721931457502</v>
      </c>
    </row>
    <row r="149" spans="1:27" x14ac:dyDescent="0.35">
      <c r="A149" s="67"/>
      <c r="B149" s="2">
        <v>0.45</v>
      </c>
      <c r="C149" s="3">
        <v>1.3195037841796899</v>
      </c>
      <c r="D149" s="3">
        <v>2.7503728866577202</v>
      </c>
      <c r="E149" s="3">
        <v>3.6310384273529102</v>
      </c>
      <c r="F149" s="3">
        <v>4.3653640747070304</v>
      </c>
      <c r="G149" s="3">
        <v>4.7706775665283203</v>
      </c>
      <c r="H149" s="3">
        <v>5.1306662559509304</v>
      </c>
      <c r="I149" s="3">
        <v>5.3843026161193901</v>
      </c>
      <c r="J149" s="3">
        <v>5.5994138717651403</v>
      </c>
      <c r="K149" s="3">
        <v>5.7460913658142099</v>
      </c>
      <c r="L149" s="3">
        <v>5.8663449287414604</v>
      </c>
      <c r="M149" s="12">
        <v>5.9578518867492702</v>
      </c>
      <c r="O149" s="67"/>
      <c r="P149" s="2">
        <v>0.45</v>
      </c>
      <c r="Q149" s="3">
        <v>1.3195037841796899</v>
      </c>
      <c r="R149" s="3">
        <v>2.7503728866577202</v>
      </c>
      <c r="S149" s="3">
        <v>3.6310384273529102</v>
      </c>
      <c r="T149" s="3">
        <v>4.3653640747070304</v>
      </c>
      <c r="U149" s="3">
        <v>4.7706775665283203</v>
      </c>
      <c r="V149" s="3">
        <v>5.1306662559509304</v>
      </c>
      <c r="W149" s="3">
        <v>5.3843026161193901</v>
      </c>
      <c r="X149" s="3">
        <v>5.5994138717651403</v>
      </c>
      <c r="Y149" s="3">
        <v>5.7460913658142099</v>
      </c>
      <c r="Z149" s="3">
        <v>5.8663449287414604</v>
      </c>
      <c r="AA149" s="12">
        <v>5.9578518867492702</v>
      </c>
    </row>
    <row r="150" spans="1:27" x14ac:dyDescent="0.35">
      <c r="A150" s="67"/>
      <c r="B150" s="2">
        <v>0.5</v>
      </c>
      <c r="C150" s="3">
        <v>1.3058044910430899</v>
      </c>
      <c r="D150" s="3">
        <v>2.8243894577026398</v>
      </c>
      <c r="E150" s="3">
        <v>3.83592748641968</v>
      </c>
      <c r="F150" s="3">
        <v>4.5305852890014702</v>
      </c>
      <c r="G150" s="3">
        <v>5.0330519676208496</v>
      </c>
      <c r="H150" s="3">
        <v>5.41839551925659</v>
      </c>
      <c r="I150" s="3">
        <v>5.6908764839172399</v>
      </c>
      <c r="J150" s="3">
        <v>5.9067864418029803</v>
      </c>
      <c r="K150" s="3">
        <v>6.0643272399902299</v>
      </c>
      <c r="L150" s="3">
        <v>6.1920356750488299</v>
      </c>
      <c r="M150" s="12">
        <v>6.28808641433716</v>
      </c>
      <c r="O150" s="67"/>
      <c r="P150" s="2">
        <v>0.5</v>
      </c>
      <c r="Q150" s="3">
        <v>1.3058044910430899</v>
      </c>
      <c r="R150" s="3">
        <v>2.8243894577026398</v>
      </c>
      <c r="S150" s="3">
        <v>3.83592748641968</v>
      </c>
      <c r="T150" s="3">
        <v>4.5305852890014702</v>
      </c>
      <c r="U150" s="3">
        <v>5.0330519676208496</v>
      </c>
      <c r="V150" s="3">
        <v>5.41839551925659</v>
      </c>
      <c r="W150" s="3">
        <v>5.6908764839172399</v>
      </c>
      <c r="X150" s="3">
        <v>5.9067864418029803</v>
      </c>
      <c r="Y150" s="3">
        <v>6.0643272399902299</v>
      </c>
      <c r="Z150" s="3">
        <v>6.1920356750488299</v>
      </c>
      <c r="AA150" s="12">
        <v>6.28808641433716</v>
      </c>
    </row>
    <row r="151" spans="1:27" x14ac:dyDescent="0.35">
      <c r="A151" s="67"/>
      <c r="B151" s="2">
        <v>0.55000000000000004</v>
      </c>
      <c r="C151" s="3">
        <v>1.28251457214355</v>
      </c>
      <c r="D151" s="3">
        <v>3.0024662017822301</v>
      </c>
      <c r="E151" s="3">
        <v>4.00407218933106</v>
      </c>
      <c r="F151" s="3">
        <v>4.7369852066040004</v>
      </c>
      <c r="G151" s="3">
        <v>5.2785797119140598</v>
      </c>
      <c r="H151" s="3">
        <v>5.6768026351928702</v>
      </c>
      <c r="I151" s="3">
        <v>5.9661917686462402</v>
      </c>
      <c r="J151" s="3">
        <v>6.1918854713439897</v>
      </c>
      <c r="K151" s="3">
        <v>6.3625922203064</v>
      </c>
      <c r="L151" s="3">
        <v>6.4816913604736301</v>
      </c>
      <c r="M151" s="12">
        <v>6.5904440879821804</v>
      </c>
      <c r="O151" s="67"/>
      <c r="P151" s="2">
        <v>0.55000000000000004</v>
      </c>
      <c r="Q151" s="3">
        <v>1.28251457214355</v>
      </c>
      <c r="R151" s="3">
        <v>3.0024662017822301</v>
      </c>
      <c r="S151" s="3">
        <v>4.00407218933106</v>
      </c>
      <c r="T151" s="3">
        <v>4.7369852066040004</v>
      </c>
      <c r="U151" s="3">
        <v>5.2785797119140598</v>
      </c>
      <c r="V151" s="3">
        <v>5.6768026351928702</v>
      </c>
      <c r="W151" s="3">
        <v>5.9661917686462402</v>
      </c>
      <c r="X151" s="3">
        <v>6.1918854713439897</v>
      </c>
      <c r="Y151" s="3">
        <v>6.3625922203064</v>
      </c>
      <c r="Z151" s="3">
        <v>6.4816913604736301</v>
      </c>
      <c r="AA151" s="12">
        <v>6.5904440879821804</v>
      </c>
    </row>
    <row r="152" spans="1:27" x14ac:dyDescent="0.35">
      <c r="A152" s="67"/>
      <c r="B152" s="2">
        <v>0.6</v>
      </c>
      <c r="C152" s="3">
        <v>1.2656223773956301</v>
      </c>
      <c r="D152" s="3">
        <v>3.0367684364318799</v>
      </c>
      <c r="E152" s="3">
        <v>4.1742825508117702</v>
      </c>
      <c r="F152" s="3">
        <v>4.9529681205749503</v>
      </c>
      <c r="G152" s="3">
        <v>5.5117883682251003</v>
      </c>
      <c r="H152" s="3">
        <v>5.9231104850768999</v>
      </c>
      <c r="I152" s="3">
        <v>6.2263813018798801</v>
      </c>
      <c r="J152" s="3">
        <v>6.4739532470703098</v>
      </c>
      <c r="K152" s="3">
        <v>6.6413345336914098</v>
      </c>
      <c r="L152" s="3">
        <v>6.7793698310852104</v>
      </c>
      <c r="M152" s="12">
        <v>6.8794736862182599</v>
      </c>
      <c r="O152" s="67"/>
      <c r="P152" s="2">
        <v>0.6</v>
      </c>
      <c r="Q152" s="3">
        <v>1.2656223773956301</v>
      </c>
      <c r="R152" s="3">
        <v>3.0367684364318799</v>
      </c>
      <c r="S152" s="3">
        <v>4.1742825508117702</v>
      </c>
      <c r="T152" s="3">
        <v>4.9529681205749503</v>
      </c>
      <c r="U152" s="3">
        <v>5.5117883682251003</v>
      </c>
      <c r="V152" s="3">
        <v>5.9231104850768999</v>
      </c>
      <c r="W152" s="3">
        <v>6.2263813018798801</v>
      </c>
      <c r="X152" s="3">
        <v>6.4739532470703098</v>
      </c>
      <c r="Y152" s="3">
        <v>6.6413345336914098</v>
      </c>
      <c r="Z152" s="3">
        <v>6.7793698310852104</v>
      </c>
      <c r="AA152" s="12">
        <v>6.8794736862182599</v>
      </c>
    </row>
    <row r="153" spans="1:27" x14ac:dyDescent="0.35">
      <c r="A153" s="67"/>
      <c r="B153" s="2">
        <v>0.65</v>
      </c>
      <c r="C153" s="3">
        <v>1.24672555923462</v>
      </c>
      <c r="D153" s="3">
        <v>3.1342091560363801</v>
      </c>
      <c r="E153" s="3">
        <v>4.32889747619629</v>
      </c>
      <c r="F153" s="3">
        <v>5.1603708267211896</v>
      </c>
      <c r="G153" s="3">
        <v>5.7362608909606898</v>
      </c>
      <c r="H153" s="3">
        <v>6.1772360801696804</v>
      </c>
      <c r="I153" s="3">
        <v>6.4831099510192898</v>
      </c>
      <c r="J153" s="3">
        <v>6.7364344596862802</v>
      </c>
      <c r="K153" s="3">
        <v>6.9179849624633798</v>
      </c>
      <c r="L153" s="3">
        <v>7.0598573684692401</v>
      </c>
      <c r="M153" s="12">
        <v>7.1599426269531303</v>
      </c>
      <c r="O153" s="67"/>
      <c r="P153" s="2">
        <v>0.65</v>
      </c>
      <c r="Q153" s="3">
        <v>1.24672555923462</v>
      </c>
      <c r="R153" s="3">
        <v>3.1342091560363801</v>
      </c>
      <c r="S153" s="3">
        <v>4.32889747619629</v>
      </c>
      <c r="T153" s="3">
        <v>5.1603708267211896</v>
      </c>
      <c r="U153" s="3">
        <v>5.7362608909606898</v>
      </c>
      <c r="V153" s="3">
        <v>6.1772360801696804</v>
      </c>
      <c r="W153" s="3">
        <v>6.4831099510192898</v>
      </c>
      <c r="X153" s="3">
        <v>6.7364344596862802</v>
      </c>
      <c r="Y153" s="3">
        <v>6.9179849624633798</v>
      </c>
      <c r="Z153" s="3">
        <v>7.0598573684692401</v>
      </c>
      <c r="AA153" s="12">
        <v>7.1599426269531303</v>
      </c>
    </row>
    <row r="154" spans="1:27" x14ac:dyDescent="0.35">
      <c r="A154" s="67"/>
      <c r="B154" s="2">
        <v>0.7</v>
      </c>
      <c r="C154" s="3">
        <v>1.24053382873535</v>
      </c>
      <c r="D154" s="3">
        <v>3.2329082489013699</v>
      </c>
      <c r="E154" s="3">
        <v>4.4873857498168901</v>
      </c>
      <c r="F154" s="3">
        <v>5.3534917831420898</v>
      </c>
      <c r="G154" s="3">
        <v>5.94683790206909</v>
      </c>
      <c r="H154" s="3">
        <v>6.3986363410949698</v>
      </c>
      <c r="I154" s="3">
        <v>6.7242274284362802</v>
      </c>
      <c r="J154" s="3">
        <v>6.9844608306884801</v>
      </c>
      <c r="K154" s="3">
        <v>7.1753129959106401</v>
      </c>
      <c r="L154" s="3">
        <v>7.3217320442199698</v>
      </c>
      <c r="M154" s="12">
        <v>7.4346590042114302</v>
      </c>
      <c r="O154" s="67"/>
      <c r="P154" s="2">
        <v>0.7</v>
      </c>
      <c r="Q154" s="3">
        <v>1.24053382873535</v>
      </c>
      <c r="R154" s="3">
        <v>3.2329082489013699</v>
      </c>
      <c r="S154" s="3">
        <v>4.4873857498168901</v>
      </c>
      <c r="T154" s="3">
        <v>5.3534917831420898</v>
      </c>
      <c r="U154" s="3">
        <v>5.94683790206909</v>
      </c>
      <c r="V154" s="3">
        <v>6.3986363410949698</v>
      </c>
      <c r="W154" s="3">
        <v>6.7242274284362802</v>
      </c>
      <c r="X154" s="3">
        <v>6.9844608306884801</v>
      </c>
      <c r="Y154" s="3">
        <v>7.1753129959106401</v>
      </c>
      <c r="Z154" s="3">
        <v>7.3217320442199698</v>
      </c>
      <c r="AA154" s="12">
        <v>7.4346590042114302</v>
      </c>
    </row>
    <row r="155" spans="1:27" x14ac:dyDescent="0.35">
      <c r="A155" s="67"/>
      <c r="B155" s="2">
        <v>0.75</v>
      </c>
      <c r="C155" s="3">
        <v>1.22716665267944</v>
      </c>
      <c r="D155" s="3">
        <v>3.32822942733765</v>
      </c>
      <c r="E155" s="3">
        <v>4.66294670104981</v>
      </c>
      <c r="F155" s="3">
        <v>5.5341768264770499</v>
      </c>
      <c r="G155" s="3">
        <v>6.1568365097045898</v>
      </c>
      <c r="H155" s="3">
        <v>6.6241693496704102</v>
      </c>
      <c r="I155" s="3">
        <v>6.9596014022827202</v>
      </c>
      <c r="J155" s="3">
        <v>7.2294282913207999</v>
      </c>
      <c r="K155" s="3">
        <v>7.4291610717773402</v>
      </c>
      <c r="L155" s="3">
        <v>7.5748662948608398</v>
      </c>
      <c r="M155" s="12">
        <v>7.6926794052123997</v>
      </c>
      <c r="O155" s="67"/>
      <c r="P155" s="2">
        <v>0.75</v>
      </c>
      <c r="Q155" s="3">
        <v>1.22716665267944</v>
      </c>
      <c r="R155" s="3">
        <v>3.32822942733765</v>
      </c>
      <c r="S155" s="3">
        <v>4.66294670104981</v>
      </c>
      <c r="T155" s="3">
        <v>5.5341768264770499</v>
      </c>
      <c r="U155" s="3">
        <v>6.1568365097045898</v>
      </c>
      <c r="V155" s="3">
        <v>6.6241693496704102</v>
      </c>
      <c r="W155" s="3">
        <v>6.9596014022827202</v>
      </c>
      <c r="X155" s="3">
        <v>7.2294282913207999</v>
      </c>
      <c r="Y155" s="3">
        <v>7.4291610717773402</v>
      </c>
      <c r="Z155" s="3">
        <v>7.5748662948608398</v>
      </c>
      <c r="AA155" s="12">
        <v>7.6926794052123997</v>
      </c>
    </row>
    <row r="156" spans="1:27" x14ac:dyDescent="0.35">
      <c r="A156" s="67"/>
      <c r="B156" s="2">
        <v>0.8</v>
      </c>
      <c r="C156" s="3">
        <v>1.2150397300720199</v>
      </c>
      <c r="D156" s="3">
        <v>3.4232144355773899</v>
      </c>
      <c r="E156" s="3">
        <v>4.8097667694091797</v>
      </c>
      <c r="F156" s="3">
        <v>5.7121214866638201</v>
      </c>
      <c r="G156" s="3">
        <v>6.35510349273682</v>
      </c>
      <c r="H156" s="3">
        <v>6.8334040641784703</v>
      </c>
      <c r="I156" s="3">
        <v>7.1910476684570304</v>
      </c>
      <c r="J156" s="3">
        <v>7.46053123474121</v>
      </c>
      <c r="K156" s="3">
        <v>7.67059326171875</v>
      </c>
      <c r="L156" s="3">
        <v>7.8252372741699201</v>
      </c>
      <c r="M156" s="12">
        <v>7.9427461624145499</v>
      </c>
      <c r="O156" s="67"/>
      <c r="P156" s="2">
        <v>0.8</v>
      </c>
      <c r="Q156" s="3">
        <v>1.2150397300720199</v>
      </c>
      <c r="R156" s="3">
        <v>3.4232144355773899</v>
      </c>
      <c r="S156" s="3">
        <v>4.8097667694091797</v>
      </c>
      <c r="T156" s="3">
        <v>5.7121214866638201</v>
      </c>
      <c r="U156" s="3">
        <v>6.35510349273682</v>
      </c>
      <c r="V156" s="3">
        <v>6.8334040641784703</v>
      </c>
      <c r="W156" s="3">
        <v>7.1910476684570304</v>
      </c>
      <c r="X156" s="3">
        <v>7.46053123474121</v>
      </c>
      <c r="Y156" s="3">
        <v>7.67059326171875</v>
      </c>
      <c r="Z156" s="3">
        <v>7.8252372741699201</v>
      </c>
      <c r="AA156" s="12">
        <v>7.9427461624145499</v>
      </c>
    </row>
    <row r="157" spans="1:27" x14ac:dyDescent="0.35">
      <c r="A157" s="67"/>
      <c r="B157" s="2">
        <v>0.85</v>
      </c>
      <c r="C157" s="3">
        <v>1.2035002708435101</v>
      </c>
      <c r="D157" s="3">
        <v>3.5251708030700701</v>
      </c>
      <c r="E157" s="3">
        <v>4.9504280090331996</v>
      </c>
      <c r="F157" s="3">
        <v>5.8789205551147496</v>
      </c>
      <c r="G157" s="3">
        <v>6.5560054779052699</v>
      </c>
      <c r="H157" s="3">
        <v>7.03541803359985</v>
      </c>
      <c r="I157" s="3">
        <v>7.4016036987304696</v>
      </c>
      <c r="J157" s="3">
        <v>7.6886110305786097</v>
      </c>
      <c r="K157" s="3">
        <v>7.9058475494384801</v>
      </c>
      <c r="L157" s="3">
        <v>8.0612287521362305</v>
      </c>
      <c r="M157" s="12">
        <v>8.1911182403564506</v>
      </c>
      <c r="O157" s="67"/>
      <c r="P157" s="2">
        <v>0.85</v>
      </c>
      <c r="Q157" s="3">
        <v>1.2035002708435101</v>
      </c>
      <c r="R157" s="3">
        <v>3.5251708030700701</v>
      </c>
      <c r="S157" s="3">
        <v>4.9504280090331996</v>
      </c>
      <c r="T157" s="3">
        <v>5.8789205551147496</v>
      </c>
      <c r="U157" s="3">
        <v>6.5560054779052699</v>
      </c>
      <c r="V157" s="3">
        <v>7.03541803359985</v>
      </c>
      <c r="W157" s="3">
        <v>7.4016036987304696</v>
      </c>
      <c r="X157" s="3">
        <v>7.6886110305786097</v>
      </c>
      <c r="Y157" s="3">
        <v>7.9058475494384801</v>
      </c>
      <c r="Z157" s="3">
        <v>8.0612287521362305</v>
      </c>
      <c r="AA157" s="12">
        <v>8.1911182403564506</v>
      </c>
    </row>
    <row r="158" spans="1:27" x14ac:dyDescent="0.35">
      <c r="A158" s="67"/>
      <c r="B158" s="2">
        <v>0.9</v>
      </c>
      <c r="C158" s="3">
        <v>1.1951994895935101</v>
      </c>
      <c r="D158" s="3">
        <v>3.6162223815918</v>
      </c>
      <c r="E158" s="3">
        <v>5.0873446464538601</v>
      </c>
      <c r="F158" s="3">
        <v>6.0514359474182102</v>
      </c>
      <c r="G158" s="3">
        <v>6.7325606346130398</v>
      </c>
      <c r="H158" s="3">
        <v>7.23931789398193</v>
      </c>
      <c r="I158" s="3">
        <v>7.6175804138183603</v>
      </c>
      <c r="J158" s="3">
        <v>7.9037160873413104</v>
      </c>
      <c r="K158" s="3">
        <v>8.1294584274291992</v>
      </c>
      <c r="L158" s="3">
        <v>8.2980089187622106</v>
      </c>
      <c r="M158" s="12">
        <v>8.4136915206909197</v>
      </c>
      <c r="O158" s="67"/>
      <c r="P158" s="2">
        <v>0.9</v>
      </c>
      <c r="Q158" s="3">
        <v>1.1951994895935101</v>
      </c>
      <c r="R158" s="3">
        <v>3.6162223815918</v>
      </c>
      <c r="S158" s="3">
        <v>5.0873446464538601</v>
      </c>
      <c r="T158" s="3">
        <v>6.0514359474182102</v>
      </c>
      <c r="U158" s="3">
        <v>6.7325606346130398</v>
      </c>
      <c r="V158" s="3">
        <v>7.23931789398193</v>
      </c>
      <c r="W158" s="3">
        <v>7.6175804138183603</v>
      </c>
      <c r="X158" s="3">
        <v>7.9037160873413104</v>
      </c>
      <c r="Y158" s="3">
        <v>8.1294584274291992</v>
      </c>
      <c r="Z158" s="3">
        <v>8.2980089187622106</v>
      </c>
      <c r="AA158" s="12">
        <v>8.4136915206909197</v>
      </c>
    </row>
    <row r="159" spans="1:27" x14ac:dyDescent="0.35">
      <c r="A159" s="67"/>
      <c r="B159" s="2">
        <v>0.95</v>
      </c>
      <c r="C159" s="3">
        <v>1.19268727302551</v>
      </c>
      <c r="D159" s="3">
        <v>3.7042484283447301</v>
      </c>
      <c r="E159" s="3">
        <v>5.2198691368103001</v>
      </c>
      <c r="F159" s="3">
        <v>6.2053852081298801</v>
      </c>
      <c r="G159" s="3">
        <v>6.91426706314087</v>
      </c>
      <c r="H159" s="3">
        <v>7.4273538589477504</v>
      </c>
      <c r="I159" s="3">
        <v>7.8184289932251003</v>
      </c>
      <c r="J159" s="3">
        <v>8.1089038848877006</v>
      </c>
      <c r="K159" s="3">
        <v>8.3497114181518608</v>
      </c>
      <c r="L159" s="3">
        <v>8.5200920104980504</v>
      </c>
      <c r="M159" s="12">
        <v>8.6446628570556605</v>
      </c>
      <c r="O159" s="67"/>
      <c r="P159" s="2">
        <v>0.95</v>
      </c>
      <c r="Q159" s="3">
        <v>1.19268727302551</v>
      </c>
      <c r="R159" s="3">
        <v>3.7042484283447301</v>
      </c>
      <c r="S159" s="3">
        <v>5.2198691368103001</v>
      </c>
      <c r="T159" s="3">
        <v>6.2053852081298801</v>
      </c>
      <c r="U159" s="3">
        <v>6.91426706314087</v>
      </c>
      <c r="V159" s="3">
        <v>7.4273538589477504</v>
      </c>
      <c r="W159" s="3">
        <v>7.8184289932251003</v>
      </c>
      <c r="X159" s="3">
        <v>8.1089038848877006</v>
      </c>
      <c r="Y159" s="3">
        <v>8.3497114181518608</v>
      </c>
      <c r="Z159" s="3">
        <v>8.5200920104980504</v>
      </c>
      <c r="AA159" s="12">
        <v>8.6446628570556605</v>
      </c>
    </row>
    <row r="160" spans="1:27" x14ac:dyDescent="0.35">
      <c r="A160" s="67"/>
      <c r="B160" s="2">
        <v>1</v>
      </c>
      <c r="C160" s="3">
        <v>1.1830034255981401</v>
      </c>
      <c r="D160" s="3">
        <v>3.7250323295593302</v>
      </c>
      <c r="E160" s="3">
        <v>5.3361878395080602</v>
      </c>
      <c r="F160" s="3">
        <v>6.3636598587036097</v>
      </c>
      <c r="G160" s="3">
        <v>7.0865387916564897</v>
      </c>
      <c r="H160" s="3">
        <v>7.6198139190673801</v>
      </c>
      <c r="I160" s="3">
        <v>8.0180416107177699</v>
      </c>
      <c r="J160" s="3">
        <v>8.3247346878051793</v>
      </c>
      <c r="K160" s="3">
        <v>8.5643596649169904</v>
      </c>
      <c r="L160" s="3">
        <v>8.7381830215454102</v>
      </c>
      <c r="M160" s="12">
        <v>8.8727293014526403</v>
      </c>
      <c r="O160" s="67"/>
      <c r="P160" s="2">
        <v>1</v>
      </c>
      <c r="Q160" s="3">
        <v>1.1830034255981401</v>
      </c>
      <c r="R160" s="3">
        <v>3.7250323295593302</v>
      </c>
      <c r="S160" s="3">
        <v>5.3361878395080602</v>
      </c>
      <c r="T160" s="3">
        <v>6.3636598587036097</v>
      </c>
      <c r="U160" s="3">
        <v>7.0865387916564897</v>
      </c>
      <c r="V160" s="3">
        <v>7.6198139190673801</v>
      </c>
      <c r="W160" s="3">
        <v>8.0180416107177699</v>
      </c>
      <c r="X160" s="3">
        <v>8.3247346878051793</v>
      </c>
      <c r="Y160" s="3">
        <v>8.5643596649169904</v>
      </c>
      <c r="Z160" s="3">
        <v>8.7381830215454102</v>
      </c>
      <c r="AA160" s="12">
        <v>8.8727293014526403</v>
      </c>
    </row>
    <row r="161" spans="1:27" x14ac:dyDescent="0.35">
      <c r="A161" s="8"/>
      <c r="B161" s="9"/>
      <c r="C161" s="9"/>
      <c r="D161" s="9"/>
      <c r="E161" s="9"/>
      <c r="F161" s="9"/>
      <c r="G161" s="9"/>
      <c r="H161" s="9"/>
      <c r="I161" s="9"/>
      <c r="J161" s="9"/>
      <c r="K161" s="9"/>
      <c r="L161" s="9"/>
      <c r="M161" s="10"/>
      <c r="O161" s="8"/>
      <c r="P161" s="9"/>
      <c r="Q161" s="9"/>
      <c r="R161" s="9"/>
      <c r="S161" s="9"/>
      <c r="T161" s="9"/>
      <c r="U161" s="9"/>
      <c r="V161" s="9"/>
      <c r="W161" s="9"/>
      <c r="X161" s="9"/>
      <c r="Y161" s="9"/>
      <c r="Z161" s="9"/>
      <c r="AA161" s="10"/>
    </row>
    <row r="162" spans="1:27" x14ac:dyDescent="0.35">
      <c r="A162" s="8"/>
      <c r="B162" s="9"/>
      <c r="C162" s="9"/>
      <c r="D162" s="9"/>
      <c r="E162" s="9"/>
      <c r="F162" s="9"/>
      <c r="G162" s="9"/>
      <c r="H162" s="9"/>
      <c r="I162" s="9"/>
      <c r="J162" s="9"/>
      <c r="K162" s="9"/>
      <c r="L162" s="9"/>
      <c r="M162" s="10"/>
      <c r="O162" s="8"/>
      <c r="P162" s="9"/>
      <c r="Q162" s="9"/>
      <c r="R162" s="9"/>
      <c r="S162" s="9"/>
      <c r="T162" s="9"/>
      <c r="U162" s="9"/>
      <c r="V162" s="9"/>
      <c r="W162" s="9"/>
      <c r="X162" s="9"/>
      <c r="Y162" s="9"/>
      <c r="Z162" s="9"/>
      <c r="AA162" s="10"/>
    </row>
    <row r="163" spans="1:27" x14ac:dyDescent="0.35">
      <c r="A163" s="8"/>
      <c r="B163" s="9"/>
      <c r="C163" s="9"/>
      <c r="D163" s="9"/>
      <c r="E163" s="9"/>
      <c r="F163" s="9"/>
      <c r="G163" s="9"/>
      <c r="H163" s="9"/>
      <c r="I163" s="9"/>
      <c r="J163" s="9"/>
      <c r="K163" s="9"/>
      <c r="L163" s="9"/>
      <c r="M163" s="10"/>
      <c r="O163" s="8"/>
      <c r="P163" s="9"/>
      <c r="Q163" s="9"/>
      <c r="R163" s="9"/>
      <c r="S163" s="9"/>
      <c r="T163" s="9"/>
      <c r="U163" s="9"/>
      <c r="V163" s="9"/>
      <c r="W163" s="9"/>
      <c r="X163" s="9"/>
      <c r="Y163" s="9"/>
      <c r="Z163" s="9"/>
      <c r="AA163" s="10"/>
    </row>
    <row r="164" spans="1:27" x14ac:dyDescent="0.35">
      <c r="A164" s="8"/>
      <c r="B164" s="9"/>
      <c r="C164" s="9"/>
      <c r="D164" s="9"/>
      <c r="E164" s="9"/>
      <c r="F164" s="9"/>
      <c r="G164" s="9"/>
      <c r="H164" s="9"/>
      <c r="I164" s="9"/>
      <c r="J164" s="9"/>
      <c r="K164" s="9"/>
      <c r="L164" s="9"/>
      <c r="M164" s="10"/>
      <c r="O164" s="8"/>
      <c r="P164" s="9"/>
      <c r="Q164" s="9"/>
      <c r="R164" s="9"/>
      <c r="S164" s="9"/>
      <c r="T164" s="9"/>
      <c r="U164" s="9"/>
      <c r="V164" s="9"/>
      <c r="W164" s="9"/>
      <c r="X164" s="9"/>
      <c r="Y164" s="9"/>
      <c r="Z164" s="9"/>
      <c r="AA164" s="10"/>
    </row>
    <row r="165" spans="1:27" x14ac:dyDescent="0.35">
      <c r="A165" s="8"/>
      <c r="B165" s="9"/>
      <c r="C165" s="9"/>
      <c r="D165" s="9"/>
      <c r="E165" s="9"/>
      <c r="F165" s="9"/>
      <c r="G165" s="9"/>
      <c r="H165" s="9"/>
      <c r="I165" s="9"/>
      <c r="J165" s="9"/>
      <c r="K165" s="9"/>
      <c r="L165" s="9"/>
      <c r="M165" s="10"/>
      <c r="O165" s="8"/>
      <c r="P165" s="9"/>
      <c r="Q165" s="9"/>
      <c r="R165" s="9"/>
      <c r="S165" s="9"/>
      <c r="T165" s="9"/>
      <c r="U165" s="9"/>
      <c r="V165" s="9"/>
      <c r="W165" s="9"/>
      <c r="X165" s="9"/>
      <c r="Y165" s="9"/>
      <c r="Z165" s="9"/>
      <c r="AA165" s="10"/>
    </row>
    <row r="166" spans="1:27" x14ac:dyDescent="0.35">
      <c r="A166" s="8"/>
      <c r="B166" s="9"/>
      <c r="C166" s="9"/>
      <c r="D166" s="9"/>
      <c r="E166" s="9"/>
      <c r="F166" s="9"/>
      <c r="G166" s="9"/>
      <c r="H166" s="9"/>
      <c r="I166" s="9"/>
      <c r="J166" s="9"/>
      <c r="K166" s="9"/>
      <c r="L166" s="9"/>
      <c r="M166" s="10"/>
      <c r="O166" s="8"/>
      <c r="P166" s="9"/>
      <c r="Q166" s="9"/>
      <c r="R166" s="9"/>
      <c r="S166" s="9"/>
      <c r="T166" s="9"/>
      <c r="U166" s="9"/>
      <c r="V166" s="9"/>
      <c r="W166" s="9"/>
      <c r="X166" s="9"/>
      <c r="Y166" s="9"/>
      <c r="Z166" s="9"/>
      <c r="AA166" s="10"/>
    </row>
    <row r="167" spans="1:27" x14ac:dyDescent="0.35">
      <c r="A167" s="8"/>
      <c r="B167" s="9"/>
      <c r="C167" s="9"/>
      <c r="D167" s="9"/>
      <c r="E167" s="9"/>
      <c r="F167" s="9"/>
      <c r="G167" s="9"/>
      <c r="H167" s="9"/>
      <c r="I167" s="9"/>
      <c r="J167" s="9"/>
      <c r="K167" s="9"/>
      <c r="L167" s="9"/>
      <c r="M167" s="10"/>
      <c r="O167" s="8"/>
      <c r="P167" s="9"/>
      <c r="Q167" s="9"/>
      <c r="R167" s="9"/>
      <c r="S167" s="9"/>
      <c r="T167" s="9"/>
      <c r="U167" s="9"/>
      <c r="V167" s="9"/>
      <c r="W167" s="9"/>
      <c r="X167" s="9"/>
      <c r="Y167" s="9"/>
      <c r="Z167" s="9"/>
      <c r="AA167" s="10"/>
    </row>
    <row r="168" spans="1:27" x14ac:dyDescent="0.35">
      <c r="A168" s="8"/>
      <c r="B168" s="9"/>
      <c r="C168" s="9"/>
      <c r="D168" s="9"/>
      <c r="E168" s="9"/>
      <c r="F168" s="9"/>
      <c r="G168" s="9"/>
      <c r="H168" s="9"/>
      <c r="I168" s="9"/>
      <c r="J168" s="9"/>
      <c r="K168" s="9"/>
      <c r="L168" s="9"/>
      <c r="M168" s="10"/>
      <c r="O168" s="8"/>
      <c r="P168" s="9"/>
      <c r="Q168" s="9"/>
      <c r="R168" s="9"/>
      <c r="S168" s="9"/>
      <c r="T168" s="9"/>
      <c r="U168" s="9"/>
      <c r="V168" s="9"/>
      <c r="W168" s="9"/>
      <c r="X168" s="9"/>
      <c r="Y168" s="9"/>
      <c r="Z168" s="9"/>
      <c r="AA168" s="10"/>
    </row>
    <row r="169" spans="1:27" x14ac:dyDescent="0.35">
      <c r="A169" s="8"/>
      <c r="B169" s="9"/>
      <c r="C169" s="9"/>
      <c r="D169" s="9"/>
      <c r="E169" s="9"/>
      <c r="F169" s="9"/>
      <c r="G169" s="9"/>
      <c r="H169" s="9"/>
      <c r="I169" s="9"/>
      <c r="J169" s="9"/>
      <c r="K169" s="9"/>
      <c r="L169" s="9"/>
      <c r="M169" s="10"/>
      <c r="O169" s="8"/>
      <c r="P169" s="9"/>
      <c r="Q169" s="9"/>
      <c r="R169" s="9"/>
      <c r="S169" s="9"/>
      <c r="T169" s="9"/>
      <c r="U169" s="9"/>
      <c r="V169" s="9"/>
      <c r="W169" s="9"/>
      <c r="X169" s="9"/>
      <c r="Y169" s="9"/>
      <c r="Z169" s="9"/>
      <c r="AA169" s="10"/>
    </row>
    <row r="170" spans="1:27" x14ac:dyDescent="0.35">
      <c r="A170" s="8"/>
      <c r="B170" s="9"/>
      <c r="C170" s="9"/>
      <c r="D170" s="9"/>
      <c r="E170" s="9"/>
      <c r="F170" s="9"/>
      <c r="G170" s="9"/>
      <c r="H170" s="9"/>
      <c r="I170" s="9"/>
      <c r="J170" s="9"/>
      <c r="K170" s="9"/>
      <c r="L170" s="9"/>
      <c r="M170" s="10"/>
      <c r="O170" s="8"/>
      <c r="P170" s="9"/>
      <c r="Q170" s="9"/>
      <c r="R170" s="9"/>
      <c r="S170" s="9"/>
      <c r="T170" s="9"/>
      <c r="U170" s="9"/>
      <c r="V170" s="9"/>
      <c r="W170" s="9"/>
      <c r="X170" s="9"/>
      <c r="Y170" s="9"/>
      <c r="Z170" s="9"/>
      <c r="AA170" s="10"/>
    </row>
    <row r="171" spans="1:27" x14ac:dyDescent="0.35">
      <c r="A171" s="64" t="s">
        <v>1</v>
      </c>
      <c r="B171" s="65"/>
      <c r="C171" s="65"/>
      <c r="D171" s="65"/>
      <c r="E171" s="65"/>
      <c r="F171" s="65"/>
      <c r="G171" s="65"/>
      <c r="H171" s="65"/>
      <c r="I171" s="65"/>
      <c r="J171" s="65"/>
      <c r="K171" s="65"/>
      <c r="L171" s="65"/>
      <c r="M171" s="66"/>
      <c r="O171" s="64" t="s">
        <v>1</v>
      </c>
      <c r="P171" s="65"/>
      <c r="Q171" s="65"/>
      <c r="R171" s="65"/>
      <c r="S171" s="65"/>
      <c r="T171" s="65"/>
      <c r="U171" s="65"/>
      <c r="V171" s="65"/>
      <c r="W171" s="65"/>
      <c r="X171" s="65"/>
      <c r="Y171" s="65"/>
      <c r="Z171" s="65"/>
      <c r="AA171" s="66"/>
    </row>
    <row r="172" spans="1:27" x14ac:dyDescent="0.35">
      <c r="A172" s="67" t="s">
        <v>0</v>
      </c>
      <c r="B172" s="1"/>
      <c r="C172" s="1">
        <v>0</v>
      </c>
      <c r="D172" s="1">
        <v>0.1</v>
      </c>
      <c r="E172" s="1">
        <v>0.2</v>
      </c>
      <c r="F172" s="1">
        <v>0.3</v>
      </c>
      <c r="G172" s="1">
        <v>0.4</v>
      </c>
      <c r="H172" s="1">
        <v>0.5</v>
      </c>
      <c r="I172" s="1">
        <v>0.6</v>
      </c>
      <c r="J172" s="1">
        <v>0.7</v>
      </c>
      <c r="K172" s="1">
        <v>0.8</v>
      </c>
      <c r="L172" s="1">
        <v>0.9</v>
      </c>
      <c r="M172" s="11">
        <v>1</v>
      </c>
      <c r="O172" s="67" t="s">
        <v>0</v>
      </c>
      <c r="P172" s="1"/>
      <c r="Q172" s="1">
        <v>0</v>
      </c>
      <c r="R172" s="1">
        <v>0.1</v>
      </c>
      <c r="S172" s="1">
        <v>0.2</v>
      </c>
      <c r="T172" s="1">
        <v>0.3</v>
      </c>
      <c r="U172" s="1">
        <v>0.4</v>
      </c>
      <c r="V172" s="1">
        <v>0.5</v>
      </c>
      <c r="W172" s="1">
        <v>0.6</v>
      </c>
      <c r="X172" s="1">
        <v>0.7</v>
      </c>
      <c r="Y172" s="1">
        <v>0.8</v>
      </c>
      <c r="Z172" s="1">
        <v>0.9</v>
      </c>
      <c r="AA172" s="11">
        <v>1</v>
      </c>
    </row>
    <row r="173" spans="1:27" x14ac:dyDescent="0.35">
      <c r="A173" s="67"/>
      <c r="B173" s="2">
        <v>0</v>
      </c>
      <c r="C173" s="4">
        <v>0</v>
      </c>
      <c r="D173" s="4">
        <v>0</v>
      </c>
      <c r="E173" s="4">
        <v>0</v>
      </c>
      <c r="F173" s="4">
        <v>0</v>
      </c>
      <c r="G173" s="4">
        <v>0</v>
      </c>
      <c r="H173" s="4">
        <v>0</v>
      </c>
      <c r="I173" s="4">
        <v>0</v>
      </c>
      <c r="J173" s="4">
        <v>0</v>
      </c>
      <c r="K173" s="4">
        <v>0</v>
      </c>
      <c r="L173" s="4">
        <v>0</v>
      </c>
      <c r="M173" s="14">
        <v>0</v>
      </c>
      <c r="O173" s="67"/>
      <c r="P173" s="2">
        <v>0</v>
      </c>
      <c r="Q173" s="4">
        <v>0</v>
      </c>
      <c r="R173" s="4">
        <v>0</v>
      </c>
      <c r="S173" s="4">
        <v>0</v>
      </c>
      <c r="T173" s="4">
        <v>0</v>
      </c>
      <c r="U173" s="4">
        <v>0</v>
      </c>
      <c r="V173" s="4">
        <v>0</v>
      </c>
      <c r="W173" s="4">
        <v>0</v>
      </c>
      <c r="X173" s="4">
        <v>0</v>
      </c>
      <c r="Y173" s="4">
        <v>0</v>
      </c>
      <c r="Z173" s="4">
        <v>0</v>
      </c>
      <c r="AA173" s="14">
        <v>0</v>
      </c>
    </row>
    <row r="174" spans="1:27" x14ac:dyDescent="0.35">
      <c r="A174" s="67"/>
      <c r="B174" s="2">
        <v>0.05</v>
      </c>
      <c r="C174" s="4">
        <v>4.4477209448814401E-3</v>
      </c>
      <c r="D174" s="4">
        <v>4.5791929587721799E-3</v>
      </c>
      <c r="E174" s="4">
        <v>4.4698547571897498E-3</v>
      </c>
      <c r="F174" s="4">
        <v>5.4260632023215303E-3</v>
      </c>
      <c r="G174" s="4">
        <v>5.9468979015946397E-3</v>
      </c>
      <c r="H174" s="4">
        <v>5.3588137961924102E-3</v>
      </c>
      <c r="I174" s="4">
        <v>5.4163839668035499E-3</v>
      </c>
      <c r="J174" s="4">
        <v>8.3319060504436493E-3</v>
      </c>
      <c r="K174" s="4">
        <v>9.7077991813421301E-3</v>
      </c>
      <c r="L174" s="4">
        <v>1.01944608613849E-2</v>
      </c>
      <c r="M174" s="14">
        <v>1.0982830077409699E-2</v>
      </c>
      <c r="O174" s="67"/>
      <c r="P174" s="2">
        <v>0.05</v>
      </c>
      <c r="Q174" s="4">
        <v>4.4477209448814401E-3</v>
      </c>
      <c r="R174" s="4">
        <v>4.5791929587721799E-3</v>
      </c>
      <c r="S174" s="4">
        <v>4.4698547571897498E-3</v>
      </c>
      <c r="T174" s="4">
        <v>5.4260632023215303E-3</v>
      </c>
      <c r="U174" s="4">
        <v>5.9468979015946397E-3</v>
      </c>
      <c r="V174" s="4">
        <v>5.3588137961924102E-3</v>
      </c>
      <c r="W174" s="4">
        <v>5.4163839668035499E-3</v>
      </c>
      <c r="X174" s="4">
        <v>8.3319060504436493E-3</v>
      </c>
      <c r="Y174" s="4">
        <v>9.7077991813421301E-3</v>
      </c>
      <c r="Z174" s="4">
        <v>1.01944608613849E-2</v>
      </c>
      <c r="AA174" s="14">
        <v>1.0982830077409699E-2</v>
      </c>
    </row>
    <row r="175" spans="1:27" x14ac:dyDescent="0.35">
      <c r="A175" s="67"/>
      <c r="B175" s="2">
        <v>0.1</v>
      </c>
      <c r="C175" s="4">
        <v>1.3469198718667001E-2</v>
      </c>
      <c r="D175" s="4">
        <v>1.3219809159636499E-2</v>
      </c>
      <c r="E175" s="4">
        <v>1.46072776988149E-2</v>
      </c>
      <c r="F175" s="4">
        <v>1.5231397934258E-2</v>
      </c>
      <c r="G175" s="4">
        <v>1.6698949038982398E-2</v>
      </c>
      <c r="H175" s="4">
        <v>1.7840499058365801E-2</v>
      </c>
      <c r="I175" s="4">
        <v>1.9465249031782199E-2</v>
      </c>
      <c r="J175" s="4">
        <v>2.25683953613043E-2</v>
      </c>
      <c r="K175" s="4">
        <v>2.3627704009413698E-2</v>
      </c>
      <c r="L175" s="4">
        <v>2.2368649020791099E-2</v>
      </c>
      <c r="M175" s="14">
        <v>2.6238994672894499E-2</v>
      </c>
      <c r="O175" s="67"/>
      <c r="P175" s="2">
        <v>0.1</v>
      </c>
      <c r="Q175" s="4">
        <v>1.3469198718667001E-2</v>
      </c>
      <c r="R175" s="4">
        <v>1.3219809159636499E-2</v>
      </c>
      <c r="S175" s="4">
        <v>1.46072776988149E-2</v>
      </c>
      <c r="T175" s="4">
        <v>1.5231397934258E-2</v>
      </c>
      <c r="U175" s="4">
        <v>1.6698949038982398E-2</v>
      </c>
      <c r="V175" s="4">
        <v>1.7840499058365801E-2</v>
      </c>
      <c r="W175" s="4">
        <v>1.9465249031782199E-2</v>
      </c>
      <c r="X175" s="4">
        <v>2.25683953613043E-2</v>
      </c>
      <c r="Y175" s="4">
        <v>2.3627704009413698E-2</v>
      </c>
      <c r="Z175" s="4">
        <v>2.2368649020791099E-2</v>
      </c>
      <c r="AA175" s="14">
        <v>2.6238994672894499E-2</v>
      </c>
    </row>
    <row r="176" spans="1:27" x14ac:dyDescent="0.35">
      <c r="A176" s="67"/>
      <c r="B176" s="2">
        <v>0.15</v>
      </c>
      <c r="C176" s="4">
        <v>1.8379239365458499E-2</v>
      </c>
      <c r="D176" s="4">
        <v>1.93585678935051E-2</v>
      </c>
      <c r="E176" s="4">
        <v>2.1034913137555102E-2</v>
      </c>
      <c r="F176" s="4">
        <v>2.28855069726706E-2</v>
      </c>
      <c r="G176" s="4">
        <v>2.8037210926413501E-2</v>
      </c>
      <c r="H176" s="4">
        <v>2.8224587440490698E-2</v>
      </c>
      <c r="I176" s="4">
        <v>2.8525222092866901E-2</v>
      </c>
      <c r="J176" s="4">
        <v>3.05260643362999E-2</v>
      </c>
      <c r="K176" s="4">
        <v>3.4105759114027002E-2</v>
      </c>
      <c r="L176" s="4">
        <v>3.3301148563623401E-2</v>
      </c>
      <c r="M176" s="14">
        <v>3.47309745848179E-2</v>
      </c>
      <c r="O176" s="67"/>
      <c r="P176" s="2">
        <v>0.15</v>
      </c>
      <c r="Q176" s="4">
        <v>1.8379239365458499E-2</v>
      </c>
      <c r="R176" s="4">
        <v>1.93585678935051E-2</v>
      </c>
      <c r="S176" s="4">
        <v>2.1034913137555102E-2</v>
      </c>
      <c r="T176" s="4">
        <v>2.28855069726706E-2</v>
      </c>
      <c r="U176" s="4">
        <v>2.8037210926413501E-2</v>
      </c>
      <c r="V176" s="4">
        <v>2.8224587440490698E-2</v>
      </c>
      <c r="W176" s="4">
        <v>2.8525222092866901E-2</v>
      </c>
      <c r="X176" s="4">
        <v>3.05260643362999E-2</v>
      </c>
      <c r="Y176" s="4">
        <v>3.4105759114027002E-2</v>
      </c>
      <c r="Z176" s="4">
        <v>3.3301148563623401E-2</v>
      </c>
      <c r="AA176" s="14">
        <v>3.47309745848179E-2</v>
      </c>
    </row>
    <row r="177" spans="1:27" x14ac:dyDescent="0.35">
      <c r="A177" s="67"/>
      <c r="B177" s="2">
        <v>0.2</v>
      </c>
      <c r="C177" s="4">
        <v>2.0183788612484901E-2</v>
      </c>
      <c r="D177" s="4">
        <v>2.3229608312249201E-2</v>
      </c>
      <c r="E177" s="4">
        <v>2.9761750251054798E-2</v>
      </c>
      <c r="F177" s="4">
        <v>2.74179945699871E-2</v>
      </c>
      <c r="G177" s="4">
        <v>3.3349590109927302E-2</v>
      </c>
      <c r="H177" s="4">
        <v>3.4273050725460101E-2</v>
      </c>
      <c r="I177" s="4">
        <v>3.5458135884255199E-2</v>
      </c>
      <c r="J177" s="4">
        <v>3.7840829363891097E-2</v>
      </c>
      <c r="K177" s="4">
        <v>4.1501850717597502E-2</v>
      </c>
      <c r="L177" s="4">
        <v>4.1363077703863403E-2</v>
      </c>
      <c r="M177" s="14">
        <v>4.3131831412514102E-2</v>
      </c>
      <c r="O177" s="67"/>
      <c r="P177" s="2">
        <v>0.2</v>
      </c>
      <c r="Q177" s="4">
        <v>2.0183788612484901E-2</v>
      </c>
      <c r="R177" s="4">
        <v>2.3229608312249201E-2</v>
      </c>
      <c r="S177" s="4">
        <v>2.9761750251054798E-2</v>
      </c>
      <c r="T177" s="4">
        <v>2.74179945699871E-2</v>
      </c>
      <c r="U177" s="4">
        <v>3.3349590109927302E-2</v>
      </c>
      <c r="V177" s="4">
        <v>3.4273050725460101E-2</v>
      </c>
      <c r="W177" s="4">
        <v>3.5458135884255199E-2</v>
      </c>
      <c r="X177" s="4">
        <v>3.7840829363891097E-2</v>
      </c>
      <c r="Y177" s="4">
        <v>4.1501850717597502E-2</v>
      </c>
      <c r="Z177" s="4">
        <v>4.1363077703863403E-2</v>
      </c>
      <c r="AA177" s="14">
        <v>4.3131831412514102E-2</v>
      </c>
    </row>
    <row r="178" spans="1:27" x14ac:dyDescent="0.35">
      <c r="A178" s="67"/>
      <c r="B178" s="2">
        <v>0.25</v>
      </c>
      <c r="C178" s="4">
        <v>1.9124006852507602E-2</v>
      </c>
      <c r="D178" s="4">
        <v>2.4470946937799502E-2</v>
      </c>
      <c r="E178" s="4">
        <v>3.2701491316159598E-2</v>
      </c>
      <c r="F178" s="4">
        <v>3.1950482167303597E-2</v>
      </c>
      <c r="G178" s="4">
        <v>3.8661969293441102E-2</v>
      </c>
      <c r="H178" s="4">
        <v>4.0321514010429403E-2</v>
      </c>
      <c r="I178" s="4">
        <v>4.2391049675643402E-2</v>
      </c>
      <c r="J178" s="4">
        <v>4.5155594391482201E-2</v>
      </c>
      <c r="K178" s="4">
        <v>4.8897942321168099E-2</v>
      </c>
      <c r="L178" s="4">
        <v>4.9425006844103302E-2</v>
      </c>
      <c r="M178" s="14">
        <v>5.1532688240210199E-2</v>
      </c>
      <c r="O178" s="67"/>
      <c r="P178" s="2">
        <v>0.25</v>
      </c>
      <c r="Q178" s="4">
        <v>1.9124006852507602E-2</v>
      </c>
      <c r="R178" s="4">
        <v>2.4470946937799502E-2</v>
      </c>
      <c r="S178" s="4">
        <v>3.2701491316159598E-2</v>
      </c>
      <c r="T178" s="4">
        <v>3.1950482167303597E-2</v>
      </c>
      <c r="U178" s="4">
        <v>3.8661969293441102E-2</v>
      </c>
      <c r="V178" s="4">
        <v>4.0321514010429403E-2</v>
      </c>
      <c r="W178" s="4">
        <v>4.2391049675643402E-2</v>
      </c>
      <c r="X178" s="4">
        <v>4.5155594391482201E-2</v>
      </c>
      <c r="Y178" s="4">
        <v>4.8897942321168099E-2</v>
      </c>
      <c r="Z178" s="4">
        <v>4.9425006844103302E-2</v>
      </c>
      <c r="AA178" s="14">
        <v>5.1532688240210199E-2</v>
      </c>
    </row>
    <row r="179" spans="1:27" x14ac:dyDescent="0.35">
      <c r="A179" s="67"/>
      <c r="B179" s="2">
        <v>0.3</v>
      </c>
      <c r="C179" s="4">
        <v>1.9110424444079399E-2</v>
      </c>
      <c r="D179" s="4">
        <v>2.5712285563349702E-2</v>
      </c>
      <c r="E179" s="4">
        <v>3.5641232381264397E-2</v>
      </c>
      <c r="F179" s="4">
        <v>3.64829697646201E-2</v>
      </c>
      <c r="G179" s="4">
        <v>4.3974348476954903E-2</v>
      </c>
      <c r="H179" s="4">
        <v>4.6369977295398698E-2</v>
      </c>
      <c r="I179" s="4">
        <v>4.9323963467031703E-2</v>
      </c>
      <c r="J179" s="4">
        <v>5.2470359419073402E-2</v>
      </c>
      <c r="K179" s="4">
        <v>5.6294033924738598E-2</v>
      </c>
      <c r="L179" s="4">
        <v>5.7486935984343297E-2</v>
      </c>
      <c r="M179" s="14">
        <v>5.9933545067906401E-2</v>
      </c>
      <c r="O179" s="67"/>
      <c r="P179" s="2">
        <v>0.3</v>
      </c>
      <c r="Q179" s="4">
        <v>1.9110424444079399E-2</v>
      </c>
      <c r="R179" s="4">
        <v>2.5712285563349702E-2</v>
      </c>
      <c r="S179" s="4">
        <v>3.5641232381264397E-2</v>
      </c>
      <c r="T179" s="4">
        <v>3.64829697646201E-2</v>
      </c>
      <c r="U179" s="4">
        <v>4.3974348476954903E-2</v>
      </c>
      <c r="V179" s="4">
        <v>4.6369977295398698E-2</v>
      </c>
      <c r="W179" s="4">
        <v>4.9323963467031703E-2</v>
      </c>
      <c r="X179" s="4">
        <v>5.2470359419073402E-2</v>
      </c>
      <c r="Y179" s="4">
        <v>5.6294033924738598E-2</v>
      </c>
      <c r="Z179" s="4">
        <v>5.7486935984343297E-2</v>
      </c>
      <c r="AA179" s="14">
        <v>5.9933545067906401E-2</v>
      </c>
    </row>
    <row r="180" spans="1:27" x14ac:dyDescent="0.35">
      <c r="A180" s="67"/>
      <c r="B180" s="2">
        <v>0.35</v>
      </c>
      <c r="C180" s="4">
        <v>1.7030317336320901E-2</v>
      </c>
      <c r="D180" s="4">
        <v>2.6953624188899999E-2</v>
      </c>
      <c r="E180" s="4">
        <v>3.8580973446369203E-2</v>
      </c>
      <c r="F180" s="4">
        <v>4.1015457361936597E-2</v>
      </c>
      <c r="G180" s="4">
        <v>4.9286727660468703E-2</v>
      </c>
      <c r="H180" s="4">
        <v>5.2418440580368E-2</v>
      </c>
      <c r="I180" s="4">
        <v>5.6256877258419997E-2</v>
      </c>
      <c r="J180" s="4">
        <v>5.9785124446664499E-2</v>
      </c>
      <c r="K180" s="4">
        <v>6.3690125528309105E-2</v>
      </c>
      <c r="L180" s="4">
        <v>6.5548865124583203E-2</v>
      </c>
      <c r="M180" s="14">
        <v>6.8334401895602595E-2</v>
      </c>
      <c r="O180" s="67"/>
      <c r="P180" s="2">
        <v>0.35</v>
      </c>
      <c r="Q180" s="4">
        <v>1.7030317336320901E-2</v>
      </c>
      <c r="R180" s="4">
        <v>2.6953624188899999E-2</v>
      </c>
      <c r="S180" s="4">
        <v>3.8580973446369203E-2</v>
      </c>
      <c r="T180" s="4">
        <v>4.1015457361936597E-2</v>
      </c>
      <c r="U180" s="4">
        <v>4.9286727660468703E-2</v>
      </c>
      <c r="V180" s="4">
        <v>5.2418440580368E-2</v>
      </c>
      <c r="W180" s="4">
        <v>5.6256877258419997E-2</v>
      </c>
      <c r="X180" s="4">
        <v>5.9785124446664499E-2</v>
      </c>
      <c r="Y180" s="4">
        <v>6.3690125528309105E-2</v>
      </c>
      <c r="Z180" s="4">
        <v>6.5548865124583203E-2</v>
      </c>
      <c r="AA180" s="14">
        <v>6.8334401895602595E-2</v>
      </c>
    </row>
    <row r="181" spans="1:27" x14ac:dyDescent="0.35">
      <c r="A181" s="67"/>
      <c r="B181" s="2">
        <v>0.4</v>
      </c>
      <c r="C181" s="4">
        <v>1.41319455578923E-2</v>
      </c>
      <c r="D181" s="4">
        <v>2.8194962814450299E-2</v>
      </c>
      <c r="E181" s="4">
        <v>4.1520714511474002E-2</v>
      </c>
      <c r="F181" s="4">
        <v>4.55479449592531E-2</v>
      </c>
      <c r="G181" s="4">
        <v>5.4599106843982399E-2</v>
      </c>
      <c r="H181" s="4">
        <v>5.84669038653374E-2</v>
      </c>
      <c r="I181" s="4">
        <v>6.3189791049808305E-2</v>
      </c>
      <c r="J181" s="4">
        <v>6.70998894742557E-2</v>
      </c>
      <c r="K181" s="4">
        <v>7.1086217131879598E-2</v>
      </c>
      <c r="L181" s="4">
        <v>7.3610794264823198E-2</v>
      </c>
      <c r="M181" s="14">
        <v>7.6735258723298699E-2</v>
      </c>
      <c r="O181" s="67"/>
      <c r="P181" s="2">
        <v>0.4</v>
      </c>
      <c r="Q181" s="4">
        <v>1.41319455578923E-2</v>
      </c>
      <c r="R181" s="4">
        <v>2.8194962814450299E-2</v>
      </c>
      <c r="S181" s="4">
        <v>4.1520714511474002E-2</v>
      </c>
      <c r="T181" s="4">
        <v>4.55479449592531E-2</v>
      </c>
      <c r="U181" s="4">
        <v>5.4599106843982399E-2</v>
      </c>
      <c r="V181" s="4">
        <v>5.84669038653374E-2</v>
      </c>
      <c r="W181" s="4">
        <v>6.3189791049808305E-2</v>
      </c>
      <c r="X181" s="4">
        <v>6.70998894742557E-2</v>
      </c>
      <c r="Y181" s="4">
        <v>7.1086217131879598E-2</v>
      </c>
      <c r="Z181" s="4">
        <v>7.3610794264823198E-2</v>
      </c>
      <c r="AA181" s="14">
        <v>7.6735258723298699E-2</v>
      </c>
    </row>
    <row r="182" spans="1:27" x14ac:dyDescent="0.35">
      <c r="A182" s="67"/>
      <c r="B182" s="2">
        <v>0.45</v>
      </c>
      <c r="C182" s="4">
        <v>1.47902760654688E-2</v>
      </c>
      <c r="D182" s="4">
        <v>2.9436301440000499E-2</v>
      </c>
      <c r="E182" s="4">
        <v>4.4460455576578801E-2</v>
      </c>
      <c r="F182" s="4">
        <v>5.0080432556569597E-2</v>
      </c>
      <c r="G182" s="4">
        <v>5.99114860274962E-2</v>
      </c>
      <c r="H182" s="4">
        <v>6.4515367150306702E-2</v>
      </c>
      <c r="I182" s="4">
        <v>7.0122704841196495E-2</v>
      </c>
      <c r="J182" s="4">
        <v>7.4414654501846894E-2</v>
      </c>
      <c r="K182" s="4">
        <v>7.8482308735450104E-2</v>
      </c>
      <c r="L182" s="4">
        <v>8.1672723405063194E-2</v>
      </c>
      <c r="M182" s="14">
        <v>8.5136115550994901E-2</v>
      </c>
      <c r="O182" s="67"/>
      <c r="P182" s="2">
        <v>0.45</v>
      </c>
      <c r="Q182" s="4">
        <v>1.47902760654688E-2</v>
      </c>
      <c r="R182" s="4">
        <v>2.9436301440000499E-2</v>
      </c>
      <c r="S182" s="4">
        <v>4.4460455576578801E-2</v>
      </c>
      <c r="T182" s="4">
        <v>5.0080432556569597E-2</v>
      </c>
      <c r="U182" s="4">
        <v>5.99114860274962E-2</v>
      </c>
      <c r="V182" s="4">
        <v>6.4515367150306702E-2</v>
      </c>
      <c r="W182" s="4">
        <v>7.0122704841196495E-2</v>
      </c>
      <c r="X182" s="4">
        <v>7.4414654501846894E-2</v>
      </c>
      <c r="Y182" s="4">
        <v>7.8482308735450104E-2</v>
      </c>
      <c r="Z182" s="4">
        <v>8.1672723405063194E-2</v>
      </c>
      <c r="AA182" s="14">
        <v>8.5136115550994901E-2</v>
      </c>
    </row>
    <row r="183" spans="1:27" x14ac:dyDescent="0.35">
      <c r="A183" s="67"/>
      <c r="B183" s="2">
        <v>0.5</v>
      </c>
      <c r="C183" s="4">
        <v>1.22952684760094E-2</v>
      </c>
      <c r="D183" s="4">
        <v>3.06776400655508E-2</v>
      </c>
      <c r="E183" s="4">
        <v>4.7400196641683601E-2</v>
      </c>
      <c r="F183" s="4">
        <v>5.4612920153886101E-2</v>
      </c>
      <c r="G183" s="4">
        <v>6.5223865211009993E-2</v>
      </c>
      <c r="H183" s="4">
        <v>7.0563830435276004E-2</v>
      </c>
      <c r="I183" s="4">
        <v>7.7055618632584796E-2</v>
      </c>
      <c r="J183" s="4">
        <v>8.1729419529438005E-2</v>
      </c>
      <c r="K183" s="4">
        <v>8.5878400339020597E-2</v>
      </c>
      <c r="L183" s="4">
        <v>8.9734652545303106E-2</v>
      </c>
      <c r="M183" s="14">
        <v>9.1930598020553603E-2</v>
      </c>
      <c r="O183" s="67"/>
      <c r="P183" s="2">
        <v>0.5</v>
      </c>
      <c r="Q183" s="4">
        <v>1.22952684760094E-2</v>
      </c>
      <c r="R183" s="4">
        <v>3.06776400655508E-2</v>
      </c>
      <c r="S183" s="4">
        <v>4.7400196641683601E-2</v>
      </c>
      <c r="T183" s="4">
        <v>5.4612920153886101E-2</v>
      </c>
      <c r="U183" s="4">
        <v>6.5223865211009993E-2</v>
      </c>
      <c r="V183" s="4">
        <v>7.0563830435276004E-2</v>
      </c>
      <c r="W183" s="4">
        <v>7.7055618632584796E-2</v>
      </c>
      <c r="X183" s="4">
        <v>8.1729419529438005E-2</v>
      </c>
      <c r="Y183" s="4">
        <v>8.5878400339020597E-2</v>
      </c>
      <c r="Z183" s="4">
        <v>8.9734652545303106E-2</v>
      </c>
      <c r="AA183" s="14">
        <v>9.1930598020553603E-2</v>
      </c>
    </row>
    <row r="184" spans="1:27" x14ac:dyDescent="0.35">
      <c r="A184" s="67"/>
      <c r="B184" s="2">
        <v>0.55000000000000004</v>
      </c>
      <c r="C184" s="4">
        <v>9.3475626781582798E-3</v>
      </c>
      <c r="D184" s="4">
        <v>3.1918978691101101E-2</v>
      </c>
      <c r="E184" s="4">
        <v>5.03399377067884E-2</v>
      </c>
      <c r="F184" s="4">
        <v>5.9145407751202597E-2</v>
      </c>
      <c r="G184" s="4">
        <v>7.4902661144733401E-2</v>
      </c>
      <c r="H184" s="4">
        <v>7.8846022486686707E-2</v>
      </c>
      <c r="I184" s="4">
        <v>8.3988532423973097E-2</v>
      </c>
      <c r="J184" s="4">
        <v>8.8273569941520705E-2</v>
      </c>
      <c r="K184" s="4">
        <v>9.3274491942591103E-2</v>
      </c>
      <c r="L184" s="4">
        <v>9.7796581685543102E-2</v>
      </c>
      <c r="M184" s="14">
        <v>9.7139201230472996E-2</v>
      </c>
      <c r="O184" s="67"/>
      <c r="P184" s="2">
        <v>0.55000000000000004</v>
      </c>
      <c r="Q184" s="4">
        <v>9.3475626781582798E-3</v>
      </c>
      <c r="R184" s="4">
        <v>3.1918978691101101E-2</v>
      </c>
      <c r="S184" s="4">
        <v>5.03399377067884E-2</v>
      </c>
      <c r="T184" s="4">
        <v>5.9145407751202597E-2</v>
      </c>
      <c r="U184" s="4">
        <v>7.4902661144733401E-2</v>
      </c>
      <c r="V184" s="4">
        <v>7.8846022486686707E-2</v>
      </c>
      <c r="W184" s="4">
        <v>8.3988532423973097E-2</v>
      </c>
      <c r="X184" s="4">
        <v>8.8273569941520705E-2</v>
      </c>
      <c r="Y184" s="4">
        <v>9.3274491942591103E-2</v>
      </c>
      <c r="Z184" s="4">
        <v>9.7796581685543102E-2</v>
      </c>
      <c r="AA184" s="14">
        <v>9.7139201230472996E-2</v>
      </c>
    </row>
    <row r="185" spans="1:27" x14ac:dyDescent="0.35">
      <c r="A185" s="67"/>
      <c r="B185" s="2">
        <v>0.6</v>
      </c>
      <c r="C185" s="4">
        <v>7.8388927504420298E-3</v>
      </c>
      <c r="D185" s="4">
        <v>3.3160317316651297E-2</v>
      </c>
      <c r="E185" s="4">
        <v>5.3279678771893199E-2</v>
      </c>
      <c r="F185" s="4">
        <v>6.3677895348519101E-2</v>
      </c>
      <c r="G185" s="4">
        <v>7.9907089471817003E-2</v>
      </c>
      <c r="H185" s="4">
        <v>8.4875412285327897E-2</v>
      </c>
      <c r="I185" s="4">
        <v>9.1607227921485901E-2</v>
      </c>
      <c r="J185" s="4">
        <v>9.3726679682731601E-2</v>
      </c>
      <c r="K185" s="4">
        <v>0.100670583546162</v>
      </c>
      <c r="L185" s="4">
        <v>0.10179055482149101</v>
      </c>
      <c r="M185" s="14">
        <v>0.102347804440392</v>
      </c>
      <c r="O185" s="67"/>
      <c r="P185" s="2">
        <v>0.6</v>
      </c>
      <c r="Q185" s="4">
        <v>7.8388927504420298E-3</v>
      </c>
      <c r="R185" s="4">
        <v>3.3160317316651297E-2</v>
      </c>
      <c r="S185" s="4">
        <v>5.3279678771893199E-2</v>
      </c>
      <c r="T185" s="4">
        <v>6.3677895348519101E-2</v>
      </c>
      <c r="U185" s="4">
        <v>7.9907089471817003E-2</v>
      </c>
      <c r="V185" s="4">
        <v>8.4875412285327897E-2</v>
      </c>
      <c r="W185" s="4">
        <v>9.1607227921485901E-2</v>
      </c>
      <c r="X185" s="4">
        <v>9.3726679682731601E-2</v>
      </c>
      <c r="Y185" s="4">
        <v>0.100670583546162</v>
      </c>
      <c r="Z185" s="4">
        <v>0.10179055482149101</v>
      </c>
      <c r="AA185" s="14">
        <v>0.102347804440392</v>
      </c>
    </row>
    <row r="186" spans="1:27" x14ac:dyDescent="0.35">
      <c r="A186" s="67"/>
      <c r="B186" s="2">
        <v>0.65</v>
      </c>
      <c r="C186" s="4">
        <v>8.4305554628372192E-3</v>
      </c>
      <c r="D186" s="4">
        <v>3.4401655942201598E-2</v>
      </c>
      <c r="E186" s="4">
        <v>5.6219419836997998E-2</v>
      </c>
      <c r="F186" s="4">
        <v>6.8210382945835604E-2</v>
      </c>
      <c r="G186" s="4">
        <v>8.39870721101761E-2</v>
      </c>
      <c r="H186" s="4">
        <v>9.0630151331424699E-2</v>
      </c>
      <c r="I186" s="4">
        <v>9.6392385661602006E-2</v>
      </c>
      <c r="J186" s="4">
        <v>9.93678644299507E-2</v>
      </c>
      <c r="K186" s="4">
        <v>0.106600664556026</v>
      </c>
      <c r="L186" s="4">
        <v>0.10552480816841101</v>
      </c>
      <c r="M186" s="14">
        <v>0.10755640765031201</v>
      </c>
      <c r="O186" s="67"/>
      <c r="P186" s="2">
        <v>0.65</v>
      </c>
      <c r="Q186" s="4">
        <v>8.4305554628372192E-3</v>
      </c>
      <c r="R186" s="4">
        <v>3.4401655942201598E-2</v>
      </c>
      <c r="S186" s="4">
        <v>5.6219419836997998E-2</v>
      </c>
      <c r="T186" s="4">
        <v>6.8210382945835604E-2</v>
      </c>
      <c r="U186" s="4">
        <v>8.39870721101761E-2</v>
      </c>
      <c r="V186" s="4">
        <v>9.0630151331424699E-2</v>
      </c>
      <c r="W186" s="4">
        <v>9.6392385661602006E-2</v>
      </c>
      <c r="X186" s="4">
        <v>9.93678644299507E-2</v>
      </c>
      <c r="Y186" s="4">
        <v>0.106600664556026</v>
      </c>
      <c r="Z186" s="4">
        <v>0.10552480816841101</v>
      </c>
      <c r="AA186" s="14">
        <v>0.10755640765031201</v>
      </c>
    </row>
    <row r="187" spans="1:27" x14ac:dyDescent="0.35">
      <c r="A187" s="67"/>
      <c r="B187" s="2">
        <v>0.7</v>
      </c>
      <c r="C187" s="4">
        <v>7.5077302753925297E-3</v>
      </c>
      <c r="D187" s="4">
        <v>3.5642994567751898E-2</v>
      </c>
      <c r="E187" s="4">
        <v>5.9159160902102798E-2</v>
      </c>
      <c r="F187" s="4">
        <v>7.2742870543152094E-2</v>
      </c>
      <c r="G187" s="4">
        <v>8.7929591536521898E-2</v>
      </c>
      <c r="H187" s="4">
        <v>9.6979476511478396E-2</v>
      </c>
      <c r="I187" s="4">
        <v>9.9929653108120006E-2</v>
      </c>
      <c r="J187" s="4">
        <v>0.10495255887508401</v>
      </c>
      <c r="K187" s="4">
        <v>0.10775842517614399</v>
      </c>
      <c r="L187" s="4">
        <v>0.11111643910408001</v>
      </c>
      <c r="M187" s="14">
        <v>0.112765010860231</v>
      </c>
      <c r="O187" s="67"/>
      <c r="P187" s="2">
        <v>0.7</v>
      </c>
      <c r="Q187" s="4">
        <v>7.5077302753925297E-3</v>
      </c>
      <c r="R187" s="4">
        <v>3.5642994567751898E-2</v>
      </c>
      <c r="S187" s="4">
        <v>5.9159160902102798E-2</v>
      </c>
      <c r="T187" s="4">
        <v>7.2742870543152094E-2</v>
      </c>
      <c r="U187" s="4">
        <v>8.7929591536521898E-2</v>
      </c>
      <c r="V187" s="4">
        <v>9.6979476511478396E-2</v>
      </c>
      <c r="W187" s="4">
        <v>9.9929653108120006E-2</v>
      </c>
      <c r="X187" s="4">
        <v>0.10495255887508401</v>
      </c>
      <c r="Y187" s="4">
        <v>0.10775842517614399</v>
      </c>
      <c r="Z187" s="4">
        <v>0.11111643910408001</v>
      </c>
      <c r="AA187" s="14">
        <v>0.112765010860231</v>
      </c>
    </row>
    <row r="188" spans="1:27" x14ac:dyDescent="0.35">
      <c r="A188" s="67"/>
      <c r="B188" s="2">
        <v>0.75</v>
      </c>
      <c r="C188" s="4">
        <v>6.9639938883483401E-3</v>
      </c>
      <c r="D188" s="4">
        <v>3.6884333193302199E-2</v>
      </c>
      <c r="E188" s="4">
        <v>6.2098901967207597E-2</v>
      </c>
      <c r="F188" s="4">
        <v>7.7275358140468597E-2</v>
      </c>
      <c r="G188" s="4">
        <v>9.1872110962867695E-2</v>
      </c>
      <c r="H188" s="4">
        <v>9.9025204777717604E-2</v>
      </c>
      <c r="I188" s="4">
        <v>0.106231272220612</v>
      </c>
      <c r="J188" s="4">
        <v>0.109301559627056</v>
      </c>
      <c r="K188" s="4">
        <v>0.11419729143381099</v>
      </c>
      <c r="L188" s="4">
        <v>0.11587713658809699</v>
      </c>
      <c r="M188" s="14">
        <v>0.117973614070151</v>
      </c>
      <c r="O188" s="67"/>
      <c r="P188" s="2">
        <v>0.75</v>
      </c>
      <c r="Q188" s="4">
        <v>6.9639938883483401E-3</v>
      </c>
      <c r="R188" s="4">
        <v>3.6884333193302199E-2</v>
      </c>
      <c r="S188" s="4">
        <v>6.2098901967207597E-2</v>
      </c>
      <c r="T188" s="4">
        <v>7.7275358140468597E-2</v>
      </c>
      <c r="U188" s="4">
        <v>9.1872110962867695E-2</v>
      </c>
      <c r="V188" s="4">
        <v>9.9025204777717604E-2</v>
      </c>
      <c r="W188" s="4">
        <v>0.106231272220612</v>
      </c>
      <c r="X188" s="4">
        <v>0.109301559627056</v>
      </c>
      <c r="Y188" s="4">
        <v>0.11419729143381099</v>
      </c>
      <c r="Z188" s="4">
        <v>0.11587713658809699</v>
      </c>
      <c r="AA188" s="14">
        <v>0.117973614070151</v>
      </c>
    </row>
    <row r="189" spans="1:27" x14ac:dyDescent="0.35">
      <c r="A189" s="67"/>
      <c r="B189" s="2">
        <v>0.8</v>
      </c>
      <c r="C189" s="4">
        <v>3.39997000992298E-3</v>
      </c>
      <c r="D189" s="4">
        <v>3.8125671818852402E-2</v>
      </c>
      <c r="E189" s="4">
        <v>6.5038643032312396E-2</v>
      </c>
      <c r="F189" s="4">
        <v>8.2805342972278595E-2</v>
      </c>
      <c r="G189" s="4">
        <v>9.8271794617176098E-2</v>
      </c>
      <c r="H189" s="4">
        <v>0.103854693472385</v>
      </c>
      <c r="I189" s="4">
        <v>0.11054906994104401</v>
      </c>
      <c r="J189" s="4">
        <v>0.11183318495750399</v>
      </c>
      <c r="K189" s="4">
        <v>0.119392707943916</v>
      </c>
      <c r="L189" s="4">
        <v>0.12135711312293999</v>
      </c>
      <c r="M189" s="14">
        <v>0.12318221728007001</v>
      </c>
      <c r="O189" s="67"/>
      <c r="P189" s="2">
        <v>0.8</v>
      </c>
      <c r="Q189" s="4">
        <v>3.39997000992298E-3</v>
      </c>
      <c r="R189" s="4">
        <v>3.8125671818852402E-2</v>
      </c>
      <c r="S189" s="4">
        <v>6.5038643032312396E-2</v>
      </c>
      <c r="T189" s="4">
        <v>8.2805342972278595E-2</v>
      </c>
      <c r="U189" s="4">
        <v>9.8271794617176098E-2</v>
      </c>
      <c r="V189" s="4">
        <v>0.103854693472385</v>
      </c>
      <c r="W189" s="4">
        <v>0.11054906994104401</v>
      </c>
      <c r="X189" s="4">
        <v>0.11183318495750399</v>
      </c>
      <c r="Y189" s="4">
        <v>0.119392707943916</v>
      </c>
      <c r="Z189" s="4">
        <v>0.12135711312293999</v>
      </c>
      <c r="AA189" s="14">
        <v>0.12318221728007001</v>
      </c>
    </row>
    <row r="190" spans="1:27" x14ac:dyDescent="0.35">
      <c r="A190" s="67"/>
      <c r="B190" s="2">
        <v>0.85</v>
      </c>
      <c r="C190" s="4">
        <v>3.0979448929429102E-3</v>
      </c>
      <c r="D190" s="4">
        <v>3.9367010444402703E-2</v>
      </c>
      <c r="E190" s="4">
        <v>6.7978384097417202E-2</v>
      </c>
      <c r="F190" s="4">
        <v>8.5340753197669997E-2</v>
      </c>
      <c r="G190" s="4">
        <v>9.9042154848575606E-2</v>
      </c>
      <c r="H190" s="4">
        <v>0.10652762651443499</v>
      </c>
      <c r="I190" s="4">
        <v>0.11480832099914599</v>
      </c>
      <c r="J190" s="4">
        <v>0.117580339312553</v>
      </c>
      <c r="K190" s="4">
        <v>0.123276069760323</v>
      </c>
      <c r="L190" s="4">
        <v>0.12920427322387701</v>
      </c>
      <c r="M190" s="14">
        <v>0.12839082048998901</v>
      </c>
      <c r="O190" s="67"/>
      <c r="P190" s="2">
        <v>0.85</v>
      </c>
      <c r="Q190" s="4">
        <v>3.0979448929429102E-3</v>
      </c>
      <c r="R190" s="4">
        <v>3.9367010444402703E-2</v>
      </c>
      <c r="S190" s="4">
        <v>6.7978384097417202E-2</v>
      </c>
      <c r="T190" s="4">
        <v>8.5340753197669997E-2</v>
      </c>
      <c r="U190" s="4">
        <v>9.9042154848575606E-2</v>
      </c>
      <c r="V190" s="4">
        <v>0.10652762651443499</v>
      </c>
      <c r="W190" s="4">
        <v>0.11480832099914599</v>
      </c>
      <c r="X190" s="4">
        <v>0.117580339312553</v>
      </c>
      <c r="Y190" s="4">
        <v>0.123276069760323</v>
      </c>
      <c r="Z190" s="4">
        <v>0.12920427322387701</v>
      </c>
      <c r="AA190" s="14">
        <v>0.12839082048998901</v>
      </c>
    </row>
    <row r="191" spans="1:27" x14ac:dyDescent="0.35">
      <c r="A191" s="67"/>
      <c r="B191" s="2">
        <v>0.9</v>
      </c>
      <c r="C191" s="4">
        <v>3.8918233476579198E-3</v>
      </c>
      <c r="D191" s="4">
        <v>4.0608349069952997E-2</v>
      </c>
      <c r="E191" s="4">
        <v>7.0918125162521994E-2</v>
      </c>
      <c r="F191" s="4">
        <v>9.1407276690006298E-2</v>
      </c>
      <c r="G191" s="4">
        <v>0.104330584406853</v>
      </c>
      <c r="H191" s="4">
        <v>0.111835218966007</v>
      </c>
      <c r="I191" s="4">
        <v>0.11823640763759601</v>
      </c>
      <c r="J191" s="4">
        <v>0.122221253812313</v>
      </c>
      <c r="K191" s="4">
        <v>0.126502215862274</v>
      </c>
      <c r="L191" s="4">
        <v>0.13207401335239399</v>
      </c>
      <c r="M191" s="14">
        <v>0.13359942369990899</v>
      </c>
      <c r="O191" s="67"/>
      <c r="P191" s="2">
        <v>0.9</v>
      </c>
      <c r="Q191" s="4">
        <v>3.8918233476579198E-3</v>
      </c>
      <c r="R191" s="4">
        <v>4.0608349069952997E-2</v>
      </c>
      <c r="S191" s="4">
        <v>7.0918125162521994E-2</v>
      </c>
      <c r="T191" s="4">
        <v>9.1407276690006298E-2</v>
      </c>
      <c r="U191" s="4">
        <v>0.104330584406853</v>
      </c>
      <c r="V191" s="4">
        <v>0.111835218966007</v>
      </c>
      <c r="W191" s="4">
        <v>0.11823640763759601</v>
      </c>
      <c r="X191" s="4">
        <v>0.122221253812313</v>
      </c>
      <c r="Y191" s="4">
        <v>0.126502215862274</v>
      </c>
      <c r="Z191" s="4">
        <v>0.13207401335239399</v>
      </c>
      <c r="AA191" s="14">
        <v>0.13359942369990899</v>
      </c>
    </row>
    <row r="192" spans="1:27" x14ac:dyDescent="0.35">
      <c r="A192" s="67"/>
      <c r="B192" s="2">
        <v>0.95</v>
      </c>
      <c r="C192" s="4">
        <v>3.60520277172327E-3</v>
      </c>
      <c r="D192" s="4">
        <v>4.18496876955032E-2</v>
      </c>
      <c r="E192" s="4">
        <v>7.3857866227626801E-2</v>
      </c>
      <c r="F192" s="4">
        <v>9.2788174748420701E-2</v>
      </c>
      <c r="G192" s="4">
        <v>0.106072872877121</v>
      </c>
      <c r="H192" s="4">
        <v>0.118019558489323</v>
      </c>
      <c r="I192" s="4">
        <v>0.120598271489143</v>
      </c>
      <c r="J192" s="4">
        <v>0.12578116357326499</v>
      </c>
      <c r="K192" s="4">
        <v>0.13076874613761899</v>
      </c>
      <c r="L192" s="4">
        <v>0.13604076206684099</v>
      </c>
      <c r="M192" s="14">
        <v>0.13880802690982799</v>
      </c>
      <c r="O192" s="67"/>
      <c r="P192" s="2">
        <v>0.95</v>
      </c>
      <c r="Q192" s="4">
        <v>3.60520277172327E-3</v>
      </c>
      <c r="R192" s="4">
        <v>4.18496876955032E-2</v>
      </c>
      <c r="S192" s="4">
        <v>7.3857866227626801E-2</v>
      </c>
      <c r="T192" s="4">
        <v>9.2788174748420701E-2</v>
      </c>
      <c r="U192" s="4">
        <v>0.106072872877121</v>
      </c>
      <c r="V192" s="4">
        <v>0.118019558489323</v>
      </c>
      <c r="W192" s="4">
        <v>0.120598271489143</v>
      </c>
      <c r="X192" s="4">
        <v>0.12578116357326499</v>
      </c>
      <c r="Y192" s="4">
        <v>0.13076874613761899</v>
      </c>
      <c r="Z192" s="4">
        <v>0.13604076206684099</v>
      </c>
      <c r="AA192" s="14">
        <v>0.13880802690982799</v>
      </c>
    </row>
    <row r="193" spans="1:27" x14ac:dyDescent="0.35">
      <c r="A193" s="67"/>
      <c r="B193" s="2">
        <v>1</v>
      </c>
      <c r="C193" s="4">
        <v>2.71861930377781E-3</v>
      </c>
      <c r="D193" s="4">
        <v>4.3091026321053501E-2</v>
      </c>
      <c r="E193" s="4">
        <v>7.8001596033573206E-2</v>
      </c>
      <c r="F193" s="4">
        <v>9.8195232450962094E-2</v>
      </c>
      <c r="G193" s="4">
        <v>0.10862955451011699</v>
      </c>
      <c r="H193" s="4">
        <v>0.119840882718563</v>
      </c>
      <c r="I193" s="4">
        <v>0.12575632333755499</v>
      </c>
      <c r="J193" s="4">
        <v>0.13216708600521099</v>
      </c>
      <c r="K193" s="4">
        <v>0.13443796336650801</v>
      </c>
      <c r="L193" s="4">
        <v>0.13815490901470201</v>
      </c>
      <c r="M193" s="14">
        <v>0.141164615750313</v>
      </c>
      <c r="O193" s="67"/>
      <c r="P193" s="2">
        <v>1</v>
      </c>
      <c r="Q193" s="4">
        <v>2.71861930377781E-3</v>
      </c>
      <c r="R193" s="4">
        <v>4.3091026321053501E-2</v>
      </c>
      <c r="S193" s="4">
        <v>7.8001596033573206E-2</v>
      </c>
      <c r="T193" s="4">
        <v>9.8195232450962094E-2</v>
      </c>
      <c r="U193" s="4">
        <v>0.10862955451011699</v>
      </c>
      <c r="V193" s="4">
        <v>0.119840882718563</v>
      </c>
      <c r="W193" s="4">
        <v>0.12575632333755499</v>
      </c>
      <c r="X193" s="4">
        <v>0.13216708600521099</v>
      </c>
      <c r="Y193" s="4">
        <v>0.13443796336650801</v>
      </c>
      <c r="Z193" s="4">
        <v>0.13815490901470201</v>
      </c>
      <c r="AA193" s="14">
        <v>0.141164615750313</v>
      </c>
    </row>
    <row r="194" spans="1:27" x14ac:dyDescent="0.35">
      <c r="A194" s="8"/>
      <c r="B194" s="9"/>
      <c r="C194" s="9"/>
      <c r="D194" s="9"/>
      <c r="E194" s="9"/>
      <c r="F194" s="9"/>
      <c r="G194" s="9"/>
      <c r="H194" s="9"/>
      <c r="I194" s="9"/>
      <c r="J194" s="9"/>
      <c r="K194" s="9"/>
      <c r="L194" s="9"/>
      <c r="M194" s="10"/>
      <c r="O194" s="8"/>
      <c r="P194" s="9"/>
      <c r="Q194" s="9"/>
      <c r="R194" s="9"/>
      <c r="S194" s="9"/>
      <c r="T194" s="9"/>
      <c r="U194" s="9"/>
      <c r="V194" s="9"/>
      <c r="W194" s="9"/>
      <c r="X194" s="9"/>
      <c r="Y194" s="9"/>
      <c r="Z194" s="9"/>
      <c r="AA194" s="10"/>
    </row>
    <row r="195" spans="1:27" x14ac:dyDescent="0.35">
      <c r="A195" s="8"/>
      <c r="B195" s="9"/>
      <c r="C195" s="9"/>
      <c r="D195" s="9"/>
      <c r="E195" s="9"/>
      <c r="F195" s="9"/>
      <c r="G195" s="9"/>
      <c r="H195" s="9"/>
      <c r="I195" s="9"/>
      <c r="J195" s="9"/>
      <c r="K195" s="9"/>
      <c r="L195" s="9"/>
      <c r="M195" s="10"/>
      <c r="O195" s="8"/>
      <c r="P195" s="9"/>
      <c r="Q195" s="9"/>
      <c r="R195" s="9"/>
      <c r="S195" s="9"/>
      <c r="T195" s="9"/>
      <c r="U195" s="9"/>
      <c r="V195" s="9"/>
      <c r="W195" s="9"/>
      <c r="X195" s="9"/>
      <c r="Y195" s="9"/>
      <c r="Z195" s="9"/>
      <c r="AA195" s="10"/>
    </row>
    <row r="196" spans="1:27" x14ac:dyDescent="0.35">
      <c r="A196" s="8"/>
      <c r="B196" s="9"/>
      <c r="C196" s="9"/>
      <c r="D196" s="9"/>
      <c r="E196" s="9"/>
      <c r="F196" s="9"/>
      <c r="G196" s="9"/>
      <c r="H196" s="9"/>
      <c r="I196" s="9"/>
      <c r="J196" s="9"/>
      <c r="K196" s="9"/>
      <c r="L196" s="9"/>
      <c r="M196" s="10"/>
      <c r="O196" s="8"/>
      <c r="P196" s="9"/>
      <c r="Q196" s="9"/>
      <c r="R196" s="9"/>
      <c r="S196" s="9"/>
      <c r="T196" s="9"/>
      <c r="U196" s="9"/>
      <c r="V196" s="9"/>
      <c r="W196" s="9"/>
      <c r="X196" s="9"/>
      <c r="Y196" s="9"/>
      <c r="Z196" s="9"/>
      <c r="AA196" s="10"/>
    </row>
    <row r="197" spans="1:27" x14ac:dyDescent="0.35">
      <c r="A197" s="8"/>
      <c r="B197" s="9"/>
      <c r="C197" s="9"/>
      <c r="D197" s="9"/>
      <c r="E197" s="9"/>
      <c r="F197" s="9"/>
      <c r="G197" s="9"/>
      <c r="H197" s="9"/>
      <c r="I197" s="9"/>
      <c r="J197" s="9"/>
      <c r="K197" s="9"/>
      <c r="L197" s="9"/>
      <c r="M197" s="10"/>
      <c r="O197" s="8"/>
      <c r="P197" s="9"/>
      <c r="Q197" s="9"/>
      <c r="R197" s="9"/>
      <c r="S197" s="9"/>
      <c r="T197" s="9"/>
      <c r="U197" s="9"/>
      <c r="V197" s="9"/>
      <c r="W197" s="9"/>
      <c r="X197" s="9"/>
      <c r="Y197" s="9"/>
      <c r="Z197" s="9"/>
      <c r="AA197" s="10"/>
    </row>
    <row r="198" spans="1:27" x14ac:dyDescent="0.35">
      <c r="A198" s="8"/>
      <c r="B198" s="9"/>
      <c r="C198" s="9"/>
      <c r="D198" s="9"/>
      <c r="E198" s="9"/>
      <c r="F198" s="9"/>
      <c r="G198" s="9"/>
      <c r="H198" s="9"/>
      <c r="I198" s="9"/>
      <c r="J198" s="9"/>
      <c r="K198" s="9"/>
      <c r="L198" s="9"/>
      <c r="M198" s="10"/>
      <c r="O198" s="8"/>
      <c r="P198" s="9"/>
      <c r="Q198" s="9"/>
      <c r="R198" s="9"/>
      <c r="S198" s="9"/>
      <c r="T198" s="9"/>
      <c r="U198" s="9"/>
      <c r="V198" s="9"/>
      <c r="W198" s="9"/>
      <c r="X198" s="9"/>
      <c r="Y198" s="9"/>
      <c r="Z198" s="9"/>
      <c r="AA198" s="10"/>
    </row>
    <row r="199" spans="1:27" x14ac:dyDescent="0.35">
      <c r="A199" s="8"/>
      <c r="B199" s="9"/>
      <c r="C199" s="9"/>
      <c r="D199" s="9"/>
      <c r="E199" s="9"/>
      <c r="F199" s="9"/>
      <c r="G199" s="9"/>
      <c r="H199" s="9"/>
      <c r="I199" s="9"/>
      <c r="J199" s="9"/>
      <c r="K199" s="9"/>
      <c r="L199" s="9"/>
      <c r="M199" s="10"/>
      <c r="O199" s="8"/>
      <c r="P199" s="9"/>
      <c r="Q199" s="9"/>
      <c r="R199" s="9"/>
      <c r="S199" s="9"/>
      <c r="T199" s="9"/>
      <c r="U199" s="9"/>
      <c r="V199" s="9"/>
      <c r="W199" s="9"/>
      <c r="X199" s="9"/>
      <c r="Y199" s="9"/>
      <c r="Z199" s="9"/>
      <c r="AA199" s="10"/>
    </row>
    <row r="200" spans="1:27" x14ac:dyDescent="0.35">
      <c r="A200" s="8"/>
      <c r="B200" s="9"/>
      <c r="C200" s="9"/>
      <c r="D200" s="9"/>
      <c r="E200" s="9"/>
      <c r="F200" s="9"/>
      <c r="G200" s="9"/>
      <c r="H200" s="9"/>
      <c r="I200" s="9"/>
      <c r="J200" s="9"/>
      <c r="K200" s="9"/>
      <c r="L200" s="9"/>
      <c r="M200" s="10"/>
      <c r="O200" s="8"/>
      <c r="P200" s="9"/>
      <c r="Q200" s="9"/>
      <c r="R200" s="9"/>
      <c r="S200" s="9"/>
      <c r="T200" s="9"/>
      <c r="U200" s="9"/>
      <c r="V200" s="9"/>
      <c r="W200" s="9"/>
      <c r="X200" s="9"/>
      <c r="Y200" s="9"/>
      <c r="Z200" s="9"/>
      <c r="AA200" s="10"/>
    </row>
    <row r="201" spans="1:27" x14ac:dyDescent="0.35">
      <c r="A201" s="8"/>
      <c r="B201" s="9"/>
      <c r="C201" s="9"/>
      <c r="D201" s="9"/>
      <c r="E201" s="9"/>
      <c r="F201" s="9"/>
      <c r="G201" s="9"/>
      <c r="H201" s="9"/>
      <c r="I201" s="9"/>
      <c r="J201" s="9"/>
      <c r="K201" s="9"/>
      <c r="L201" s="9"/>
      <c r="M201" s="10"/>
      <c r="O201" s="8"/>
      <c r="P201" s="9"/>
      <c r="Q201" s="9"/>
      <c r="R201" s="9"/>
      <c r="S201" s="9"/>
      <c r="T201" s="9"/>
      <c r="U201" s="9"/>
      <c r="V201" s="9"/>
      <c r="W201" s="9"/>
      <c r="X201" s="9"/>
      <c r="Y201" s="9"/>
      <c r="Z201" s="9"/>
      <c r="AA201" s="10"/>
    </row>
    <row r="202" spans="1:27" x14ac:dyDescent="0.35">
      <c r="A202" s="8"/>
      <c r="B202" s="9"/>
      <c r="C202" s="9"/>
      <c r="D202" s="9"/>
      <c r="E202" s="9"/>
      <c r="F202" s="9"/>
      <c r="G202" s="9"/>
      <c r="H202" s="9"/>
      <c r="I202" s="9"/>
      <c r="J202" s="9"/>
      <c r="K202" s="9"/>
      <c r="L202" s="9"/>
      <c r="M202" s="10"/>
      <c r="O202" s="8"/>
      <c r="P202" s="9"/>
      <c r="Q202" s="9"/>
      <c r="R202" s="9"/>
      <c r="S202" s="9"/>
      <c r="T202" s="9"/>
      <c r="U202" s="9"/>
      <c r="V202" s="9"/>
      <c r="W202" s="9"/>
      <c r="X202" s="9"/>
      <c r="Y202" s="9"/>
      <c r="Z202" s="9"/>
      <c r="AA202" s="10"/>
    </row>
    <row r="203" spans="1:27" x14ac:dyDescent="0.35">
      <c r="A203" s="8"/>
      <c r="B203" s="9"/>
      <c r="C203" s="9"/>
      <c r="D203" s="9"/>
      <c r="E203" s="9"/>
      <c r="F203" s="9"/>
      <c r="G203" s="9"/>
      <c r="H203" s="9"/>
      <c r="I203" s="9"/>
      <c r="J203" s="9"/>
      <c r="K203" s="9"/>
      <c r="L203" s="9"/>
      <c r="M203" s="10"/>
      <c r="O203" s="8"/>
      <c r="P203" s="9"/>
      <c r="Q203" s="9"/>
      <c r="R203" s="9"/>
      <c r="S203" s="9"/>
      <c r="T203" s="9"/>
      <c r="U203" s="9"/>
      <c r="V203" s="9"/>
      <c r="W203" s="9"/>
      <c r="X203" s="9"/>
      <c r="Y203" s="9"/>
      <c r="Z203" s="9"/>
      <c r="AA203" s="10"/>
    </row>
    <row r="204" spans="1:27" x14ac:dyDescent="0.35">
      <c r="A204" s="64" t="s">
        <v>1</v>
      </c>
      <c r="B204" s="65"/>
      <c r="C204" s="65"/>
      <c r="D204" s="65"/>
      <c r="E204" s="65"/>
      <c r="F204" s="65"/>
      <c r="G204" s="65"/>
      <c r="H204" s="65"/>
      <c r="I204" s="65"/>
      <c r="J204" s="65"/>
      <c r="K204" s="65"/>
      <c r="L204" s="65"/>
      <c r="M204" s="66"/>
      <c r="O204" s="64" t="s">
        <v>1</v>
      </c>
      <c r="P204" s="65"/>
      <c r="Q204" s="65"/>
      <c r="R204" s="65"/>
      <c r="S204" s="65"/>
      <c r="T204" s="65"/>
      <c r="U204" s="65"/>
      <c r="V204" s="65"/>
      <c r="W204" s="65"/>
      <c r="X204" s="65"/>
      <c r="Y204" s="65"/>
      <c r="Z204" s="65"/>
      <c r="AA204" s="66"/>
    </row>
    <row r="205" spans="1:27" x14ac:dyDescent="0.35">
      <c r="A205" s="67" t="s">
        <v>0</v>
      </c>
      <c r="B205" s="1"/>
      <c r="C205" s="1">
        <v>0</v>
      </c>
      <c r="D205" s="1">
        <v>0.1</v>
      </c>
      <c r="E205" s="1">
        <v>0.2</v>
      </c>
      <c r="F205" s="1">
        <v>0.3</v>
      </c>
      <c r="G205" s="1">
        <v>0.4</v>
      </c>
      <c r="H205" s="1">
        <v>0.5</v>
      </c>
      <c r="I205" s="1">
        <v>0.6</v>
      </c>
      <c r="J205" s="1">
        <v>0.7</v>
      </c>
      <c r="K205" s="1">
        <v>0.8</v>
      </c>
      <c r="L205" s="1">
        <v>0.9</v>
      </c>
      <c r="M205" s="11">
        <v>1</v>
      </c>
      <c r="O205" s="67" t="s">
        <v>0</v>
      </c>
      <c r="P205" s="1"/>
      <c r="Q205" s="1">
        <v>0</v>
      </c>
      <c r="R205" s="1">
        <v>0.1</v>
      </c>
      <c r="S205" s="1">
        <v>0.2</v>
      </c>
      <c r="T205" s="1">
        <v>0.3</v>
      </c>
      <c r="U205" s="1">
        <v>0.4</v>
      </c>
      <c r="V205" s="1">
        <v>0.5</v>
      </c>
      <c r="W205" s="1">
        <v>0.6</v>
      </c>
      <c r="X205" s="1">
        <v>0.7</v>
      </c>
      <c r="Y205" s="1">
        <v>0.8</v>
      </c>
      <c r="Z205" s="1">
        <v>0.9</v>
      </c>
      <c r="AA205" s="11">
        <v>1</v>
      </c>
    </row>
    <row r="206" spans="1:27" x14ac:dyDescent="0.35">
      <c r="A206" s="67"/>
      <c r="B206" s="2">
        <v>0</v>
      </c>
      <c r="C206" s="4">
        <v>0</v>
      </c>
      <c r="D206" s="4">
        <v>0</v>
      </c>
      <c r="E206" s="4">
        <v>0</v>
      </c>
      <c r="F206" s="4">
        <v>0</v>
      </c>
      <c r="G206" s="4">
        <v>0</v>
      </c>
      <c r="H206" s="4">
        <v>0</v>
      </c>
      <c r="I206" s="4">
        <v>0</v>
      </c>
      <c r="J206" s="4">
        <v>0</v>
      </c>
      <c r="K206" s="4">
        <v>0</v>
      </c>
      <c r="L206" s="4">
        <v>0</v>
      </c>
      <c r="M206" s="14">
        <v>0</v>
      </c>
      <c r="O206" s="67"/>
      <c r="P206" s="2">
        <v>0</v>
      </c>
      <c r="Q206" s="4">
        <v>0</v>
      </c>
      <c r="R206" s="4">
        <v>0</v>
      </c>
      <c r="S206" s="4">
        <v>0</v>
      </c>
      <c r="T206" s="4">
        <v>0</v>
      </c>
      <c r="U206" s="4">
        <v>0</v>
      </c>
      <c r="V206" s="4">
        <v>0</v>
      </c>
      <c r="W206" s="4">
        <v>0</v>
      </c>
      <c r="X206" s="4">
        <v>0</v>
      </c>
      <c r="Y206" s="4">
        <v>0</v>
      </c>
      <c r="Z206" s="4">
        <v>0</v>
      </c>
      <c r="AA206" s="14">
        <v>0</v>
      </c>
    </row>
    <row r="207" spans="1:27" x14ac:dyDescent="0.35">
      <c r="A207" s="67"/>
      <c r="B207" s="2">
        <v>0.05</v>
      </c>
      <c r="C207" s="4">
        <v>-1.38664583209902E-3</v>
      </c>
      <c r="D207" s="4">
        <v>-2.1896574180573199E-3</v>
      </c>
      <c r="E207" s="4">
        <v>-2.9076768551021801E-3</v>
      </c>
      <c r="F207" s="4">
        <v>-3.4282137639820602E-3</v>
      </c>
      <c r="G207" s="4">
        <v>-3.8202432915568399E-3</v>
      </c>
      <c r="H207" s="4">
        <v>-4.1090510785579699E-3</v>
      </c>
      <c r="I207" s="4">
        <v>-4.3747806921601304E-3</v>
      </c>
      <c r="J207" s="4">
        <v>-4.5699747279286402E-3</v>
      </c>
      <c r="K207" s="4">
        <v>-4.8097399994731001E-3</v>
      </c>
      <c r="L207" s="4">
        <v>-4.89722797647119E-3</v>
      </c>
      <c r="M207" s="14">
        <v>-4.7844182699918799E-3</v>
      </c>
      <c r="O207" s="67"/>
      <c r="P207" s="2">
        <v>0.05</v>
      </c>
      <c r="Q207" s="4">
        <v>-1.38664583209902E-3</v>
      </c>
      <c r="R207" s="4">
        <v>-2.1896574180573199E-3</v>
      </c>
      <c r="S207" s="4">
        <v>-2.9076768551021801E-3</v>
      </c>
      <c r="T207" s="4">
        <v>-3.4282137639820602E-3</v>
      </c>
      <c r="U207" s="4">
        <v>-3.8202432915568399E-3</v>
      </c>
      <c r="V207" s="4">
        <v>-4.1090510785579699E-3</v>
      </c>
      <c r="W207" s="4">
        <v>-4.3747806921601304E-3</v>
      </c>
      <c r="X207" s="4">
        <v>-4.5699747279286402E-3</v>
      </c>
      <c r="Y207" s="4">
        <v>-4.8097399994731001E-3</v>
      </c>
      <c r="Z207" s="4">
        <v>-4.89722797647119E-3</v>
      </c>
      <c r="AA207" s="14">
        <v>-4.7844182699918799E-3</v>
      </c>
    </row>
    <row r="208" spans="1:27" x14ac:dyDescent="0.35">
      <c r="A208" s="67"/>
      <c r="B208" s="2">
        <v>0.1</v>
      </c>
      <c r="C208" s="4">
        <v>-6.9862866075709495E-4</v>
      </c>
      <c r="D208" s="4">
        <v>-2.7100190054625299E-3</v>
      </c>
      <c r="E208" s="4">
        <v>-4.1290381923317901E-3</v>
      </c>
      <c r="F208" s="4">
        <v>-5.1561603322625204E-3</v>
      </c>
      <c r="G208" s="4">
        <v>-5.8695147745311304E-3</v>
      </c>
      <c r="H208" s="4">
        <v>-6.4295148476958301E-3</v>
      </c>
      <c r="I208" s="4">
        <v>-6.8138749338686501E-3</v>
      </c>
      <c r="J208" s="4">
        <v>-7.4445339851081397E-3</v>
      </c>
      <c r="K208" s="4">
        <v>-7.4011823162436503E-3</v>
      </c>
      <c r="L208" s="4">
        <v>-7.3830108158290404E-3</v>
      </c>
      <c r="M208" s="14">
        <v>-7.7130445279181004E-3</v>
      </c>
      <c r="O208" s="67"/>
      <c r="P208" s="2">
        <v>0.1</v>
      </c>
      <c r="Q208" s="4">
        <v>-6.9862866075709495E-4</v>
      </c>
      <c r="R208" s="4">
        <v>-2.7100190054625299E-3</v>
      </c>
      <c r="S208" s="4">
        <v>-4.1290381923317901E-3</v>
      </c>
      <c r="T208" s="4">
        <v>-5.1561603322625204E-3</v>
      </c>
      <c r="U208" s="4">
        <v>-5.8695147745311304E-3</v>
      </c>
      <c r="V208" s="4">
        <v>-6.4295148476958301E-3</v>
      </c>
      <c r="W208" s="4">
        <v>-6.8138749338686501E-3</v>
      </c>
      <c r="X208" s="4">
        <v>-7.4445339851081397E-3</v>
      </c>
      <c r="Y208" s="4">
        <v>-7.4011823162436503E-3</v>
      </c>
      <c r="Z208" s="4">
        <v>-7.3830108158290404E-3</v>
      </c>
      <c r="AA208" s="14">
        <v>-7.7130445279181004E-3</v>
      </c>
    </row>
    <row r="209" spans="1:27" x14ac:dyDescent="0.35">
      <c r="A209" s="67"/>
      <c r="B209" s="2">
        <v>0.15</v>
      </c>
      <c r="C209" s="4">
        <v>-2.7599664463196001E-5</v>
      </c>
      <c r="D209" s="4">
        <v>-3.0148117803037201E-3</v>
      </c>
      <c r="E209" s="4">
        <v>-5.0507532432675396E-3</v>
      </c>
      <c r="F209" s="4">
        <v>-6.4348462037742103E-3</v>
      </c>
      <c r="G209" s="4">
        <v>-7.14135775342584E-3</v>
      </c>
      <c r="H209" s="4">
        <v>-8.1023629754781706E-3</v>
      </c>
      <c r="I209" s="4">
        <v>-9.43024642765522E-3</v>
      </c>
      <c r="J209" s="4">
        <v>-9.1644991189241392E-3</v>
      </c>
      <c r="K209" s="4">
        <v>-9.3739507719874399E-3</v>
      </c>
      <c r="L209" s="4">
        <v>-1.0105287656188001E-2</v>
      </c>
      <c r="M209" s="14">
        <v>-9.9738445132970793E-3</v>
      </c>
      <c r="O209" s="67"/>
      <c r="P209" s="2">
        <v>0.15</v>
      </c>
      <c r="Q209" s="4">
        <v>-2.7599664463196001E-5</v>
      </c>
      <c r="R209" s="4">
        <v>-3.0148117803037201E-3</v>
      </c>
      <c r="S209" s="4">
        <v>-5.0507532432675396E-3</v>
      </c>
      <c r="T209" s="4">
        <v>-6.4348462037742103E-3</v>
      </c>
      <c r="U209" s="4">
        <v>-7.14135775342584E-3</v>
      </c>
      <c r="V209" s="4">
        <v>-8.1023629754781706E-3</v>
      </c>
      <c r="W209" s="4">
        <v>-9.43024642765522E-3</v>
      </c>
      <c r="X209" s="4">
        <v>-9.1644991189241392E-3</v>
      </c>
      <c r="Y209" s="4">
        <v>-9.3739507719874399E-3</v>
      </c>
      <c r="Z209" s="4">
        <v>-1.0105287656188001E-2</v>
      </c>
      <c r="AA209" s="14">
        <v>-9.9738445132970793E-3</v>
      </c>
    </row>
    <row r="210" spans="1:27" x14ac:dyDescent="0.35">
      <c r="A210" s="67"/>
      <c r="B210" s="2">
        <v>0.2</v>
      </c>
      <c r="C210" s="4">
        <v>4.2327318806201198E-4</v>
      </c>
      <c r="D210" s="4">
        <v>-3.4243613481521602E-3</v>
      </c>
      <c r="E210" s="4">
        <v>-5.8656036853790301E-3</v>
      </c>
      <c r="F210" s="4">
        <v>-7.5644194148480901E-3</v>
      </c>
      <c r="G210" s="4">
        <v>-8.7557770311832393E-3</v>
      </c>
      <c r="H210" s="4">
        <v>-9.6046207472681999E-3</v>
      </c>
      <c r="I210" s="4">
        <v>-1.0250438004732101E-2</v>
      </c>
      <c r="J210" s="4">
        <v>-1.04649565182626E-2</v>
      </c>
      <c r="K210" s="4">
        <v>-1.09529360197485E-2</v>
      </c>
      <c r="L210" s="4">
        <v>-1.13289272412658E-2</v>
      </c>
      <c r="M210" s="14">
        <v>-1.1230595177039501E-2</v>
      </c>
      <c r="O210" s="67"/>
      <c r="P210" s="2">
        <v>0.2</v>
      </c>
      <c r="Q210" s="4">
        <v>4.2327318806201198E-4</v>
      </c>
      <c r="R210" s="4">
        <v>-3.4243613481521602E-3</v>
      </c>
      <c r="S210" s="4">
        <v>-5.8656036853790301E-3</v>
      </c>
      <c r="T210" s="4">
        <v>-7.5644194148480901E-3</v>
      </c>
      <c r="U210" s="4">
        <v>-8.7557770311832393E-3</v>
      </c>
      <c r="V210" s="4">
        <v>-9.6046207472681999E-3</v>
      </c>
      <c r="W210" s="4">
        <v>-1.0250438004732101E-2</v>
      </c>
      <c r="X210" s="4">
        <v>-1.04649565182626E-2</v>
      </c>
      <c r="Y210" s="4">
        <v>-1.09529360197485E-2</v>
      </c>
      <c r="Z210" s="4">
        <v>-1.13289272412658E-2</v>
      </c>
      <c r="AA210" s="14">
        <v>-1.1230595177039501E-2</v>
      </c>
    </row>
    <row r="211" spans="1:27" x14ac:dyDescent="0.35">
      <c r="A211" s="67"/>
      <c r="B211" s="2">
        <v>0.25</v>
      </c>
      <c r="C211" s="4">
        <v>5.3677870891988299E-4</v>
      </c>
      <c r="D211" s="4">
        <v>-3.8624419830739498E-3</v>
      </c>
      <c r="E211" s="4">
        <v>-6.6088298335671399E-3</v>
      </c>
      <c r="F211" s="4">
        <v>-8.5934391245245899E-3</v>
      </c>
      <c r="G211" s="4">
        <v>-9.9305519834160805E-3</v>
      </c>
      <c r="H211" s="4">
        <v>-1.0959777049720299E-2</v>
      </c>
      <c r="I211" s="4">
        <v>-1.1626471765339401E-2</v>
      </c>
      <c r="J211" s="4">
        <v>-1.17654139176011E-2</v>
      </c>
      <c r="K211" s="4">
        <v>-1.25319212675095E-2</v>
      </c>
      <c r="L211" s="4">
        <v>-1.2371996883302899E-2</v>
      </c>
      <c r="M211" s="14">
        <v>-1.2487345840781899E-2</v>
      </c>
      <c r="O211" s="67"/>
      <c r="P211" s="2">
        <v>0.25</v>
      </c>
      <c r="Q211" s="4">
        <v>5.3677870891988299E-4</v>
      </c>
      <c r="R211" s="4">
        <v>-3.8624419830739498E-3</v>
      </c>
      <c r="S211" s="4">
        <v>-6.6088298335671399E-3</v>
      </c>
      <c r="T211" s="4">
        <v>-8.5934391245245899E-3</v>
      </c>
      <c r="U211" s="4">
        <v>-9.9305519834160805E-3</v>
      </c>
      <c r="V211" s="4">
        <v>-1.0959777049720299E-2</v>
      </c>
      <c r="W211" s="4">
        <v>-1.1626471765339401E-2</v>
      </c>
      <c r="X211" s="4">
        <v>-1.17654139176011E-2</v>
      </c>
      <c r="Y211" s="4">
        <v>-1.25319212675095E-2</v>
      </c>
      <c r="Z211" s="4">
        <v>-1.2371996883302899E-2</v>
      </c>
      <c r="AA211" s="14">
        <v>-1.2487345840781899E-2</v>
      </c>
    </row>
    <row r="212" spans="1:27" x14ac:dyDescent="0.35">
      <c r="A212" s="67"/>
      <c r="B212" s="2">
        <v>0.3</v>
      </c>
      <c r="C212" s="4">
        <v>6.7109201336279501E-4</v>
      </c>
      <c r="D212" s="4">
        <v>-4.9519101157784497E-3</v>
      </c>
      <c r="E212" s="4">
        <v>-6.9044483825564402E-3</v>
      </c>
      <c r="F212" s="4">
        <v>-9.6108103170990892E-3</v>
      </c>
      <c r="G212" s="4">
        <v>-1.04700308293104E-2</v>
      </c>
      <c r="H212" s="4">
        <v>-1.2140367180109E-2</v>
      </c>
      <c r="I212" s="4">
        <v>-1.27407875843346E-2</v>
      </c>
      <c r="J212" s="4">
        <v>-1.3065871316939599E-2</v>
      </c>
      <c r="K212" s="4">
        <v>-1.3686662539839699E-2</v>
      </c>
      <c r="L212" s="4">
        <v>-1.3415066525340099E-2</v>
      </c>
      <c r="M212" s="14">
        <v>-1.37440965045244E-2</v>
      </c>
      <c r="O212" s="67"/>
      <c r="P212" s="2">
        <v>0.3</v>
      </c>
      <c r="Q212" s="4">
        <v>6.7109201336279501E-4</v>
      </c>
      <c r="R212" s="4">
        <v>-4.9519101157784497E-3</v>
      </c>
      <c r="S212" s="4">
        <v>-6.9044483825564402E-3</v>
      </c>
      <c r="T212" s="4">
        <v>-9.6108103170990892E-3</v>
      </c>
      <c r="U212" s="4">
        <v>-1.04700308293104E-2</v>
      </c>
      <c r="V212" s="4">
        <v>-1.2140367180109E-2</v>
      </c>
      <c r="W212" s="4">
        <v>-1.27407875843346E-2</v>
      </c>
      <c r="X212" s="4">
        <v>-1.3065871316939599E-2</v>
      </c>
      <c r="Y212" s="4">
        <v>-1.3686662539839699E-2</v>
      </c>
      <c r="Z212" s="4">
        <v>-1.3415066525340099E-2</v>
      </c>
      <c r="AA212" s="14">
        <v>-1.37440965045244E-2</v>
      </c>
    </row>
    <row r="213" spans="1:27" x14ac:dyDescent="0.35">
      <c r="A213" s="67"/>
      <c r="B213" s="2">
        <v>0.35</v>
      </c>
      <c r="C213" s="4">
        <v>6.9947511656209805E-4</v>
      </c>
      <c r="D213" s="4">
        <v>-5.3748312140149699E-3</v>
      </c>
      <c r="E213" s="4">
        <v>-7.7229081653058503E-3</v>
      </c>
      <c r="F213" s="4">
        <v>-1.0530246421694801E-2</v>
      </c>
      <c r="G213" s="4">
        <v>-1.1546009220182901E-2</v>
      </c>
      <c r="H213" s="4">
        <v>-1.31526412442327E-2</v>
      </c>
      <c r="I213" s="4">
        <v>-1.38551034033299E-2</v>
      </c>
      <c r="J213" s="4">
        <v>-1.43663287162781E-2</v>
      </c>
      <c r="K213" s="4">
        <v>-1.4752941206097599E-2</v>
      </c>
      <c r="L213" s="4">
        <v>-1.4458136167377201E-2</v>
      </c>
      <c r="M213" s="14">
        <v>-1.5000847168266799E-2</v>
      </c>
      <c r="O213" s="67"/>
      <c r="P213" s="2">
        <v>0.35</v>
      </c>
      <c r="Q213" s="4">
        <v>6.9947511656209805E-4</v>
      </c>
      <c r="R213" s="4">
        <v>-5.3748312140149699E-3</v>
      </c>
      <c r="S213" s="4">
        <v>-7.7229081653058503E-3</v>
      </c>
      <c r="T213" s="4">
        <v>-1.0530246421694801E-2</v>
      </c>
      <c r="U213" s="4">
        <v>-1.1546009220182901E-2</v>
      </c>
      <c r="V213" s="4">
        <v>-1.31526412442327E-2</v>
      </c>
      <c r="W213" s="4">
        <v>-1.38551034033299E-2</v>
      </c>
      <c r="X213" s="4">
        <v>-1.43663287162781E-2</v>
      </c>
      <c r="Y213" s="4">
        <v>-1.4752941206097599E-2</v>
      </c>
      <c r="Z213" s="4">
        <v>-1.4458136167377201E-2</v>
      </c>
      <c r="AA213" s="14">
        <v>-1.5000847168266799E-2</v>
      </c>
    </row>
    <row r="214" spans="1:27" x14ac:dyDescent="0.35">
      <c r="A214" s="67"/>
      <c r="B214" s="2">
        <v>0.4</v>
      </c>
      <c r="C214" s="4">
        <v>4.48772800154984E-4</v>
      </c>
      <c r="D214" s="4">
        <v>-5.7977523122514996E-3</v>
      </c>
      <c r="E214" s="4">
        <v>-8.5413679480552708E-3</v>
      </c>
      <c r="F214" s="4">
        <v>-1.1185401817783699E-2</v>
      </c>
      <c r="G214" s="4">
        <v>-1.26219876110554E-2</v>
      </c>
      <c r="H214" s="4">
        <v>-1.4476500451564799E-2</v>
      </c>
      <c r="I214" s="4">
        <v>-1.49114178493619E-2</v>
      </c>
      <c r="J214" s="4">
        <v>-1.52489803731442E-2</v>
      </c>
      <c r="K214" s="4">
        <v>-1.5629487112164501E-2</v>
      </c>
      <c r="L214" s="4">
        <v>-1.5501205809414401E-2</v>
      </c>
      <c r="M214" s="14">
        <v>-1.606784760952E-2</v>
      </c>
      <c r="O214" s="67"/>
      <c r="P214" s="2">
        <v>0.4</v>
      </c>
      <c r="Q214" s="4">
        <v>4.48772800154984E-4</v>
      </c>
      <c r="R214" s="4">
        <v>-5.7977523122514996E-3</v>
      </c>
      <c r="S214" s="4">
        <v>-8.5413679480552708E-3</v>
      </c>
      <c r="T214" s="4">
        <v>-1.1185401817783699E-2</v>
      </c>
      <c r="U214" s="4">
        <v>-1.26219876110554E-2</v>
      </c>
      <c r="V214" s="4">
        <v>-1.4476500451564799E-2</v>
      </c>
      <c r="W214" s="4">
        <v>-1.49114178493619E-2</v>
      </c>
      <c r="X214" s="4">
        <v>-1.52489803731442E-2</v>
      </c>
      <c r="Y214" s="4">
        <v>-1.5629487112164501E-2</v>
      </c>
      <c r="Z214" s="4">
        <v>-1.5501205809414401E-2</v>
      </c>
      <c r="AA214" s="14">
        <v>-1.606784760952E-2</v>
      </c>
    </row>
    <row r="215" spans="1:27" x14ac:dyDescent="0.35">
      <c r="A215" s="67"/>
      <c r="B215" s="2">
        <v>0.45</v>
      </c>
      <c r="C215" s="4">
        <v>4.4716880074702198E-4</v>
      </c>
      <c r="D215" s="4">
        <v>-6.2206734104880302E-3</v>
      </c>
      <c r="E215" s="4">
        <v>-9.7954468801617605E-3</v>
      </c>
      <c r="F215" s="4">
        <v>-1.1840557213872701E-2</v>
      </c>
      <c r="G215" s="4">
        <v>-1.3697966001927899E-2</v>
      </c>
      <c r="H215" s="4">
        <v>-1.5079939737916E-2</v>
      </c>
      <c r="I215" s="4">
        <v>-1.52635226647059E-2</v>
      </c>
      <c r="J215" s="4">
        <v>-1.60706322640181E-2</v>
      </c>
      <c r="K215" s="4">
        <v>-1.6558285802602799E-2</v>
      </c>
      <c r="L215" s="4">
        <v>-1.6607021912932399E-2</v>
      </c>
      <c r="M215" s="14">
        <v>-1.7232209444046E-2</v>
      </c>
      <c r="O215" s="67"/>
      <c r="P215" s="2">
        <v>0.45</v>
      </c>
      <c r="Q215" s="4">
        <v>4.4716880074702198E-4</v>
      </c>
      <c r="R215" s="4">
        <v>-6.2206734104880302E-3</v>
      </c>
      <c r="S215" s="4">
        <v>-9.7954468801617605E-3</v>
      </c>
      <c r="T215" s="4">
        <v>-1.1840557213872701E-2</v>
      </c>
      <c r="U215" s="4">
        <v>-1.3697966001927899E-2</v>
      </c>
      <c r="V215" s="4">
        <v>-1.5079939737916E-2</v>
      </c>
      <c r="W215" s="4">
        <v>-1.52635226647059E-2</v>
      </c>
      <c r="X215" s="4">
        <v>-1.60706322640181E-2</v>
      </c>
      <c r="Y215" s="4">
        <v>-1.6558285802602799E-2</v>
      </c>
      <c r="Z215" s="4">
        <v>-1.6607021912932399E-2</v>
      </c>
      <c r="AA215" s="14">
        <v>-1.7232209444046E-2</v>
      </c>
    </row>
    <row r="216" spans="1:27" x14ac:dyDescent="0.35">
      <c r="A216" s="67"/>
      <c r="B216" s="2">
        <v>0.5</v>
      </c>
      <c r="C216" s="4">
        <v>6.0627172933891405E-4</v>
      </c>
      <c r="D216" s="4">
        <v>-6.6435945087245504E-3</v>
      </c>
      <c r="E216" s="4">
        <v>-1.04486383497715E-2</v>
      </c>
      <c r="F216" s="4">
        <v>-1.2495712609961599E-2</v>
      </c>
      <c r="G216" s="4">
        <v>-1.43773863092065E-2</v>
      </c>
      <c r="H216" s="4">
        <v>-1.53812086209655E-2</v>
      </c>
      <c r="I216" s="4">
        <v>-1.5967732295393899E-2</v>
      </c>
      <c r="J216" s="4">
        <v>-1.7087103798985499E-2</v>
      </c>
      <c r="K216" s="4">
        <v>-1.7240969464182899E-2</v>
      </c>
      <c r="L216" s="4">
        <v>-1.7294036224484399E-2</v>
      </c>
      <c r="M216" s="14">
        <v>-1.7948327586054798E-2</v>
      </c>
      <c r="O216" s="67"/>
      <c r="P216" s="2">
        <v>0.5</v>
      </c>
      <c r="Q216" s="4">
        <v>6.0627172933891405E-4</v>
      </c>
      <c r="R216" s="4">
        <v>-6.6435945087245504E-3</v>
      </c>
      <c r="S216" s="4">
        <v>-1.04486383497715E-2</v>
      </c>
      <c r="T216" s="4">
        <v>-1.2495712609961599E-2</v>
      </c>
      <c r="U216" s="4">
        <v>-1.43773863092065E-2</v>
      </c>
      <c r="V216" s="4">
        <v>-1.53812086209655E-2</v>
      </c>
      <c r="W216" s="4">
        <v>-1.5967732295393899E-2</v>
      </c>
      <c r="X216" s="4">
        <v>-1.7087103798985499E-2</v>
      </c>
      <c r="Y216" s="4">
        <v>-1.7240969464182899E-2</v>
      </c>
      <c r="Z216" s="4">
        <v>-1.7294036224484399E-2</v>
      </c>
      <c r="AA216" s="14">
        <v>-1.7948327586054798E-2</v>
      </c>
    </row>
    <row r="217" spans="1:27" x14ac:dyDescent="0.35">
      <c r="A217" s="67"/>
      <c r="B217" s="2">
        <v>0.55000000000000004</v>
      </c>
      <c r="C217" s="4">
        <v>5.76004560571164E-4</v>
      </c>
      <c r="D217" s="4">
        <v>-7.0665156069610801E-3</v>
      </c>
      <c r="E217" s="4">
        <v>-1.11772945771615E-2</v>
      </c>
      <c r="F217" s="4">
        <v>-1.3150868006050601E-2</v>
      </c>
      <c r="G217" s="4">
        <v>-1.46826272830367E-2</v>
      </c>
      <c r="H217" s="4">
        <v>-1.6002766788005801E-2</v>
      </c>
      <c r="I217" s="4">
        <v>-1.6278270632028601E-2</v>
      </c>
      <c r="J217" s="4">
        <v>-1.74422953277826E-2</v>
      </c>
      <c r="K217" s="4">
        <v>-1.7942696809768701E-2</v>
      </c>
      <c r="L217" s="4">
        <v>-1.8265239894390099E-2</v>
      </c>
      <c r="M217" s="14">
        <v>-1.8575163558125499E-2</v>
      </c>
      <c r="O217" s="67"/>
      <c r="P217" s="2">
        <v>0.55000000000000004</v>
      </c>
      <c r="Q217" s="4">
        <v>5.76004560571164E-4</v>
      </c>
      <c r="R217" s="4">
        <v>-7.0665156069610801E-3</v>
      </c>
      <c r="S217" s="4">
        <v>-1.11772945771615E-2</v>
      </c>
      <c r="T217" s="4">
        <v>-1.3150868006050601E-2</v>
      </c>
      <c r="U217" s="4">
        <v>-1.46826272830367E-2</v>
      </c>
      <c r="V217" s="4">
        <v>-1.6002766788005801E-2</v>
      </c>
      <c r="W217" s="4">
        <v>-1.6278270632028601E-2</v>
      </c>
      <c r="X217" s="4">
        <v>-1.74422953277826E-2</v>
      </c>
      <c r="Y217" s="4">
        <v>-1.7942696809768701E-2</v>
      </c>
      <c r="Z217" s="4">
        <v>-1.8265239894390099E-2</v>
      </c>
      <c r="AA217" s="14">
        <v>-1.8575163558125499E-2</v>
      </c>
    </row>
    <row r="218" spans="1:27" x14ac:dyDescent="0.35">
      <c r="A218" s="67"/>
      <c r="B218" s="2">
        <v>0.6</v>
      </c>
      <c r="C218" s="4">
        <v>3.0643015634268501E-4</v>
      </c>
      <c r="D218" s="4">
        <v>-7.4894367051976099E-3</v>
      </c>
      <c r="E218" s="4">
        <v>-1.19059508045514E-2</v>
      </c>
      <c r="F218" s="4">
        <v>-1.39138242229819E-2</v>
      </c>
      <c r="G218" s="4">
        <v>-1.54368774965405E-2</v>
      </c>
      <c r="H218" s="4">
        <v>-1.6548056155443198E-2</v>
      </c>
      <c r="I218" s="4">
        <v>-1.72849725931883E-2</v>
      </c>
      <c r="J218" s="4">
        <v>-1.83804593980312E-2</v>
      </c>
      <c r="K218" s="4">
        <v>-1.82932838797569E-2</v>
      </c>
      <c r="L218" s="4">
        <v>-1.91577970981598E-2</v>
      </c>
      <c r="M218" s="14">
        <v>-1.92019995301962E-2</v>
      </c>
      <c r="O218" s="67"/>
      <c r="P218" s="2">
        <v>0.6</v>
      </c>
      <c r="Q218" s="4">
        <v>3.0643015634268501E-4</v>
      </c>
      <c r="R218" s="4">
        <v>-7.4894367051976099E-3</v>
      </c>
      <c r="S218" s="4">
        <v>-1.19059508045514E-2</v>
      </c>
      <c r="T218" s="4">
        <v>-1.39138242229819E-2</v>
      </c>
      <c r="U218" s="4">
        <v>-1.54368774965405E-2</v>
      </c>
      <c r="V218" s="4">
        <v>-1.6548056155443198E-2</v>
      </c>
      <c r="W218" s="4">
        <v>-1.72849725931883E-2</v>
      </c>
      <c r="X218" s="4">
        <v>-1.83804593980312E-2</v>
      </c>
      <c r="Y218" s="4">
        <v>-1.82932838797569E-2</v>
      </c>
      <c r="Z218" s="4">
        <v>-1.91577970981598E-2</v>
      </c>
      <c r="AA218" s="14">
        <v>-1.92019995301962E-2</v>
      </c>
    </row>
    <row r="219" spans="1:27" x14ac:dyDescent="0.35">
      <c r="A219" s="67"/>
      <c r="B219" s="2">
        <v>0.65</v>
      </c>
      <c r="C219" s="4">
        <v>3.1652179313823602E-4</v>
      </c>
      <c r="D219" s="4">
        <v>-7.9123578034341301E-3</v>
      </c>
      <c r="E219" s="4">
        <v>-1.26346070319414E-2</v>
      </c>
      <c r="F219" s="4">
        <v>-1.42875630408525E-2</v>
      </c>
      <c r="G219" s="4">
        <v>-1.5940906479954699E-2</v>
      </c>
      <c r="H219" s="4">
        <v>-1.71051025390625E-2</v>
      </c>
      <c r="I219" s="4">
        <v>-1.77787207067013E-2</v>
      </c>
      <c r="J219" s="4">
        <v>-1.8857780843973201E-2</v>
      </c>
      <c r="K219" s="4">
        <v>-1.9144942983984899E-2</v>
      </c>
      <c r="L219" s="4">
        <v>-1.9890591502189602E-2</v>
      </c>
      <c r="M219" s="14">
        <v>-1.9816059619188298E-2</v>
      </c>
      <c r="O219" s="67"/>
      <c r="P219" s="2">
        <v>0.65</v>
      </c>
      <c r="Q219" s="4">
        <v>3.1652179313823602E-4</v>
      </c>
      <c r="R219" s="4">
        <v>-7.9123578034341301E-3</v>
      </c>
      <c r="S219" s="4">
        <v>-1.26346070319414E-2</v>
      </c>
      <c r="T219" s="4">
        <v>-1.42875630408525E-2</v>
      </c>
      <c r="U219" s="4">
        <v>-1.5940906479954699E-2</v>
      </c>
      <c r="V219" s="4">
        <v>-1.71051025390625E-2</v>
      </c>
      <c r="W219" s="4">
        <v>-1.77787207067013E-2</v>
      </c>
      <c r="X219" s="4">
        <v>-1.8857780843973201E-2</v>
      </c>
      <c r="Y219" s="4">
        <v>-1.9144942983984899E-2</v>
      </c>
      <c r="Z219" s="4">
        <v>-1.9890591502189602E-2</v>
      </c>
      <c r="AA219" s="14">
        <v>-1.9816059619188298E-2</v>
      </c>
    </row>
    <row r="220" spans="1:27" x14ac:dyDescent="0.35">
      <c r="A220" s="67"/>
      <c r="B220" s="2">
        <v>0.7</v>
      </c>
      <c r="C220" s="4">
        <v>2.1667781402356901E-4</v>
      </c>
      <c r="D220" s="4">
        <v>-8.3352789016706598E-3</v>
      </c>
      <c r="E220" s="4">
        <v>-1.2498452328145501E-2</v>
      </c>
      <c r="F220" s="4">
        <v>-1.4960831031203299E-2</v>
      </c>
      <c r="G220" s="4">
        <v>-1.6642702743411099E-2</v>
      </c>
      <c r="H220" s="4">
        <v>-1.78616140037775E-2</v>
      </c>
      <c r="I220" s="4">
        <v>-1.8531724810600302E-2</v>
      </c>
      <c r="J220" s="4">
        <v>-2.0143179222941399E-2</v>
      </c>
      <c r="K220" s="4">
        <v>-1.97072811424732E-2</v>
      </c>
      <c r="L220" s="4">
        <v>-2.0431168377399399E-2</v>
      </c>
      <c r="M220" s="14">
        <v>-2.0600853487849201E-2</v>
      </c>
      <c r="O220" s="67"/>
      <c r="P220" s="2">
        <v>0.7</v>
      </c>
      <c r="Q220" s="4">
        <v>2.1667781402356901E-4</v>
      </c>
      <c r="R220" s="4">
        <v>-8.3352789016706598E-3</v>
      </c>
      <c r="S220" s="4">
        <v>-1.2498452328145501E-2</v>
      </c>
      <c r="T220" s="4">
        <v>-1.4960831031203299E-2</v>
      </c>
      <c r="U220" s="4">
        <v>-1.6642702743411099E-2</v>
      </c>
      <c r="V220" s="4">
        <v>-1.78616140037775E-2</v>
      </c>
      <c r="W220" s="4">
        <v>-1.8531724810600302E-2</v>
      </c>
      <c r="X220" s="4">
        <v>-2.0143179222941399E-2</v>
      </c>
      <c r="Y220" s="4">
        <v>-1.97072811424732E-2</v>
      </c>
      <c r="Z220" s="4">
        <v>-2.0431168377399399E-2</v>
      </c>
      <c r="AA220" s="14">
        <v>-2.0600853487849201E-2</v>
      </c>
    </row>
    <row r="221" spans="1:27" x14ac:dyDescent="0.35">
      <c r="A221" s="67"/>
      <c r="B221" s="2">
        <v>0.75</v>
      </c>
      <c r="C221" s="4">
        <v>4.3081361218355601E-4</v>
      </c>
      <c r="D221" s="4">
        <v>-8.7581999999071895E-3</v>
      </c>
      <c r="E221" s="4">
        <v>-1.2531012296676599E-2</v>
      </c>
      <c r="F221" s="4">
        <v>-1.5291497111320501E-2</v>
      </c>
      <c r="G221" s="4">
        <v>-1.6981540247798001E-2</v>
      </c>
      <c r="H221" s="4">
        <v>-1.7941016703844102E-2</v>
      </c>
      <c r="I221" s="4">
        <v>-1.9416486844420398E-2</v>
      </c>
      <c r="J221" s="4">
        <v>-2.0149789750575998E-2</v>
      </c>
      <c r="K221" s="4">
        <v>-2.0667672157287601E-2</v>
      </c>
      <c r="L221" s="4">
        <v>-2.1111739799380299E-2</v>
      </c>
      <c r="M221" s="14">
        <v>-2.1641816943883899E-2</v>
      </c>
      <c r="O221" s="67"/>
      <c r="P221" s="2">
        <v>0.75</v>
      </c>
      <c r="Q221" s="4">
        <v>4.3081361218355601E-4</v>
      </c>
      <c r="R221" s="4">
        <v>-8.7581999999071895E-3</v>
      </c>
      <c r="S221" s="4">
        <v>-1.2531012296676599E-2</v>
      </c>
      <c r="T221" s="4">
        <v>-1.5291497111320501E-2</v>
      </c>
      <c r="U221" s="4">
        <v>-1.6981540247798001E-2</v>
      </c>
      <c r="V221" s="4">
        <v>-1.7941016703844102E-2</v>
      </c>
      <c r="W221" s="4">
        <v>-1.9416486844420398E-2</v>
      </c>
      <c r="X221" s="4">
        <v>-2.0149789750575998E-2</v>
      </c>
      <c r="Y221" s="4">
        <v>-2.0667672157287601E-2</v>
      </c>
      <c r="Z221" s="4">
        <v>-2.1111739799380299E-2</v>
      </c>
      <c r="AA221" s="14">
        <v>-2.1641816943883899E-2</v>
      </c>
    </row>
    <row r="222" spans="1:27" x14ac:dyDescent="0.35">
      <c r="A222" s="67"/>
      <c r="B222" s="2">
        <v>0.8</v>
      </c>
      <c r="C222" s="4">
        <v>1.8251278379466401E-4</v>
      </c>
      <c r="D222" s="4">
        <v>-9.1811210981437106E-3</v>
      </c>
      <c r="E222" s="4">
        <v>-1.3187263160944001E-2</v>
      </c>
      <c r="F222" s="4">
        <v>-1.5583395026624199E-2</v>
      </c>
      <c r="G222" s="4">
        <v>-1.74904130399227E-2</v>
      </c>
      <c r="H222" s="4">
        <v>-1.8621394410729401E-2</v>
      </c>
      <c r="I222" s="4">
        <v>-1.9807053729891801E-2</v>
      </c>
      <c r="J222" s="4">
        <v>-2.04124804586172E-2</v>
      </c>
      <c r="K222" s="4">
        <v>-2.12656073272228E-2</v>
      </c>
      <c r="L222" s="4">
        <v>-2.17152945697308E-2</v>
      </c>
      <c r="M222" s="14">
        <v>-2.2044584155082699E-2</v>
      </c>
      <c r="O222" s="67"/>
      <c r="P222" s="2">
        <v>0.8</v>
      </c>
      <c r="Q222" s="4">
        <v>1.8251278379466401E-4</v>
      </c>
      <c r="R222" s="4">
        <v>-9.1811210981437106E-3</v>
      </c>
      <c r="S222" s="4">
        <v>-1.3187263160944001E-2</v>
      </c>
      <c r="T222" s="4">
        <v>-1.5583395026624199E-2</v>
      </c>
      <c r="U222" s="4">
        <v>-1.74904130399227E-2</v>
      </c>
      <c r="V222" s="4">
        <v>-1.8621394410729401E-2</v>
      </c>
      <c r="W222" s="4">
        <v>-1.9807053729891801E-2</v>
      </c>
      <c r="X222" s="4">
        <v>-2.04124804586172E-2</v>
      </c>
      <c r="Y222" s="4">
        <v>-2.12656073272228E-2</v>
      </c>
      <c r="Z222" s="4">
        <v>-2.17152945697308E-2</v>
      </c>
      <c r="AA222" s="14">
        <v>-2.2044584155082699E-2</v>
      </c>
    </row>
    <row r="223" spans="1:27" x14ac:dyDescent="0.35">
      <c r="A223" s="67"/>
      <c r="B223" s="2">
        <v>0.85</v>
      </c>
      <c r="C223" s="4">
        <v>1.6480981139466199E-4</v>
      </c>
      <c r="D223" s="4">
        <v>-9.6040421963802403E-3</v>
      </c>
      <c r="E223" s="4">
        <v>-1.3469319790601701E-2</v>
      </c>
      <c r="F223" s="4">
        <v>-1.6236094757914502E-2</v>
      </c>
      <c r="G223" s="4">
        <v>-1.7744040116667699E-2</v>
      </c>
      <c r="H223" s="4">
        <v>-1.9388219341635701E-2</v>
      </c>
      <c r="I223" s="4">
        <v>-2.03830990940332E-2</v>
      </c>
      <c r="J223" s="4">
        <v>-2.1782856434583699E-2</v>
      </c>
      <c r="K223" s="4">
        <v>-2.1786009892821302E-2</v>
      </c>
      <c r="L223" s="4">
        <v>-2.2265560925006901E-2</v>
      </c>
      <c r="M223" s="14">
        <v>-2.2679796442389499E-2</v>
      </c>
      <c r="O223" s="67"/>
      <c r="P223" s="2">
        <v>0.85</v>
      </c>
      <c r="Q223" s="4">
        <v>1.6480981139466199E-4</v>
      </c>
      <c r="R223" s="4">
        <v>-9.6040421963802403E-3</v>
      </c>
      <c r="S223" s="4">
        <v>-1.3469319790601701E-2</v>
      </c>
      <c r="T223" s="4">
        <v>-1.6236094757914502E-2</v>
      </c>
      <c r="U223" s="4">
        <v>-1.7744040116667699E-2</v>
      </c>
      <c r="V223" s="4">
        <v>-1.9388219341635701E-2</v>
      </c>
      <c r="W223" s="4">
        <v>-2.03830990940332E-2</v>
      </c>
      <c r="X223" s="4">
        <v>-2.1782856434583699E-2</v>
      </c>
      <c r="Y223" s="4">
        <v>-2.1786009892821302E-2</v>
      </c>
      <c r="Z223" s="4">
        <v>-2.2265560925006901E-2</v>
      </c>
      <c r="AA223" s="14">
        <v>-2.2679796442389499E-2</v>
      </c>
    </row>
    <row r="224" spans="1:27" x14ac:dyDescent="0.35">
      <c r="A224" s="67"/>
      <c r="B224" s="2">
        <v>0.9</v>
      </c>
      <c r="C224" s="4">
        <v>1.4351880236063201E-4</v>
      </c>
      <c r="D224" s="4">
        <v>-1.00269632946168E-2</v>
      </c>
      <c r="E224" s="4">
        <v>-1.3918462209403499E-2</v>
      </c>
      <c r="F224" s="4">
        <v>-1.6448184847831698E-2</v>
      </c>
      <c r="G224" s="4">
        <v>-1.8176343291997899E-2</v>
      </c>
      <c r="H224" s="4">
        <v>-1.9911155104637101E-2</v>
      </c>
      <c r="I224" s="4">
        <v>-2.0991774275898899E-2</v>
      </c>
      <c r="J224" s="4">
        <v>-2.19242703169584E-2</v>
      </c>
      <c r="K224" s="4">
        <v>-2.2583385929465301E-2</v>
      </c>
      <c r="L224" s="4">
        <v>-2.2930117323994598E-2</v>
      </c>
      <c r="M224" s="14">
        <v>-2.3372897878289198E-2</v>
      </c>
      <c r="O224" s="67"/>
      <c r="P224" s="2">
        <v>0.9</v>
      </c>
      <c r="Q224" s="4">
        <v>1.4351880236063201E-4</v>
      </c>
      <c r="R224" s="4">
        <v>-1.00269632946168E-2</v>
      </c>
      <c r="S224" s="4">
        <v>-1.3918462209403499E-2</v>
      </c>
      <c r="T224" s="4">
        <v>-1.6448184847831698E-2</v>
      </c>
      <c r="U224" s="4">
        <v>-1.8176343291997899E-2</v>
      </c>
      <c r="V224" s="4">
        <v>-1.9911155104637101E-2</v>
      </c>
      <c r="W224" s="4">
        <v>-2.0991774275898899E-2</v>
      </c>
      <c r="X224" s="4">
        <v>-2.19242703169584E-2</v>
      </c>
      <c r="Y224" s="4">
        <v>-2.2583385929465301E-2</v>
      </c>
      <c r="Z224" s="4">
        <v>-2.2930117323994598E-2</v>
      </c>
      <c r="AA224" s="14">
        <v>-2.3372897878289198E-2</v>
      </c>
    </row>
    <row r="225" spans="1:27" x14ac:dyDescent="0.35">
      <c r="A225" s="67"/>
      <c r="B225" s="2">
        <v>0.95</v>
      </c>
      <c r="C225" s="4">
        <v>1.2006429460598201E-4</v>
      </c>
      <c r="D225" s="4">
        <v>-1.04498843928533E-2</v>
      </c>
      <c r="E225" s="4">
        <v>-1.4369683340191799E-2</v>
      </c>
      <c r="F225" s="4">
        <v>-1.69713050127029E-2</v>
      </c>
      <c r="G225" s="4">
        <v>-1.89585164189339E-2</v>
      </c>
      <c r="H225" s="4">
        <v>-2.0098183304071399E-2</v>
      </c>
      <c r="I225" s="4">
        <v>-2.1616877987980801E-2</v>
      </c>
      <c r="J225" s="4">
        <v>-2.21584048122168E-2</v>
      </c>
      <c r="K225" s="4">
        <v>-2.3056525737047199E-2</v>
      </c>
      <c r="L225" s="4">
        <v>-2.3682927712798101E-2</v>
      </c>
      <c r="M225" s="14">
        <v>-2.40767747163773E-2</v>
      </c>
      <c r="O225" s="67"/>
      <c r="P225" s="2">
        <v>0.95</v>
      </c>
      <c r="Q225" s="4">
        <v>1.2006429460598201E-4</v>
      </c>
      <c r="R225" s="4">
        <v>-1.04498843928533E-2</v>
      </c>
      <c r="S225" s="4">
        <v>-1.4369683340191799E-2</v>
      </c>
      <c r="T225" s="4">
        <v>-1.69713050127029E-2</v>
      </c>
      <c r="U225" s="4">
        <v>-1.89585164189339E-2</v>
      </c>
      <c r="V225" s="4">
        <v>-2.0098183304071399E-2</v>
      </c>
      <c r="W225" s="4">
        <v>-2.1616877987980801E-2</v>
      </c>
      <c r="X225" s="4">
        <v>-2.21584048122168E-2</v>
      </c>
      <c r="Y225" s="4">
        <v>-2.3056525737047199E-2</v>
      </c>
      <c r="Z225" s="4">
        <v>-2.3682927712798101E-2</v>
      </c>
      <c r="AA225" s="14">
        <v>-2.40767747163773E-2</v>
      </c>
    </row>
    <row r="226" spans="1:27" ht="15" thickBot="1" x14ac:dyDescent="0.4">
      <c r="A226" s="68"/>
      <c r="B226" s="15">
        <v>1</v>
      </c>
      <c r="C226" s="16">
        <v>8.2990358350798501E-5</v>
      </c>
      <c r="D226" s="16">
        <v>-1.08728054910898E-2</v>
      </c>
      <c r="E226" s="16">
        <v>-1.4417011290788701E-2</v>
      </c>
      <c r="F226" s="16">
        <v>-1.73736941069365E-2</v>
      </c>
      <c r="G226" s="16">
        <v>-1.8991000950336501E-2</v>
      </c>
      <c r="H226" s="16">
        <v>-2.0692531019449199E-2</v>
      </c>
      <c r="I226" s="16">
        <v>-2.19529997557402E-2</v>
      </c>
      <c r="J226" s="16">
        <v>-2.2716823965311099E-2</v>
      </c>
      <c r="K226" s="16">
        <v>-2.3536749184131601E-2</v>
      </c>
      <c r="L226" s="16">
        <v>-2.4479810148477599E-2</v>
      </c>
      <c r="M226" s="17">
        <v>-2.45661400258541E-2</v>
      </c>
      <c r="O226" s="68"/>
      <c r="P226" s="15">
        <v>1</v>
      </c>
      <c r="Q226" s="16">
        <v>8.2990358350798501E-5</v>
      </c>
      <c r="R226" s="16">
        <v>-1.08728054910898E-2</v>
      </c>
      <c r="S226" s="16">
        <v>-1.4417011290788701E-2</v>
      </c>
      <c r="T226" s="16">
        <v>-1.73736941069365E-2</v>
      </c>
      <c r="U226" s="16">
        <v>-1.8991000950336501E-2</v>
      </c>
      <c r="V226" s="16">
        <v>-2.0692531019449199E-2</v>
      </c>
      <c r="W226" s="16">
        <v>-2.19529997557402E-2</v>
      </c>
      <c r="X226" s="16">
        <v>-2.2716823965311099E-2</v>
      </c>
      <c r="Y226" s="16">
        <v>-2.3536749184131601E-2</v>
      </c>
      <c r="Z226" s="16">
        <v>-2.4479810148477599E-2</v>
      </c>
      <c r="AA226" s="17">
        <v>-2.45661400258541E-2</v>
      </c>
    </row>
  </sheetData>
  <mergeCells count="27">
    <mergeCell ref="O6:AA6"/>
    <mergeCell ref="A7:A28"/>
    <mergeCell ref="O7:O28"/>
    <mergeCell ref="A39:M39"/>
    <mergeCell ref="O39:AA39"/>
    <mergeCell ref="A40:A61"/>
    <mergeCell ref="O40:O61"/>
    <mergeCell ref="A72:M72"/>
    <mergeCell ref="O72:AA72"/>
    <mergeCell ref="A73:A94"/>
    <mergeCell ref="O73:O94"/>
    <mergeCell ref="A105:M105"/>
    <mergeCell ref="O105:AA105"/>
    <mergeCell ref="A106:A127"/>
    <mergeCell ref="O106:O127"/>
    <mergeCell ref="A138:M138"/>
    <mergeCell ref="O138:AA138"/>
    <mergeCell ref="A204:M204"/>
    <mergeCell ref="O204:AA204"/>
    <mergeCell ref="A205:A226"/>
    <mergeCell ref="O205:O226"/>
    <mergeCell ref="A139:A160"/>
    <mergeCell ref="O139:O160"/>
    <mergeCell ref="A171:M171"/>
    <mergeCell ref="O171:AA171"/>
    <mergeCell ref="A172:A193"/>
    <mergeCell ref="O172:O193"/>
  </mergeCells>
  <pageMargins left="0.7" right="0.7" top="0.75" bottom="0.75" header="0.3" footer="0.3"/>
  <pageSetup paperSize="9" orientation="landscape" r:id="rId1"/>
  <headerFooter>
    <oddHeader>&amp;C&amp;"-,Italic"TRV parameters for load current switching 
CLASS 8: Transformer rating: 1001 MVA or more ,  Generator rating: 801 MVA or more</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13B2B-5652-43A0-A919-35641602E8A3}">
  <dimension ref="A1:M226"/>
  <sheetViews>
    <sheetView topLeftCell="A133" zoomScale="70" zoomScaleNormal="70" zoomScalePageLayoutView="55" workbookViewId="0">
      <selection activeCell="H140" sqref="H140"/>
    </sheetView>
  </sheetViews>
  <sheetFormatPr defaultColWidth="8.90625" defaultRowHeight="14.5" x14ac:dyDescent="0.35"/>
  <cols>
    <col min="1" max="2" width="8.90625" style="6"/>
    <col min="3" max="3" width="9" style="6" bestFit="1" customWidth="1"/>
    <col min="4" max="16" width="8.90625" style="6"/>
    <col min="17" max="17" width="13.81640625" style="6" bestFit="1" customWidth="1"/>
    <col min="18" max="16384" width="8.90625" style="6"/>
  </cols>
  <sheetData>
    <row r="1" spans="1:13" x14ac:dyDescent="0.35">
      <c r="A1" s="18" t="s">
        <v>3</v>
      </c>
      <c r="B1" s="19"/>
      <c r="C1" s="19"/>
      <c r="D1" s="19"/>
      <c r="E1" s="19"/>
      <c r="F1" s="19"/>
      <c r="G1" s="19"/>
      <c r="H1" s="19"/>
      <c r="I1" s="19"/>
      <c r="J1" s="19"/>
      <c r="K1" s="19"/>
      <c r="L1" s="19"/>
      <c r="M1" s="20"/>
    </row>
    <row r="2" spans="1:13" x14ac:dyDescent="0.35">
      <c r="A2" s="8"/>
      <c r="B2" s="9"/>
      <c r="C2" s="9"/>
      <c r="D2" s="9"/>
      <c r="E2" s="9"/>
      <c r="F2" s="9"/>
      <c r="G2" s="9"/>
      <c r="H2" s="9"/>
      <c r="I2" s="9"/>
      <c r="J2" s="9"/>
      <c r="K2" s="9"/>
      <c r="L2" s="9"/>
      <c r="M2" s="10"/>
    </row>
    <row r="3" spans="1:13" x14ac:dyDescent="0.35">
      <c r="A3" s="8"/>
      <c r="B3" s="9"/>
      <c r="C3" s="9"/>
      <c r="D3" s="9"/>
      <c r="E3" s="9"/>
      <c r="F3" s="9"/>
      <c r="G3" s="9"/>
      <c r="H3" s="9"/>
      <c r="I3" s="9"/>
      <c r="J3" s="9"/>
      <c r="K3" s="9"/>
      <c r="L3" s="9"/>
      <c r="M3" s="10"/>
    </row>
    <row r="4" spans="1:13" x14ac:dyDescent="0.35">
      <c r="A4" s="8"/>
      <c r="B4" s="9"/>
      <c r="C4" s="9"/>
      <c r="D4" s="9"/>
      <c r="E4" s="9"/>
      <c r="F4" s="9"/>
      <c r="G4" s="9"/>
      <c r="H4" s="9"/>
      <c r="I4" s="9"/>
      <c r="J4" s="9"/>
      <c r="K4" s="9"/>
      <c r="L4" s="9"/>
      <c r="M4" s="10"/>
    </row>
    <row r="5" spans="1:13" x14ac:dyDescent="0.35">
      <c r="A5" s="8"/>
      <c r="B5" s="9"/>
      <c r="C5" s="9"/>
      <c r="D5" s="9"/>
      <c r="E5" s="9"/>
      <c r="F5" s="9"/>
      <c r="G5" s="9"/>
      <c r="H5" s="9"/>
      <c r="I5" s="9"/>
      <c r="J5" s="9"/>
      <c r="K5" s="9"/>
      <c r="L5" s="9"/>
      <c r="M5" s="10"/>
    </row>
    <row r="6" spans="1:13" x14ac:dyDescent="0.35">
      <c r="A6" s="64" t="s">
        <v>1</v>
      </c>
      <c r="B6" s="65"/>
      <c r="C6" s="65"/>
      <c r="D6" s="65"/>
      <c r="E6" s="65"/>
      <c r="F6" s="65"/>
      <c r="G6" s="65"/>
      <c r="H6" s="65"/>
      <c r="I6" s="65"/>
      <c r="J6" s="65"/>
      <c r="K6" s="65"/>
      <c r="L6" s="65"/>
      <c r="M6" s="66"/>
    </row>
    <row r="7" spans="1:13" x14ac:dyDescent="0.35">
      <c r="A7" s="67" t="s">
        <v>0</v>
      </c>
      <c r="B7" s="1"/>
      <c r="C7" s="1">
        <v>0</v>
      </c>
      <c r="D7" s="1">
        <v>0.1</v>
      </c>
      <c r="E7" s="1">
        <v>0.2</v>
      </c>
      <c r="F7" s="1">
        <v>0.3</v>
      </c>
      <c r="G7" s="1">
        <v>0.4</v>
      </c>
      <c r="H7" s="1">
        <v>0.5</v>
      </c>
      <c r="I7" s="1">
        <v>0.6</v>
      </c>
      <c r="J7" s="1">
        <v>0.7</v>
      </c>
      <c r="K7" s="1">
        <v>0.8</v>
      </c>
      <c r="L7" s="1">
        <v>0.9</v>
      </c>
      <c r="M7" s="11">
        <v>1</v>
      </c>
    </row>
    <row r="8" spans="1:13" x14ac:dyDescent="0.35">
      <c r="A8" s="67"/>
      <c r="B8" s="2">
        <v>0</v>
      </c>
      <c r="C8" s="3">
        <v>0.92</v>
      </c>
      <c r="D8" s="3">
        <v>0.92</v>
      </c>
      <c r="E8" s="3">
        <v>0.92</v>
      </c>
      <c r="F8" s="3">
        <v>0.92</v>
      </c>
      <c r="G8" s="3">
        <v>0.92</v>
      </c>
      <c r="H8" s="3">
        <v>0.92</v>
      </c>
      <c r="I8" s="3">
        <v>0.92</v>
      </c>
      <c r="J8" s="3">
        <v>0.92</v>
      </c>
      <c r="K8" s="3">
        <v>0.92</v>
      </c>
      <c r="L8" s="3">
        <v>0.92</v>
      </c>
      <c r="M8" s="12">
        <v>0.92</v>
      </c>
    </row>
    <row r="9" spans="1:13" x14ac:dyDescent="0.35">
      <c r="A9" s="67"/>
      <c r="B9" s="2">
        <v>0.05</v>
      </c>
      <c r="C9" s="3">
        <v>0.99719956838167512</v>
      </c>
      <c r="D9" s="3">
        <v>1.0022600283989533</v>
      </c>
      <c r="E9" s="3">
        <v>1.0057888691241923</v>
      </c>
      <c r="F9" s="3">
        <v>1.0078941601973312</v>
      </c>
      <c r="G9" s="3">
        <v>1.0087477500622091</v>
      </c>
      <c r="H9" s="3">
        <v>1.0085321169633146</v>
      </c>
      <c r="I9" s="3">
        <v>1.0074187718904926</v>
      </c>
      <c r="J9" s="3">
        <v>1.0055645465850831</v>
      </c>
      <c r="K9" s="3">
        <v>1.0031093157254745</v>
      </c>
      <c r="L9" s="3">
        <v>1.0001779372875526</v>
      </c>
      <c r="M9" s="12">
        <v>0.99688193981464235</v>
      </c>
    </row>
    <row r="10" spans="1:13" x14ac:dyDescent="0.35">
      <c r="A10" s="67"/>
      <c r="B10" s="2">
        <v>0.1</v>
      </c>
      <c r="C10" s="3">
        <v>1.0291339360750655</v>
      </c>
      <c r="D10" s="3">
        <v>1.0459027840540949</v>
      </c>
      <c r="E10" s="3">
        <v>1.0588370579939625</v>
      </c>
      <c r="F10" s="3">
        <v>1.0674714932074929</v>
      </c>
      <c r="G10" s="3">
        <v>1.0722312817206765</v>
      </c>
      <c r="H10" s="3">
        <v>1.0737813766186062</v>
      </c>
      <c r="I10" s="3">
        <v>1.0727683397439822</v>
      </c>
      <c r="J10" s="3">
        <v>1.0697468610910255</v>
      </c>
      <c r="K10" s="3">
        <v>1.0651722504542418</v>
      </c>
      <c r="L10" s="3">
        <v>1.0594097174130952</v>
      </c>
      <c r="M10" s="12">
        <v>1.0527524251204279</v>
      </c>
    </row>
    <row r="11" spans="1:13" x14ac:dyDescent="0.35">
      <c r="A11" s="67"/>
      <c r="B11" s="2">
        <v>0.15</v>
      </c>
      <c r="C11" s="3">
        <v>1.0374903092017529</v>
      </c>
      <c r="D11" s="3">
        <v>1.0659246041224555</v>
      </c>
      <c r="E11" s="3">
        <v>1.0877345928779008</v>
      </c>
      <c r="F11" s="3">
        <v>1.1017223138075614</v>
      </c>
      <c r="G11" s="3">
        <v>1.1089981592618492</v>
      </c>
      <c r="H11" s="3">
        <v>1.1110992321601287</v>
      </c>
      <c r="I11" s="3">
        <v>1.1093597412109366</v>
      </c>
      <c r="J11" s="3">
        <v>1.104813645436215</v>
      </c>
      <c r="K11" s="3">
        <v>1.0982333770165063</v>
      </c>
      <c r="L11" s="3">
        <v>1.0901937044583823</v>
      </c>
      <c r="M11" s="12">
        <v>1.0811203259688156</v>
      </c>
    </row>
    <row r="12" spans="1:13" x14ac:dyDescent="0.35">
      <c r="A12" s="67"/>
      <c r="B12" s="2">
        <v>0.2</v>
      </c>
      <c r="C12" s="3">
        <v>1.0384132458613453</v>
      </c>
      <c r="D12" s="3">
        <v>1.0737806173471318</v>
      </c>
      <c r="E12" s="3">
        <v>1.1038136849036597</v>
      </c>
      <c r="F12" s="3">
        <v>1.1220313915839546</v>
      </c>
      <c r="G12" s="3">
        <v>1.1309163863842295</v>
      </c>
      <c r="H12" s="3">
        <v>1.1331181049346941</v>
      </c>
      <c r="I12" s="3">
        <v>1.1306517380934491</v>
      </c>
      <c r="J12" s="3">
        <v>1.1249422696920561</v>
      </c>
      <c r="K12" s="3">
        <v>1.1169829111832843</v>
      </c>
      <c r="L12" s="3">
        <v>1.1074718548701368</v>
      </c>
      <c r="M12" s="12">
        <v>1.09690473629878</v>
      </c>
    </row>
    <row r="13" spans="1:13" x14ac:dyDescent="0.35">
      <c r="A13" s="67"/>
      <c r="B13" s="2">
        <v>0.25</v>
      </c>
      <c r="C13" s="3">
        <v>1.035867155515231</v>
      </c>
      <c r="D13" s="3">
        <v>1.0761440607217656</v>
      </c>
      <c r="E13" s="3">
        <v>1.1126749735612149</v>
      </c>
      <c r="F13" s="3">
        <v>1.1344058293562662</v>
      </c>
      <c r="G13" s="3">
        <v>1.1445591449737538</v>
      </c>
      <c r="H13" s="3">
        <v>1.1468933985783489</v>
      </c>
      <c r="I13" s="3">
        <v>1.1439849670116726</v>
      </c>
      <c r="J13" s="3">
        <v>1.1375422954559329</v>
      </c>
      <c r="K13" s="3">
        <v>1.1287090154794543</v>
      </c>
      <c r="L13" s="3">
        <v>1.1182663330664999</v>
      </c>
      <c r="M13" s="12">
        <v>1.1067560305962194</v>
      </c>
    </row>
    <row r="14" spans="1:13" x14ac:dyDescent="0.35">
      <c r="A14" s="67"/>
      <c r="B14" s="2">
        <v>0.3</v>
      </c>
      <c r="C14" s="3">
        <v>1.0288510652688843</v>
      </c>
      <c r="D14" s="3">
        <v>1.0767391608311585</v>
      </c>
      <c r="E14" s="3">
        <v>1.1174933947049646</v>
      </c>
      <c r="F14" s="3">
        <v>1.1422455604259778</v>
      </c>
      <c r="G14" s="3">
        <v>1.1535320465381345</v>
      </c>
      <c r="H14" s="3">
        <v>1.1560888510483978</v>
      </c>
      <c r="I14" s="3">
        <v>1.1529447922339811</v>
      </c>
      <c r="J14" s="3">
        <v>1.1460364341735838</v>
      </c>
      <c r="K14" s="3">
        <v>1.1366294824160061</v>
      </c>
      <c r="L14" s="3">
        <v>1.1255717901083138</v>
      </c>
      <c r="M14" s="12">
        <v>1.1134422595684363</v>
      </c>
    </row>
    <row r="15" spans="1:13" x14ac:dyDescent="0.35">
      <c r="A15" s="67"/>
      <c r="B15" s="2">
        <v>0.35</v>
      </c>
      <c r="C15" s="3">
        <v>1.0189966495220466</v>
      </c>
      <c r="D15" s="3">
        <v>1.0764318246107829</v>
      </c>
      <c r="E15" s="3">
        <v>1.1200107170985281</v>
      </c>
      <c r="F15" s="3">
        <v>1.1474021104665917</v>
      </c>
      <c r="G15" s="3">
        <v>1.1597113352555501</v>
      </c>
      <c r="H15" s="3">
        <v>1.1625276418832649</v>
      </c>
      <c r="I15" s="3">
        <v>1.1592713796175431</v>
      </c>
      <c r="J15" s="3">
        <v>1.152074582760152</v>
      </c>
      <c r="K15" s="3">
        <v>1.1423029276040881</v>
      </c>
      <c r="L15" s="3">
        <v>1.1308535355788003</v>
      </c>
      <c r="M15" s="12">
        <v>1.1183304493243884</v>
      </c>
    </row>
    <row r="16" spans="1:13" x14ac:dyDescent="0.35">
      <c r="A16" s="67"/>
      <c r="B16" s="2">
        <v>0.4</v>
      </c>
      <c r="C16" s="3">
        <v>1.0075161273662874</v>
      </c>
      <c r="D16" s="3">
        <v>1.0745587018819955</v>
      </c>
      <c r="E16" s="3">
        <v>1.1211818511669445</v>
      </c>
      <c r="F16" s="3">
        <v>1.1508751869201661</v>
      </c>
      <c r="G16" s="3">
        <v>1.1640938502091642</v>
      </c>
      <c r="H16" s="3">
        <v>1.1671904123746435</v>
      </c>
      <c r="I16" s="3">
        <v>1.1639272323021519</v>
      </c>
      <c r="J16" s="3">
        <v>1.1565922480363129</v>
      </c>
      <c r="K16" s="3">
        <v>1.1466229292062597</v>
      </c>
      <c r="L16" s="3">
        <v>1.1349504800943224</v>
      </c>
      <c r="M16" s="12">
        <v>1.1221931164081271</v>
      </c>
    </row>
    <row r="17" spans="1:13" x14ac:dyDescent="0.35">
      <c r="A17" s="67"/>
      <c r="B17" s="2">
        <v>0.45</v>
      </c>
      <c r="C17" s="3">
        <v>0.99522723418015768</v>
      </c>
      <c r="D17" s="3">
        <v>1.0717911573556744</v>
      </c>
      <c r="E17" s="3">
        <v>1.1226238764249346</v>
      </c>
      <c r="F17" s="3">
        <v>1.1532282535846414</v>
      </c>
      <c r="G17" s="3">
        <v>1.1672663395221414</v>
      </c>
      <c r="H17" s="3">
        <v>1.1706848327930175</v>
      </c>
      <c r="I17" s="3">
        <v>1.167521117283749</v>
      </c>
      <c r="J17" s="3">
        <v>1.1601761781252355</v>
      </c>
      <c r="K17" s="3">
        <v>1.1501358252305238</v>
      </c>
      <c r="L17" s="3">
        <v>1.1383531130277176</v>
      </c>
      <c r="M17" s="12">
        <v>1.1254579837505625</v>
      </c>
    </row>
    <row r="18" spans="1:13" x14ac:dyDescent="0.35">
      <c r="A18" s="67"/>
      <c r="B18" s="2">
        <v>0.5</v>
      </c>
      <c r="C18" s="3">
        <v>0.98266694362346951</v>
      </c>
      <c r="D18" s="3">
        <v>1.068552611424372</v>
      </c>
      <c r="E18" s="3">
        <v>1.1237448985760041</v>
      </c>
      <c r="F18" s="3">
        <v>1.1548066946176381</v>
      </c>
      <c r="G18" s="3">
        <v>1.1696185625516451</v>
      </c>
      <c r="H18" s="3">
        <v>1.1734211628253628</v>
      </c>
      <c r="I18" s="3">
        <v>1.1704538455376241</v>
      </c>
      <c r="J18" s="3">
        <v>1.1631937760573161</v>
      </c>
      <c r="K18" s="3">
        <v>1.1531601722423863</v>
      </c>
      <c r="L18" s="3">
        <v>1.1413252390347985</v>
      </c>
      <c r="M18" s="12">
        <v>1.1283337666438187</v>
      </c>
    </row>
    <row r="19" spans="1:13" x14ac:dyDescent="0.35">
      <c r="A19" s="67"/>
      <c r="B19" s="2">
        <v>0.55000000000000004</v>
      </c>
      <c r="C19" s="3">
        <v>0.97018359257624609</v>
      </c>
      <c r="D19" s="3">
        <v>1.0651069531073949</v>
      </c>
      <c r="E19" s="3">
        <v>1.1242531042832582</v>
      </c>
      <c r="F19" s="3">
        <v>1.1558456310859104</v>
      </c>
      <c r="G19" s="3">
        <v>1.1714275690225471</v>
      </c>
      <c r="H19" s="3">
        <v>1.1756814296428963</v>
      </c>
      <c r="I19" s="3">
        <v>1.1729823882763213</v>
      </c>
      <c r="J19" s="3">
        <v>1.1658583971170262</v>
      </c>
      <c r="K19" s="3">
        <v>1.1558603946979233</v>
      </c>
      <c r="L19" s="3">
        <v>1.143987076099104</v>
      </c>
      <c r="M19" s="12">
        <v>1.1309058409470796</v>
      </c>
    </row>
    <row r="20" spans="1:13" x14ac:dyDescent="0.35">
      <c r="A20" s="67"/>
      <c r="B20" s="2">
        <v>0.6</v>
      </c>
      <c r="C20" s="3">
        <v>0.95799585122328623</v>
      </c>
      <c r="D20" s="3">
        <v>1.0616157385019167</v>
      </c>
      <c r="E20" s="3">
        <v>1.1243334183326139</v>
      </c>
      <c r="F20" s="3">
        <v>1.1565175863412709</v>
      </c>
      <c r="G20" s="3">
        <v>1.17289228806129</v>
      </c>
      <c r="H20" s="3">
        <v>1.1776527514824504</v>
      </c>
      <c r="I20" s="3">
        <v>1.1752564063439004</v>
      </c>
      <c r="J20" s="3">
        <v>1.1682767611283522</v>
      </c>
      <c r="K20" s="3">
        <v>1.1583079484792844</v>
      </c>
      <c r="L20" s="3">
        <v>1.1463867957775413</v>
      </c>
      <c r="M20" s="12">
        <v>1.1332093018751861</v>
      </c>
    </row>
    <row r="21" spans="1:13" x14ac:dyDescent="0.35">
      <c r="A21" s="67"/>
      <c r="B21" s="2">
        <v>0.65</v>
      </c>
      <c r="C21" s="3">
        <v>0.94623743570767926</v>
      </c>
      <c r="D21" s="3">
        <v>1.0581778416266812</v>
      </c>
      <c r="E21" s="3">
        <v>1.1241094332474915</v>
      </c>
      <c r="F21" s="3">
        <v>1.1572431124173665</v>
      </c>
      <c r="G21" s="3">
        <v>1.1741519194382883</v>
      </c>
      <c r="H21" s="3">
        <v>1.1794479223398058</v>
      </c>
      <c r="I21" s="3">
        <v>1.177350730162402</v>
      </c>
      <c r="J21" s="3">
        <v>1.170493580744816</v>
      </c>
      <c r="K21" s="3">
        <v>1.1605313484485349</v>
      </c>
      <c r="L21" s="3">
        <v>1.1485470074873689</v>
      </c>
      <c r="M21" s="12">
        <v>1.1352676024803734</v>
      </c>
    </row>
    <row r="22" spans="1:13" x14ac:dyDescent="0.35">
      <c r="A22" s="67"/>
      <c r="B22" s="2">
        <v>0.7</v>
      </c>
      <c r="C22" s="3">
        <v>0.93498402008643366</v>
      </c>
      <c r="D22" s="3">
        <v>1.0548496172978317</v>
      </c>
      <c r="E22" s="3">
        <v>1.1236673685220566</v>
      </c>
      <c r="F22" s="3">
        <v>1.157950669068557</v>
      </c>
      <c r="G22" s="3">
        <v>1.1752991786369895</v>
      </c>
      <c r="H22" s="3">
        <v>1.1811267559344945</v>
      </c>
      <c r="I22" s="3">
        <v>1.1792953931368328</v>
      </c>
      <c r="J22" s="3">
        <v>1.1725253912118754</v>
      </c>
      <c r="K22" s="3">
        <v>1.1625456113081696</v>
      </c>
      <c r="L22" s="3">
        <v>1.1504869461059555</v>
      </c>
      <c r="M22" s="12">
        <v>1.1371035209068876</v>
      </c>
    </row>
    <row r="23" spans="1:13" x14ac:dyDescent="0.35">
      <c r="A23" s="67"/>
      <c r="B23" s="2">
        <v>0.75</v>
      </c>
      <c r="C23" s="3">
        <v>0.92427238684434199</v>
      </c>
      <c r="D23" s="3">
        <v>1.0516618581918564</v>
      </c>
      <c r="E23" s="3">
        <v>1.1230682189647958</v>
      </c>
      <c r="F23" s="3">
        <v>1.158428082099326</v>
      </c>
      <c r="G23" s="3">
        <v>1.1763886488400968</v>
      </c>
      <c r="H23" s="3">
        <v>1.1827128740457384</v>
      </c>
      <c r="I23" s="3">
        <v>1.1810995065248922</v>
      </c>
      <c r="J23" s="3">
        <v>1.174381472514227</v>
      </c>
      <c r="K23" s="3">
        <v>1.1643659224876997</v>
      </c>
      <c r="L23" s="3">
        <v>1.1522265214186453</v>
      </c>
      <c r="M23" s="12">
        <v>1.138740425843459</v>
      </c>
    </row>
    <row r="24" spans="1:13" x14ac:dyDescent="0.35">
      <c r="A24" s="67"/>
      <c r="B24" s="2">
        <v>0.8</v>
      </c>
      <c r="C24" s="3">
        <v>0.91411485305199169</v>
      </c>
      <c r="D24" s="3">
        <v>1.0486289904667778</v>
      </c>
      <c r="E24" s="3">
        <v>1.1223581314086932</v>
      </c>
      <c r="F24" s="3">
        <v>1.158743601578931</v>
      </c>
      <c r="G24" s="3">
        <v>1.1774461452777572</v>
      </c>
      <c r="H24" s="3">
        <v>1.1842113384833692</v>
      </c>
      <c r="I24" s="3">
        <v>1.1827658543219945</v>
      </c>
      <c r="J24" s="3">
        <v>1.176071442090548</v>
      </c>
      <c r="K24" s="3">
        <v>1.1660076361436127</v>
      </c>
      <c r="L24" s="3">
        <v>1.1537856432107763</v>
      </c>
      <c r="M24" s="12">
        <v>1.1402003361628597</v>
      </c>
    </row>
    <row r="25" spans="1:13" x14ac:dyDescent="0.35">
      <c r="A25" s="67"/>
      <c r="B25" s="2">
        <v>0.85</v>
      </c>
      <c r="C25" s="3">
        <v>0.90450610380906271</v>
      </c>
      <c r="D25" s="3">
        <v>1.0457548104799712</v>
      </c>
      <c r="E25" s="3">
        <v>1.1215712730701137</v>
      </c>
      <c r="F25" s="3">
        <v>1.1589508826916046</v>
      </c>
      <c r="G25" s="3">
        <v>1.1784790075742282</v>
      </c>
      <c r="H25" s="3">
        <v>1.1856201245234563</v>
      </c>
      <c r="I25" s="3">
        <v>1.1842988234299874</v>
      </c>
      <c r="J25" s="3">
        <v>1.177606773376465</v>
      </c>
      <c r="K25" s="3">
        <v>1.1674874562483584</v>
      </c>
      <c r="L25" s="3">
        <v>1.155183040178738</v>
      </c>
      <c r="M25" s="12">
        <v>1.1415045958298895</v>
      </c>
    </row>
    <row r="26" spans="1:13" x14ac:dyDescent="0.35">
      <c r="A26" s="67"/>
      <c r="B26" s="2">
        <v>0.9</v>
      </c>
      <c r="C26" s="3">
        <v>0.89543019441458027</v>
      </c>
      <c r="D26" s="3">
        <v>1.0430365342360282</v>
      </c>
      <c r="E26" s="3">
        <v>1.1207356526301446</v>
      </c>
      <c r="F26" s="3">
        <v>1.1590908417334937</v>
      </c>
      <c r="G26" s="3">
        <v>1.1794840299166178</v>
      </c>
      <c r="H26" s="3">
        <v>1.1869368699880758</v>
      </c>
      <c r="I26" s="3">
        <v>1.1857043192936814</v>
      </c>
      <c r="J26" s="3">
        <v>1.1789995303520802</v>
      </c>
      <c r="K26" s="3">
        <v>1.1688209900489208</v>
      </c>
      <c r="L26" s="3">
        <v>1.1564376097459053</v>
      </c>
      <c r="M26" s="12">
        <v>1.1426737051743721</v>
      </c>
    </row>
    <row r="27" spans="1:13" x14ac:dyDescent="0.35">
      <c r="A27" s="67"/>
      <c r="B27" s="2">
        <v>0.95</v>
      </c>
      <c r="C27" s="3">
        <v>0.88686510599576462</v>
      </c>
      <c r="D27" s="3">
        <v>1.0404685937441327</v>
      </c>
      <c r="E27" s="3">
        <v>1.1198728671440705</v>
      </c>
      <c r="F27" s="3">
        <v>1.1591959586510301</v>
      </c>
      <c r="G27" s="3">
        <v>1.1804541257711572</v>
      </c>
      <c r="H27" s="3">
        <v>1.188160899969247</v>
      </c>
      <c r="I27" s="3">
        <v>1.1869897659008304</v>
      </c>
      <c r="J27" s="3">
        <v>1.1802619457244865</v>
      </c>
      <c r="K27" s="3">
        <v>1.1700239291557888</v>
      </c>
      <c r="L27" s="3">
        <v>1.1575670682466934</v>
      </c>
      <c r="M27" s="12">
        <v>1.1437271521641648</v>
      </c>
    </row>
    <row r="28" spans="1:13" x14ac:dyDescent="0.35">
      <c r="A28" s="67"/>
      <c r="B28" s="2">
        <v>1</v>
      </c>
      <c r="C28" s="3">
        <v>0.8787845171414902</v>
      </c>
      <c r="D28" s="3">
        <v>1.0380424682910616</v>
      </c>
      <c r="E28" s="3">
        <v>1.1190011391272927</v>
      </c>
      <c r="F28" s="3">
        <v>1.1592895177694467</v>
      </c>
      <c r="G28" s="3">
        <v>1.1813822086040784</v>
      </c>
      <c r="H28" s="3">
        <v>1.1892944079179029</v>
      </c>
      <c r="I28" s="3">
        <v>1.1881638526916503</v>
      </c>
      <c r="J28" s="3">
        <v>1.1814066740182727</v>
      </c>
      <c r="K28" s="3">
        <v>1.1711114589984597</v>
      </c>
      <c r="L28" s="3">
        <v>1.1585889632885269</v>
      </c>
      <c r="M28" s="12">
        <v>1.1446830749511707</v>
      </c>
    </row>
    <row r="29" spans="1:13" x14ac:dyDescent="0.35">
      <c r="A29" s="8"/>
      <c r="B29" s="9"/>
      <c r="C29" s="9"/>
      <c r="D29" s="9"/>
      <c r="E29" s="9"/>
      <c r="F29" s="9"/>
      <c r="G29" s="9"/>
      <c r="H29" s="9"/>
      <c r="I29" s="9"/>
      <c r="J29" s="9"/>
      <c r="K29" s="9"/>
      <c r="L29" s="9"/>
      <c r="M29" s="10"/>
    </row>
    <row r="30" spans="1:13" x14ac:dyDescent="0.35">
      <c r="A30" s="8"/>
      <c r="B30" s="9"/>
      <c r="C30" s="7"/>
      <c r="D30" s="9"/>
      <c r="E30" s="9"/>
      <c r="F30" s="9"/>
      <c r="G30" s="9"/>
      <c r="H30" s="9"/>
      <c r="I30" s="9"/>
      <c r="J30" s="9"/>
      <c r="K30" s="9"/>
      <c r="L30" s="9"/>
      <c r="M30" s="10"/>
    </row>
    <row r="31" spans="1:13" x14ac:dyDescent="0.35">
      <c r="A31" s="8"/>
      <c r="B31" s="9"/>
      <c r="C31" s="9"/>
      <c r="D31" s="9"/>
      <c r="E31" s="9"/>
      <c r="F31" s="9"/>
      <c r="G31" s="9"/>
      <c r="H31" s="9"/>
      <c r="I31" s="9"/>
      <c r="J31" s="9"/>
      <c r="K31" s="9"/>
      <c r="L31" s="9"/>
      <c r="M31" s="10"/>
    </row>
    <row r="32" spans="1:13" x14ac:dyDescent="0.35">
      <c r="A32" s="8"/>
      <c r="B32" s="9"/>
      <c r="C32" s="9"/>
      <c r="D32" s="9"/>
      <c r="E32" s="9"/>
      <c r="F32" s="9"/>
      <c r="G32" s="9"/>
      <c r="H32" s="9"/>
      <c r="I32" s="9"/>
      <c r="J32" s="9"/>
      <c r="K32" s="9"/>
      <c r="L32" s="9"/>
      <c r="M32" s="10"/>
    </row>
    <row r="33" spans="1:13" x14ac:dyDescent="0.35">
      <c r="A33" s="8"/>
      <c r="B33" s="9"/>
      <c r="C33" s="9"/>
      <c r="D33" s="9"/>
      <c r="E33" s="9"/>
      <c r="F33" s="9"/>
      <c r="G33" s="9"/>
      <c r="H33" s="9"/>
      <c r="I33" s="9"/>
      <c r="J33" s="9"/>
      <c r="K33" s="9"/>
      <c r="L33" s="9"/>
      <c r="M33" s="10"/>
    </row>
    <row r="34" spans="1:13" x14ac:dyDescent="0.35">
      <c r="A34" s="8"/>
      <c r="B34" s="9"/>
      <c r="C34" s="9"/>
      <c r="D34" s="9"/>
      <c r="E34" s="9"/>
      <c r="F34" s="9"/>
      <c r="G34" s="9"/>
      <c r="H34" s="9"/>
      <c r="I34" s="9"/>
      <c r="J34" s="9"/>
      <c r="K34" s="9"/>
      <c r="L34" s="9"/>
      <c r="M34" s="10"/>
    </row>
    <row r="35" spans="1:13" x14ac:dyDescent="0.35">
      <c r="A35" s="8"/>
      <c r="B35" s="9"/>
      <c r="C35" s="9"/>
      <c r="D35" s="9"/>
      <c r="E35" s="9"/>
      <c r="F35" s="9"/>
      <c r="G35" s="9"/>
      <c r="H35" s="9"/>
      <c r="I35" s="9"/>
      <c r="J35" s="9"/>
      <c r="K35" s="9"/>
      <c r="L35" s="9"/>
      <c r="M35" s="10"/>
    </row>
    <row r="36" spans="1:13" x14ac:dyDescent="0.35">
      <c r="A36" s="8"/>
      <c r="B36" s="9"/>
      <c r="C36" s="9"/>
      <c r="D36" s="9"/>
      <c r="E36" s="9"/>
      <c r="F36" s="9"/>
      <c r="G36" s="9"/>
      <c r="H36" s="9"/>
      <c r="I36" s="9"/>
      <c r="J36" s="9"/>
      <c r="K36" s="9"/>
      <c r="L36" s="9"/>
      <c r="M36" s="10"/>
    </row>
    <row r="37" spans="1:13" x14ac:dyDescent="0.35">
      <c r="A37" s="8"/>
      <c r="B37" s="9"/>
      <c r="C37" s="9"/>
      <c r="D37" s="9"/>
      <c r="E37" s="9"/>
      <c r="F37" s="9"/>
      <c r="G37" s="9"/>
      <c r="H37" s="9"/>
      <c r="I37" s="9"/>
      <c r="J37" s="9"/>
      <c r="K37" s="9"/>
      <c r="L37" s="9"/>
      <c r="M37" s="10"/>
    </row>
    <row r="38" spans="1:13" x14ac:dyDescent="0.35">
      <c r="A38" s="8"/>
      <c r="B38" s="9"/>
      <c r="C38" s="9"/>
      <c r="D38" s="9"/>
      <c r="E38" s="9"/>
      <c r="F38" s="9"/>
      <c r="G38" s="9"/>
      <c r="H38" s="9"/>
      <c r="I38" s="9"/>
      <c r="J38" s="9"/>
      <c r="K38" s="9"/>
      <c r="L38" s="9"/>
      <c r="M38" s="10"/>
    </row>
    <row r="39" spans="1:13" x14ac:dyDescent="0.35">
      <c r="A39" s="64" t="s">
        <v>1</v>
      </c>
      <c r="B39" s="65"/>
      <c r="C39" s="65"/>
      <c r="D39" s="65"/>
      <c r="E39" s="65"/>
      <c r="F39" s="65"/>
      <c r="G39" s="65"/>
      <c r="H39" s="65"/>
      <c r="I39" s="65"/>
      <c r="J39" s="65"/>
      <c r="K39" s="65"/>
      <c r="L39" s="65"/>
      <c r="M39" s="66"/>
    </row>
    <row r="40" spans="1:13" x14ac:dyDescent="0.35">
      <c r="A40" s="67" t="s">
        <v>0</v>
      </c>
      <c r="B40" s="1"/>
      <c r="C40" s="1">
        <v>0</v>
      </c>
      <c r="D40" s="1">
        <v>0.1</v>
      </c>
      <c r="E40" s="1">
        <v>0.2</v>
      </c>
      <c r="F40" s="1">
        <v>0.3</v>
      </c>
      <c r="G40" s="1">
        <v>0.4</v>
      </c>
      <c r="H40" s="1">
        <v>0.5</v>
      </c>
      <c r="I40" s="1">
        <v>0.6</v>
      </c>
      <c r="J40" s="1">
        <v>0.7</v>
      </c>
      <c r="K40" s="1">
        <v>0.8</v>
      </c>
      <c r="L40" s="1">
        <v>0.9</v>
      </c>
      <c r="M40" s="11">
        <v>1</v>
      </c>
    </row>
    <row r="41" spans="1:13" x14ac:dyDescent="0.35">
      <c r="A41" s="67"/>
      <c r="B41" s="2">
        <v>0</v>
      </c>
      <c r="C41" s="5">
        <v>1.6</v>
      </c>
      <c r="D41" s="5">
        <v>1.6</v>
      </c>
      <c r="E41" s="5">
        <v>1.6</v>
      </c>
      <c r="F41" s="5">
        <v>1.6</v>
      </c>
      <c r="G41" s="5">
        <v>1.6</v>
      </c>
      <c r="H41" s="5">
        <v>1.6</v>
      </c>
      <c r="I41" s="5">
        <v>1.6</v>
      </c>
      <c r="J41" s="5">
        <v>1.6</v>
      </c>
      <c r="K41" s="5">
        <v>1.6</v>
      </c>
      <c r="L41" s="5">
        <v>1.6</v>
      </c>
      <c r="M41" s="13">
        <v>1.6</v>
      </c>
    </row>
    <row r="42" spans="1:13" x14ac:dyDescent="0.35">
      <c r="A42" s="67"/>
      <c r="B42" s="2">
        <v>0.05</v>
      </c>
      <c r="C42" s="5">
        <v>1.4937947359691826</v>
      </c>
      <c r="D42" s="5">
        <v>1.4727531747312101</v>
      </c>
      <c r="E42" s="5">
        <v>1.4515416774000411</v>
      </c>
      <c r="F42" s="5">
        <v>1.4305174806636565</v>
      </c>
      <c r="G42" s="5">
        <v>1.4096939029261799</v>
      </c>
      <c r="H42" s="5">
        <v>1.3893977508509725</v>
      </c>
      <c r="I42" s="5">
        <v>1.3694451798848233</v>
      </c>
      <c r="J42" s="5">
        <v>1.3501009565300814</v>
      </c>
      <c r="K42" s="5">
        <v>1.3322836292031905</v>
      </c>
      <c r="L42" s="5">
        <v>1.3141185060823923</v>
      </c>
      <c r="M42" s="13">
        <v>1.2964534131723235</v>
      </c>
    </row>
    <row r="43" spans="1:13" x14ac:dyDescent="0.35">
      <c r="A43" s="67"/>
      <c r="B43" s="2">
        <v>0.1</v>
      </c>
      <c r="C43" s="5">
        <v>1.3519851735396107</v>
      </c>
      <c r="D43" s="5">
        <v>1.3214580425757756</v>
      </c>
      <c r="E43" s="5">
        <v>1.2911687041312372</v>
      </c>
      <c r="F43" s="5">
        <v>1.2613809974776777</v>
      </c>
      <c r="G43" s="5">
        <v>1.2325977345178323</v>
      </c>
      <c r="H43" s="5">
        <v>1.2050214730056394</v>
      </c>
      <c r="I43" s="5">
        <v>1.1789205197787203</v>
      </c>
      <c r="J43" s="5">
        <v>1.1544054681675699</v>
      </c>
      <c r="K43" s="5">
        <v>1.1307765961932117</v>
      </c>
      <c r="L43" s="5">
        <v>1.1082777655211256</v>
      </c>
      <c r="M43" s="13">
        <v>1.0871829306666358</v>
      </c>
    </row>
    <row r="44" spans="1:13" x14ac:dyDescent="0.35">
      <c r="A44" s="67"/>
      <c r="B44" s="2">
        <v>0.15</v>
      </c>
      <c r="C44" s="5">
        <v>1.2554672045757231</v>
      </c>
      <c r="D44" s="5">
        <v>1.2178134629971782</v>
      </c>
      <c r="E44" s="5">
        <v>1.1815991205889815</v>
      </c>
      <c r="F44" s="5">
        <v>1.1473129122064616</v>
      </c>
      <c r="G44" s="5">
        <v>1.1146547522882175</v>
      </c>
      <c r="H44" s="5">
        <v>1.0842948600192746</v>
      </c>
      <c r="I44" s="5">
        <v>1.0556644215321289</v>
      </c>
      <c r="J44" s="5">
        <v>1.0291912273391626</v>
      </c>
      <c r="K44" s="5">
        <v>1.0042474579849596</v>
      </c>
      <c r="L44" s="5">
        <v>0.9804983831986479</v>
      </c>
      <c r="M44" s="13">
        <v>0.95857966174946674</v>
      </c>
    </row>
    <row r="45" spans="1:13" x14ac:dyDescent="0.35">
      <c r="A45" s="67"/>
      <c r="B45" s="2">
        <v>0.2</v>
      </c>
      <c r="C45" s="5">
        <v>1.186232323645785</v>
      </c>
      <c r="D45" s="5">
        <v>1.1412768934438207</v>
      </c>
      <c r="E45" s="5">
        <v>1.1005540183567151</v>
      </c>
      <c r="F45" s="5">
        <v>1.063385808473021</v>
      </c>
      <c r="G45" s="5">
        <v>1.0289676804546597</v>
      </c>
      <c r="H45" s="5">
        <v>0.99711393528709613</v>
      </c>
      <c r="I45" s="5">
        <v>0.96777450251429775</v>
      </c>
      <c r="J45" s="5">
        <v>0.94036935720706072</v>
      </c>
      <c r="K45" s="5">
        <v>0.91490642297289948</v>
      </c>
      <c r="L45" s="5">
        <v>0.89119367877000677</v>
      </c>
      <c r="M45" s="13">
        <v>0.86916293099748221</v>
      </c>
    </row>
    <row r="46" spans="1:13" x14ac:dyDescent="0.35">
      <c r="A46" s="67"/>
      <c r="B46" s="2">
        <v>0.25</v>
      </c>
      <c r="C46" s="5">
        <v>1.1338659601890595</v>
      </c>
      <c r="D46" s="5">
        <v>1.0818410704989727</v>
      </c>
      <c r="E46" s="5">
        <v>1.0379641781504005</v>
      </c>
      <c r="F46" s="5">
        <v>0.99867589749290908</v>
      </c>
      <c r="G46" s="5">
        <v>0.96325239855017053</v>
      </c>
      <c r="H46" s="5">
        <v>0.93046670226833628</v>
      </c>
      <c r="I46" s="5">
        <v>0.90063541577341499</v>
      </c>
      <c r="J46" s="5">
        <v>0.87301565871355802</v>
      </c>
      <c r="K46" s="5">
        <v>0.84755913080037326</v>
      </c>
      <c r="L46" s="5">
        <v>0.8241438590542669</v>
      </c>
      <c r="M46" s="13">
        <v>0.80207138590171867</v>
      </c>
    </row>
    <row r="47" spans="1:13" x14ac:dyDescent="0.35">
      <c r="A47" s="67"/>
      <c r="B47" s="2">
        <v>0.3</v>
      </c>
      <c r="C47" s="5">
        <v>1.0944510703986414</v>
      </c>
      <c r="D47" s="5">
        <v>1.0335548591528891</v>
      </c>
      <c r="E47" s="5">
        <v>0.98704909927530216</v>
      </c>
      <c r="F47" s="5">
        <v>0.94679262121381857</v>
      </c>
      <c r="G47" s="5">
        <v>0.91041348462794192</v>
      </c>
      <c r="H47" s="5">
        <v>0.87712961259670919</v>
      </c>
      <c r="I47" s="5">
        <v>0.84700464686136401</v>
      </c>
      <c r="J47" s="5">
        <v>0.81947154372204645</v>
      </c>
      <c r="K47" s="5">
        <v>0.79399225651066507</v>
      </c>
      <c r="L47" s="5">
        <v>0.77083247896023299</v>
      </c>
      <c r="M47" s="13">
        <v>0.74923314632906535</v>
      </c>
    </row>
    <row r="48" spans="1:13" x14ac:dyDescent="0.35">
      <c r="A48" s="67"/>
      <c r="B48" s="2">
        <v>0.35</v>
      </c>
      <c r="C48" s="5">
        <v>1.0634820718750184</v>
      </c>
      <c r="D48" s="5">
        <v>0.9940381425764705</v>
      </c>
      <c r="E48" s="5">
        <v>0.94468418297021184</v>
      </c>
      <c r="F48" s="5">
        <v>0.9038898268280311</v>
      </c>
      <c r="G48" s="5">
        <v>0.86681459289215235</v>
      </c>
      <c r="H48" s="5">
        <v>0.83309854707628661</v>
      </c>
      <c r="I48" s="5">
        <v>0.80273688463970316</v>
      </c>
      <c r="J48" s="5">
        <v>0.77501993694718141</v>
      </c>
      <c r="K48" s="5">
        <v>0.74979673398735192</v>
      </c>
      <c r="L48" s="5">
        <v>0.72664867326080407</v>
      </c>
      <c r="M48" s="13">
        <v>0.70597787784918242</v>
      </c>
    </row>
    <row r="49" spans="1:13" x14ac:dyDescent="0.35">
      <c r="A49" s="67"/>
      <c r="B49" s="2">
        <v>0.4</v>
      </c>
      <c r="C49" s="5">
        <v>1.0385308846754782</v>
      </c>
      <c r="D49" s="5">
        <v>0.96038337827833709</v>
      </c>
      <c r="E49" s="5">
        <v>0.90914174562097616</v>
      </c>
      <c r="F49" s="5">
        <v>0.86707961227558694</v>
      </c>
      <c r="G49" s="5">
        <v>0.82923073078844012</v>
      </c>
      <c r="H49" s="5">
        <v>0.79526863167096695</v>
      </c>
      <c r="I49" s="5">
        <v>0.76482689022221861</v>
      </c>
      <c r="J49" s="5">
        <v>0.73708634029453024</v>
      </c>
      <c r="K49" s="5">
        <v>0.71195425882117813</v>
      </c>
      <c r="L49" s="5">
        <v>0.68987908827032551</v>
      </c>
      <c r="M49" s="13">
        <v>0.6689491318872095</v>
      </c>
    </row>
    <row r="50" spans="1:13" x14ac:dyDescent="0.35">
      <c r="A50" s="67"/>
      <c r="B50" s="2">
        <v>0.45</v>
      </c>
      <c r="C50" s="5">
        <v>1.0180690954856211</v>
      </c>
      <c r="D50" s="5">
        <v>0.93122981310747222</v>
      </c>
      <c r="E50" s="5">
        <v>0.87846153730334919</v>
      </c>
      <c r="F50" s="5">
        <v>0.83541519075153703</v>
      </c>
      <c r="G50" s="5">
        <v>0.79681103773907147</v>
      </c>
      <c r="H50" s="5">
        <v>0.76214213597207292</v>
      </c>
      <c r="I50" s="5">
        <v>0.73170882389302305</v>
      </c>
      <c r="J50" s="5">
        <v>0.70422633911876709</v>
      </c>
      <c r="K50" s="5">
        <v>0.67947956413450405</v>
      </c>
      <c r="L50" s="5">
        <v>0.65751490262044621</v>
      </c>
      <c r="M50" s="13">
        <v>0.63730603666850505</v>
      </c>
    </row>
    <row r="51" spans="1:13" x14ac:dyDescent="0.35">
      <c r="A51" s="67"/>
      <c r="B51" s="2">
        <v>0.5</v>
      </c>
      <c r="C51" s="5">
        <v>1.0005843910871799</v>
      </c>
      <c r="D51" s="5">
        <v>0.90573948342178179</v>
      </c>
      <c r="E51" s="5">
        <v>0.8514060422513573</v>
      </c>
      <c r="F51" s="5">
        <v>0.80686289252152799</v>
      </c>
      <c r="G51" s="5">
        <v>0.76773207249007258</v>
      </c>
      <c r="H51" s="5">
        <v>0.73294735118336451</v>
      </c>
      <c r="I51" s="5">
        <v>0.70242380270165239</v>
      </c>
      <c r="J51" s="5">
        <v>0.67541576500108591</v>
      </c>
      <c r="K51" s="5">
        <v>0.65128968665484122</v>
      </c>
      <c r="L51" s="5">
        <v>0.62972196416005932</v>
      </c>
      <c r="M51" s="13">
        <v>0.61008545241089263</v>
      </c>
    </row>
    <row r="52" spans="1:13" x14ac:dyDescent="0.35">
      <c r="A52" s="67"/>
      <c r="B52" s="2">
        <v>0.55000000000000004</v>
      </c>
      <c r="C52" s="5">
        <v>0.9861867747547689</v>
      </c>
      <c r="D52" s="5">
        <v>0.88311151480585959</v>
      </c>
      <c r="E52" s="5">
        <v>0.8272011071515486</v>
      </c>
      <c r="F52" s="5">
        <v>0.78159400237791032</v>
      </c>
      <c r="G52" s="5">
        <v>0.74176523053511845</v>
      </c>
      <c r="H52" s="5">
        <v>0.70684058169135355</v>
      </c>
      <c r="I52" s="5">
        <v>0.67658095677501773</v>
      </c>
      <c r="J52" s="5">
        <v>0.64970129837501134</v>
      </c>
      <c r="K52" s="5">
        <v>0.6262233121183215</v>
      </c>
      <c r="L52" s="5">
        <v>0.60459418166525747</v>
      </c>
      <c r="M52" s="13">
        <v>0.58564314626027425</v>
      </c>
    </row>
    <row r="53" spans="1:13" x14ac:dyDescent="0.35">
      <c r="A53" s="67"/>
      <c r="B53" s="2">
        <v>0.6</v>
      </c>
      <c r="C53" s="5">
        <v>0.97398231183146922</v>
      </c>
      <c r="D53" s="5">
        <v>0.86243924425453788</v>
      </c>
      <c r="E53" s="5">
        <v>0.80540182987104836</v>
      </c>
      <c r="F53" s="5">
        <v>0.75818800293847954</v>
      </c>
      <c r="G53" s="5">
        <v>0.71785633489925205</v>
      </c>
      <c r="H53" s="5">
        <v>0.68308948385631274</v>
      </c>
      <c r="I53" s="5">
        <v>0.65311856485227548</v>
      </c>
      <c r="J53" s="5">
        <v>0.62690718688225877</v>
      </c>
      <c r="K53" s="5">
        <v>0.60328451049463028</v>
      </c>
      <c r="L53" s="5">
        <v>0.58280636832755306</v>
      </c>
      <c r="M53" s="13">
        <v>0.56385352060808058</v>
      </c>
    </row>
    <row r="54" spans="1:13" x14ac:dyDescent="0.35">
      <c r="A54" s="67"/>
      <c r="B54" s="2">
        <v>0.65</v>
      </c>
      <c r="C54" s="5">
        <v>0.96331106696329949</v>
      </c>
      <c r="D54" s="5">
        <v>0.84403590714595278</v>
      </c>
      <c r="E54" s="5">
        <v>0.78526592011387886</v>
      </c>
      <c r="F54" s="5">
        <v>0.73703947299898631</v>
      </c>
      <c r="G54" s="5">
        <v>0.69628642076834635</v>
      </c>
      <c r="H54" s="5">
        <v>0.66194183900063797</v>
      </c>
      <c r="I54" s="5">
        <v>0.63201614356505365</v>
      </c>
      <c r="J54" s="5">
        <v>0.60610565194655508</v>
      </c>
      <c r="K54" s="5">
        <v>0.58334677521915967</v>
      </c>
      <c r="L54" s="5">
        <v>0.56282045920422974</v>
      </c>
      <c r="M54" s="13">
        <v>0.54440898775388324</v>
      </c>
    </row>
    <row r="55" spans="1:13" x14ac:dyDescent="0.35">
      <c r="A55" s="67"/>
      <c r="B55" s="2">
        <v>0.7</v>
      </c>
      <c r="C55" s="5">
        <v>0.95360565927560337</v>
      </c>
      <c r="D55" s="5">
        <v>0.82730419834300939</v>
      </c>
      <c r="E55" s="5">
        <v>0.76703100181194162</v>
      </c>
      <c r="F55" s="5">
        <v>0.7175109836225535</v>
      </c>
      <c r="G55" s="5">
        <v>0.67672071572467973</v>
      </c>
      <c r="H55" s="5">
        <v>0.64204962232155738</v>
      </c>
      <c r="I55" s="5">
        <v>0.61261127089530254</v>
      </c>
      <c r="J55" s="5">
        <v>0.58735527768733176</v>
      </c>
      <c r="K55" s="5">
        <v>0.56466366733015871</v>
      </c>
      <c r="L55" s="5">
        <v>0.54484824220906447</v>
      </c>
      <c r="M55" s="13">
        <v>0.52717463563559619</v>
      </c>
    </row>
    <row r="56" spans="1:13" x14ac:dyDescent="0.35">
      <c r="A56" s="67"/>
      <c r="B56" s="2">
        <v>0.75</v>
      </c>
      <c r="C56" s="5">
        <v>0.94558831716446623</v>
      </c>
      <c r="D56" s="5">
        <v>0.81212543232029544</v>
      </c>
      <c r="E56" s="5">
        <v>0.74954216702234844</v>
      </c>
      <c r="F56" s="5">
        <v>0.69969774453996936</v>
      </c>
      <c r="G56" s="5">
        <v>0.65850927321736319</v>
      </c>
      <c r="H56" s="5">
        <v>0.62413337634121335</v>
      </c>
      <c r="I56" s="5">
        <v>0.5951739395545893</v>
      </c>
      <c r="J56" s="5">
        <v>0.57012176850601459</v>
      </c>
      <c r="K56" s="5">
        <v>0.54818315374433568</v>
      </c>
      <c r="L56" s="5">
        <v>0.52858457415883031</v>
      </c>
      <c r="M56" s="13">
        <v>0.51102113944737115</v>
      </c>
    </row>
    <row r="57" spans="1:13" x14ac:dyDescent="0.35">
      <c r="A57" s="67"/>
      <c r="B57" s="2">
        <v>0.8</v>
      </c>
      <c r="C57" s="5">
        <v>0.93838272335564965</v>
      </c>
      <c r="D57" s="5">
        <v>0.79787355979003283</v>
      </c>
      <c r="E57" s="5">
        <v>0.73359110214752044</v>
      </c>
      <c r="F57" s="5">
        <v>0.68269014246666981</v>
      </c>
      <c r="G57" s="5">
        <v>0.6418332404013003</v>
      </c>
      <c r="H57" s="5">
        <v>0.607672081718313</v>
      </c>
      <c r="I57" s="5">
        <v>0.57899772621501611</v>
      </c>
      <c r="J57" s="5">
        <v>0.55409530291920273</v>
      </c>
      <c r="K57" s="5">
        <v>0.53278564557785313</v>
      </c>
      <c r="L57" s="5">
        <v>0.51374521670717732</v>
      </c>
      <c r="M57" s="13">
        <v>0.49630624163936954</v>
      </c>
    </row>
    <row r="58" spans="1:13" x14ac:dyDescent="0.35">
      <c r="A58" s="67"/>
      <c r="B58" s="2">
        <v>0.85</v>
      </c>
      <c r="C58" s="5">
        <v>0.93195709912537683</v>
      </c>
      <c r="D58" s="5">
        <v>0.78455920175804739</v>
      </c>
      <c r="E58" s="5">
        <v>0.7183866265472133</v>
      </c>
      <c r="F58" s="5">
        <v>0.66701960701553376</v>
      </c>
      <c r="G58" s="5">
        <v>0.62583792133553862</v>
      </c>
      <c r="H58" s="5">
        <v>0.59230917611445399</v>
      </c>
      <c r="I58" s="5">
        <v>0.56394653870274458</v>
      </c>
      <c r="J58" s="5">
        <v>0.53967391576423041</v>
      </c>
      <c r="K58" s="5">
        <v>0.51867896894070964</v>
      </c>
      <c r="L58" s="5">
        <v>0.49977728749533129</v>
      </c>
      <c r="M58" s="13">
        <v>0.48314677327566191</v>
      </c>
    </row>
    <row r="59" spans="1:13" x14ac:dyDescent="0.35">
      <c r="A59" s="67"/>
      <c r="B59" s="2">
        <v>0.9</v>
      </c>
      <c r="C59" s="5">
        <v>0.92630891566273477</v>
      </c>
      <c r="D59" s="5">
        <v>0.77224642143407307</v>
      </c>
      <c r="E59" s="5">
        <v>0.70427834832983105</v>
      </c>
      <c r="F59" s="5">
        <v>0.65242862094215093</v>
      </c>
      <c r="G59" s="5">
        <v>0.61127357207041599</v>
      </c>
      <c r="H59" s="5">
        <v>0.5780952357478526</v>
      </c>
      <c r="I59" s="5">
        <v>0.55031363478971551</v>
      </c>
      <c r="J59" s="5">
        <v>0.52631028806633395</v>
      </c>
      <c r="K59" s="5">
        <v>0.50537034288012206</v>
      </c>
      <c r="L59" s="5">
        <v>0.48726085359935567</v>
      </c>
      <c r="M59" s="13">
        <v>0.47070013456081827</v>
      </c>
    </row>
    <row r="60" spans="1:13" x14ac:dyDescent="0.35">
      <c r="A60" s="67"/>
      <c r="B60" s="2">
        <v>0.95</v>
      </c>
      <c r="C60" s="5">
        <v>0.92067978257562055</v>
      </c>
      <c r="D60" s="5">
        <v>0.76061464988834071</v>
      </c>
      <c r="E60" s="5">
        <v>0.69096858430433294</v>
      </c>
      <c r="F60" s="5">
        <v>0.63871390999616151</v>
      </c>
      <c r="G60" s="5">
        <v>0.59774708894987494</v>
      </c>
      <c r="H60" s="5">
        <v>0.56458084877283377</v>
      </c>
      <c r="I60" s="5">
        <v>0.537245962262064</v>
      </c>
      <c r="J60" s="5">
        <v>0.51361814395891536</v>
      </c>
      <c r="K60" s="5">
        <v>0.49327647328731455</v>
      </c>
      <c r="L60" s="5">
        <v>0.47549707812408487</v>
      </c>
      <c r="M60" s="13">
        <v>0.45926169060920569</v>
      </c>
    </row>
    <row r="61" spans="1:13" x14ac:dyDescent="0.35">
      <c r="A61" s="67"/>
      <c r="B61" s="2">
        <v>1</v>
      </c>
      <c r="C61" s="5">
        <v>0.91604919262342388</v>
      </c>
      <c r="D61" s="5">
        <v>0.74954924769289677</v>
      </c>
      <c r="E61" s="5">
        <v>0.67825781128986962</v>
      </c>
      <c r="F61" s="5">
        <v>0.62575687294585081</v>
      </c>
      <c r="G61" s="5">
        <v>0.58491704035412884</v>
      </c>
      <c r="H61" s="5">
        <v>0.5522578689115204</v>
      </c>
      <c r="I61" s="5">
        <v>0.52518374495248721</v>
      </c>
      <c r="J61" s="5">
        <v>0.50206999176062916</v>
      </c>
      <c r="K61" s="5">
        <v>0.48195620909892634</v>
      </c>
      <c r="L61" s="5">
        <v>0.46422612574845284</v>
      </c>
      <c r="M61" s="13">
        <v>0.44871364097923078</v>
      </c>
    </row>
    <row r="62" spans="1:13" x14ac:dyDescent="0.35">
      <c r="A62" s="8"/>
      <c r="B62" s="9"/>
      <c r="C62" s="9"/>
      <c r="D62" s="9"/>
      <c r="E62" s="9"/>
      <c r="F62" s="9"/>
      <c r="G62" s="9"/>
      <c r="H62" s="9"/>
      <c r="I62" s="9"/>
      <c r="J62" s="9"/>
      <c r="K62" s="9"/>
      <c r="L62" s="9"/>
      <c r="M62" s="10"/>
    </row>
    <row r="63" spans="1:13" x14ac:dyDescent="0.35">
      <c r="A63" s="8"/>
      <c r="B63" s="9"/>
      <c r="C63" s="9"/>
      <c r="D63" s="9"/>
      <c r="E63" s="9"/>
      <c r="F63" s="9"/>
      <c r="G63" s="9"/>
      <c r="H63" s="9"/>
      <c r="I63" s="9"/>
      <c r="J63" s="9"/>
      <c r="K63" s="9"/>
      <c r="L63" s="9"/>
      <c r="M63" s="10"/>
    </row>
    <row r="64" spans="1:13" x14ac:dyDescent="0.35">
      <c r="A64" s="8"/>
      <c r="B64" s="9"/>
      <c r="C64" s="9"/>
      <c r="D64" s="9"/>
      <c r="E64" s="9"/>
      <c r="F64" s="9"/>
      <c r="G64" s="9"/>
      <c r="H64" s="9"/>
      <c r="I64" s="9"/>
      <c r="J64" s="9"/>
      <c r="K64" s="9"/>
      <c r="L64" s="9"/>
      <c r="M64" s="10"/>
    </row>
    <row r="65" spans="1:13" x14ac:dyDescent="0.35">
      <c r="A65" s="8"/>
      <c r="B65" s="9"/>
      <c r="C65" s="9"/>
      <c r="D65" s="9"/>
      <c r="E65" s="9"/>
      <c r="F65" s="9"/>
      <c r="G65" s="9"/>
      <c r="H65" s="9"/>
      <c r="I65" s="9"/>
      <c r="J65" s="9"/>
      <c r="K65" s="9"/>
      <c r="L65" s="9"/>
      <c r="M65" s="10"/>
    </row>
    <row r="66" spans="1:13" x14ac:dyDescent="0.35">
      <c r="A66" s="8"/>
      <c r="B66" s="9"/>
      <c r="C66" s="9"/>
      <c r="D66" s="9"/>
      <c r="E66" s="9"/>
      <c r="F66" s="9"/>
      <c r="G66" s="9"/>
      <c r="H66" s="9"/>
      <c r="I66" s="9"/>
      <c r="J66" s="9"/>
      <c r="K66" s="9"/>
      <c r="L66" s="9"/>
      <c r="M66" s="10"/>
    </row>
    <row r="67" spans="1:13" x14ac:dyDescent="0.35">
      <c r="A67" s="8"/>
      <c r="B67" s="9"/>
      <c r="C67" s="9"/>
      <c r="D67" s="9"/>
      <c r="E67" s="9"/>
      <c r="F67" s="9"/>
      <c r="G67" s="9"/>
      <c r="H67" s="9"/>
      <c r="I67" s="9"/>
      <c r="J67" s="9"/>
      <c r="K67" s="9"/>
      <c r="L67" s="9"/>
      <c r="M67" s="10"/>
    </row>
    <row r="68" spans="1:13" x14ac:dyDescent="0.35">
      <c r="A68" s="8"/>
      <c r="B68" s="9"/>
      <c r="C68" s="9"/>
      <c r="D68" s="9"/>
      <c r="E68" s="9"/>
      <c r="F68" s="9"/>
      <c r="G68" s="9"/>
      <c r="H68" s="9"/>
      <c r="I68" s="9"/>
      <c r="J68" s="9"/>
      <c r="K68" s="9"/>
      <c r="L68" s="9"/>
      <c r="M68" s="10"/>
    </row>
    <row r="69" spans="1:13" x14ac:dyDescent="0.35">
      <c r="A69" s="8"/>
      <c r="B69" s="9"/>
      <c r="C69" s="9"/>
      <c r="D69" s="9"/>
      <c r="E69" s="9"/>
      <c r="F69" s="9"/>
      <c r="G69" s="9"/>
      <c r="H69" s="9"/>
      <c r="I69" s="9"/>
      <c r="J69" s="9"/>
      <c r="K69" s="9"/>
      <c r="L69" s="9"/>
      <c r="M69" s="10"/>
    </row>
    <row r="70" spans="1:13" x14ac:dyDescent="0.35">
      <c r="A70" s="8"/>
      <c r="B70" s="9"/>
      <c r="C70" s="9"/>
      <c r="D70" s="9"/>
      <c r="E70" s="9"/>
      <c r="F70" s="9"/>
      <c r="G70" s="9"/>
      <c r="H70" s="9"/>
      <c r="I70" s="9"/>
      <c r="J70" s="9"/>
      <c r="K70" s="9"/>
      <c r="L70" s="9"/>
      <c r="M70" s="10"/>
    </row>
    <row r="71" spans="1:13" x14ac:dyDescent="0.35">
      <c r="A71" s="8"/>
      <c r="B71" s="9"/>
      <c r="C71" s="9"/>
      <c r="D71" s="9"/>
      <c r="E71" s="9"/>
      <c r="F71" s="9"/>
      <c r="G71" s="9"/>
      <c r="H71" s="9"/>
      <c r="I71" s="9"/>
      <c r="J71" s="9"/>
      <c r="K71" s="9"/>
      <c r="L71" s="9"/>
      <c r="M71" s="10"/>
    </row>
    <row r="72" spans="1:13" x14ac:dyDescent="0.35">
      <c r="A72" s="64" t="s">
        <v>1</v>
      </c>
      <c r="B72" s="65"/>
      <c r="C72" s="65"/>
      <c r="D72" s="65"/>
      <c r="E72" s="65"/>
      <c r="F72" s="65"/>
      <c r="G72" s="65"/>
      <c r="H72" s="65"/>
      <c r="I72" s="65"/>
      <c r="J72" s="65"/>
      <c r="K72" s="65"/>
      <c r="L72" s="65"/>
      <c r="M72" s="66"/>
    </row>
    <row r="73" spans="1:13" x14ac:dyDescent="0.35">
      <c r="A73" s="67" t="s">
        <v>0</v>
      </c>
      <c r="B73" s="1"/>
      <c r="C73" s="1">
        <v>0</v>
      </c>
      <c r="D73" s="1">
        <v>0.1</v>
      </c>
      <c r="E73" s="1">
        <v>0.2</v>
      </c>
      <c r="F73" s="1">
        <v>0.3</v>
      </c>
      <c r="G73" s="1">
        <v>0.4</v>
      </c>
      <c r="H73" s="1">
        <v>0.5</v>
      </c>
      <c r="I73" s="1">
        <v>0.6</v>
      </c>
      <c r="J73" s="1">
        <v>0.7</v>
      </c>
      <c r="K73" s="1">
        <v>0.8</v>
      </c>
      <c r="L73" s="1">
        <v>0.9</v>
      </c>
      <c r="M73" s="11">
        <v>1</v>
      </c>
    </row>
    <row r="74" spans="1:13" x14ac:dyDescent="0.35">
      <c r="A74" s="67"/>
      <c r="B74" s="2">
        <v>0</v>
      </c>
      <c r="C74" s="4">
        <v>0</v>
      </c>
      <c r="D74" s="4">
        <v>0</v>
      </c>
      <c r="E74" s="4">
        <v>0</v>
      </c>
      <c r="F74" s="4">
        <v>0</v>
      </c>
      <c r="G74" s="4">
        <v>0</v>
      </c>
      <c r="H74" s="4">
        <v>0</v>
      </c>
      <c r="I74" s="4">
        <v>0</v>
      </c>
      <c r="J74" s="4">
        <v>0</v>
      </c>
      <c r="K74" s="4">
        <v>0</v>
      </c>
      <c r="L74" s="4">
        <v>0</v>
      </c>
      <c r="M74" s="14">
        <v>0</v>
      </c>
    </row>
    <row r="75" spans="1:13" x14ac:dyDescent="0.35">
      <c r="A75" s="67"/>
      <c r="B75" s="2">
        <v>0.05</v>
      </c>
      <c r="C75" s="4">
        <v>6.2025343756606285E-3</v>
      </c>
      <c r="D75" s="4">
        <v>6.6867134200867392E-3</v>
      </c>
      <c r="E75" s="4">
        <v>7.2234080963019219E-3</v>
      </c>
      <c r="F75" s="4">
        <v>7.7447231240776919E-3</v>
      </c>
      <c r="G75" s="4">
        <v>8.2519775680634979E-3</v>
      </c>
      <c r="H75" s="4">
        <v>8.9277621127207048E-3</v>
      </c>
      <c r="I75" s="4">
        <v>9.3949230499715004E-3</v>
      </c>
      <c r="J75" s="4">
        <v>9.617648070927319E-3</v>
      </c>
      <c r="K75" s="4">
        <v>9.9931679300808082E-3</v>
      </c>
      <c r="L75" s="4">
        <v>1.0345683512481389E-2</v>
      </c>
      <c r="M75" s="14">
        <v>1.0671707166414897E-2</v>
      </c>
    </row>
    <row r="76" spans="1:13" x14ac:dyDescent="0.35">
      <c r="A76" s="67"/>
      <c r="B76" s="2">
        <v>0.1</v>
      </c>
      <c r="C76" s="4">
        <v>8.3146802248465733E-3</v>
      </c>
      <c r="D76" s="4">
        <v>8.9905977954943764E-3</v>
      </c>
      <c r="E76" s="4">
        <v>9.635619092005672E-3</v>
      </c>
      <c r="F76" s="4">
        <v>1.0152193916412968E-2</v>
      </c>
      <c r="G76" s="4">
        <v>1.0624541550208656E-2</v>
      </c>
      <c r="H76" s="4">
        <v>1.0990271486706464E-2</v>
      </c>
      <c r="I76" s="4">
        <v>1.1325028099360278E-2</v>
      </c>
      <c r="J76" s="4">
        <v>1.163618906229312E-2</v>
      </c>
      <c r="K76" s="4">
        <v>1.1834985210006864E-2</v>
      </c>
      <c r="L76" s="4">
        <v>1.1983098455297244E-2</v>
      </c>
      <c r="M76" s="14">
        <v>1.2189811625085973E-2</v>
      </c>
    </row>
    <row r="77" spans="1:13" x14ac:dyDescent="0.35">
      <c r="A77" s="67"/>
      <c r="B77" s="2">
        <v>0.15</v>
      </c>
      <c r="C77" s="4">
        <v>8.8664661070066968E-3</v>
      </c>
      <c r="D77" s="4">
        <v>9.7685910819685206E-3</v>
      </c>
      <c r="E77" s="4">
        <v>1.0384257098491985E-2</v>
      </c>
      <c r="F77" s="4">
        <v>1.0845238254079898E-2</v>
      </c>
      <c r="G77" s="4">
        <v>1.1210864140545403E-2</v>
      </c>
      <c r="H77" s="4">
        <v>1.1473207199101484E-2</v>
      </c>
      <c r="I77" s="4">
        <v>1.1678193665190274E-2</v>
      </c>
      <c r="J77" s="4">
        <v>1.1848999037136723E-2</v>
      </c>
      <c r="K77" s="4">
        <v>1.1944502478773402E-2</v>
      </c>
      <c r="L77" s="4">
        <v>1.2006817911385765E-2</v>
      </c>
      <c r="M77" s="14">
        <v>1.2091479076243033E-2</v>
      </c>
    </row>
    <row r="78" spans="1:13" x14ac:dyDescent="0.35">
      <c r="A78" s="67"/>
      <c r="B78" s="2">
        <v>0.2</v>
      </c>
      <c r="C78" s="4">
        <v>8.6216502105305824E-3</v>
      </c>
      <c r="D78" s="4">
        <v>9.8630632429056991E-3</v>
      </c>
      <c r="E78" s="4">
        <v>1.0503481313306202E-2</v>
      </c>
      <c r="F78" s="4">
        <v>1.0928264911468312E-2</v>
      </c>
      <c r="G78" s="4">
        <v>1.1148481536393232E-2</v>
      </c>
      <c r="H78" s="4">
        <v>1.1312311604911149E-2</v>
      </c>
      <c r="I78" s="4">
        <v>1.1493000412833418E-2</v>
      </c>
      <c r="J78" s="4">
        <v>1.1581394207961879E-2</v>
      </c>
      <c r="K78" s="4">
        <v>1.1680393203846926E-2</v>
      </c>
      <c r="L78" s="4">
        <v>1.1667251289645641E-2</v>
      </c>
      <c r="M78" s="14">
        <v>1.1664156130458117E-2</v>
      </c>
    </row>
    <row r="79" spans="1:13" x14ac:dyDescent="0.35">
      <c r="A79" s="67"/>
      <c r="B79" s="2">
        <v>0.25</v>
      </c>
      <c r="C79" s="4">
        <v>8.1482172953857498E-3</v>
      </c>
      <c r="D79" s="4">
        <v>9.7179819365300485E-3</v>
      </c>
      <c r="E79" s="4">
        <v>1.034108226200414E-2</v>
      </c>
      <c r="F79" s="4">
        <v>1.0733846767643643E-2</v>
      </c>
      <c r="G79" s="4">
        <v>1.0962864839917727E-2</v>
      </c>
      <c r="H79" s="4">
        <v>1.1183305369975347E-2</v>
      </c>
      <c r="I79" s="4">
        <v>1.1244435422473345E-2</v>
      </c>
      <c r="J79" s="4">
        <v>1.1340833167551882E-2</v>
      </c>
      <c r="K79" s="4">
        <v>1.1349703762074394E-2</v>
      </c>
      <c r="L79" s="4">
        <v>1.1360087691876276E-2</v>
      </c>
      <c r="M79" s="14">
        <v>1.1352859507356643E-2</v>
      </c>
    </row>
    <row r="80" spans="1:13" x14ac:dyDescent="0.35">
      <c r="A80" s="67"/>
      <c r="B80" s="2">
        <v>0.3</v>
      </c>
      <c r="C80" s="4">
        <v>7.5367547684567267E-3</v>
      </c>
      <c r="D80" s="4">
        <v>9.3828295386269335E-3</v>
      </c>
      <c r="E80" s="4">
        <v>1.0186584427708829E-2</v>
      </c>
      <c r="F80" s="4">
        <v>1.0536870178405412E-2</v>
      </c>
      <c r="G80" s="4">
        <v>1.0817922486433266E-2</v>
      </c>
      <c r="H80" s="4">
        <v>1.0934836527113481E-2</v>
      </c>
      <c r="I80" s="4">
        <v>1.1068629063533262E-2</v>
      </c>
      <c r="J80" s="4">
        <v>1.1084980723666505E-2</v>
      </c>
      <c r="K80" s="4">
        <v>1.1117182233017811E-2</v>
      </c>
      <c r="L80" s="4">
        <v>1.1056593504105384E-2</v>
      </c>
      <c r="M80" s="14">
        <v>1.1090926063484554E-2</v>
      </c>
    </row>
    <row r="81" spans="1:13" x14ac:dyDescent="0.35">
      <c r="A81" s="67"/>
      <c r="B81" s="2">
        <v>0.35</v>
      </c>
      <c r="C81" s="4">
        <v>6.9321154211749534E-3</v>
      </c>
      <c r="D81" s="4">
        <v>9.3273293831276517E-3</v>
      </c>
      <c r="E81" s="4">
        <v>9.854508091202481E-3</v>
      </c>
      <c r="F81" s="4">
        <v>1.0354571887705642E-2</v>
      </c>
      <c r="G81" s="4">
        <v>1.0624756894262767E-2</v>
      </c>
      <c r="H81" s="4">
        <v>1.0825448991615014E-2</v>
      </c>
      <c r="I81" s="4">
        <v>1.0879529325155065E-2</v>
      </c>
      <c r="J81" s="4">
        <v>1.0947726218768227E-2</v>
      </c>
      <c r="K81" s="4">
        <v>1.0876516484031019E-2</v>
      </c>
      <c r="L81" s="4">
        <v>1.0863083493157193E-2</v>
      </c>
      <c r="M81" s="14">
        <v>1.0698395999689919E-2</v>
      </c>
    </row>
    <row r="82" spans="1:13" x14ac:dyDescent="0.35">
      <c r="A82" s="67"/>
      <c r="B82" s="2">
        <v>0.4</v>
      </c>
      <c r="C82" s="4">
        <v>6.3893621354863374E-3</v>
      </c>
      <c r="D82" s="4">
        <v>9.1063185535261298E-3</v>
      </c>
      <c r="E82" s="4">
        <v>9.7508597710911013E-3</v>
      </c>
      <c r="F82" s="4">
        <v>1.0208891964372253E-2</v>
      </c>
      <c r="G82" s="4">
        <v>1.0544061484432583E-2</v>
      </c>
      <c r="H82" s="4">
        <v>1.0764962995645805E-2</v>
      </c>
      <c r="I82" s="4">
        <v>1.0758106230228687E-2</v>
      </c>
      <c r="J82" s="4">
        <v>1.0776579720766608E-2</v>
      </c>
      <c r="K82" s="4">
        <v>1.0688546149484002E-2</v>
      </c>
      <c r="L82" s="4">
        <v>1.0610982777333805E-2</v>
      </c>
      <c r="M82" s="14">
        <v>1.0485663733098219E-2</v>
      </c>
    </row>
    <row r="83" spans="1:13" x14ac:dyDescent="0.35">
      <c r="A83" s="67"/>
      <c r="B83" s="2">
        <v>0.45</v>
      </c>
      <c r="C83" s="4">
        <v>5.7367432109864383E-3</v>
      </c>
      <c r="D83" s="4">
        <v>8.8518977854010993E-3</v>
      </c>
      <c r="E83" s="4">
        <v>9.6525291978816694E-3</v>
      </c>
      <c r="F83" s="4">
        <v>1.0160757629194776E-2</v>
      </c>
      <c r="G83" s="4">
        <v>1.0530027242422985E-2</v>
      </c>
      <c r="H83" s="4">
        <v>1.0661319943890458E-2</v>
      </c>
      <c r="I83" s="4">
        <v>1.071450070563262E-2</v>
      </c>
      <c r="J83" s="4">
        <v>1.0618611356914279E-2</v>
      </c>
      <c r="K83" s="4">
        <v>1.0473955470290786E-2</v>
      </c>
      <c r="L83" s="4">
        <v>1.0327211339032482E-2</v>
      </c>
      <c r="M83" s="14">
        <v>1.0185738198016093E-2</v>
      </c>
    </row>
    <row r="84" spans="1:13" x14ac:dyDescent="0.35">
      <c r="A84" s="67"/>
      <c r="B84" s="2">
        <v>0.5</v>
      </c>
      <c r="C84" s="4">
        <v>5.3070501635172872E-3</v>
      </c>
      <c r="D84" s="4">
        <v>8.7387545705735932E-3</v>
      </c>
      <c r="E84" s="4">
        <v>9.4922216839369404E-3</v>
      </c>
      <c r="F84" s="4">
        <v>1.0115652598754033E-2</v>
      </c>
      <c r="G84" s="4">
        <v>1.0471039435209438E-2</v>
      </c>
      <c r="H84" s="4">
        <v>1.057505127188923E-2</v>
      </c>
      <c r="I84" s="4">
        <v>1.0543208669294766E-2</v>
      </c>
      <c r="J84" s="4">
        <v>1.0341445120028029E-2</v>
      </c>
      <c r="K84" s="4">
        <v>1.0303572883918458E-2</v>
      </c>
      <c r="L84" s="4">
        <v>1.007357226323845E-2</v>
      </c>
      <c r="M84" s="14">
        <v>9.9184389334929374E-3</v>
      </c>
    </row>
    <row r="85" spans="1:13" x14ac:dyDescent="0.35">
      <c r="A85" s="67"/>
      <c r="B85" s="2">
        <v>0.55000000000000004</v>
      </c>
      <c r="C85" s="4">
        <v>5.0338901821453683E-3</v>
      </c>
      <c r="D85" s="4">
        <v>8.5653756066899466E-3</v>
      </c>
      <c r="E85" s="4">
        <v>9.4691746017910809E-3</v>
      </c>
      <c r="F85" s="4">
        <v>1.0073387212231682E-2</v>
      </c>
      <c r="G85" s="4">
        <v>1.0400094435364476E-2</v>
      </c>
      <c r="H85" s="4">
        <v>1.0488804331856795E-2</v>
      </c>
      <c r="I85" s="4">
        <v>1.0366525787614565E-2</v>
      </c>
      <c r="J85" s="4">
        <v>1.0190787258758778E-2</v>
      </c>
      <c r="K85" s="4">
        <v>1.0033102727589383E-2</v>
      </c>
      <c r="L85" s="4">
        <v>9.7968808369424554E-3</v>
      </c>
      <c r="M85" s="14">
        <v>9.6214847512308549E-3</v>
      </c>
    </row>
    <row r="86" spans="1:13" x14ac:dyDescent="0.35">
      <c r="A86" s="67"/>
      <c r="B86" s="2">
        <v>0.6</v>
      </c>
      <c r="C86" s="4">
        <v>4.689244535887406E-3</v>
      </c>
      <c r="D86" s="4">
        <v>8.3419946754041546E-3</v>
      </c>
      <c r="E86" s="4">
        <v>9.5074162813696232E-3</v>
      </c>
      <c r="F86" s="4">
        <v>1.0099679601712912E-2</v>
      </c>
      <c r="G86" s="4">
        <v>1.0267200812198056E-2</v>
      </c>
      <c r="H86" s="4">
        <v>1.0305146805292516E-2</v>
      </c>
      <c r="I86" s="4">
        <v>1.0084089219030926E-2</v>
      </c>
      <c r="J86" s="4">
        <v>9.9451020835321542E-3</v>
      </c>
      <c r="K86" s="4">
        <v>9.8194465230529732E-3</v>
      </c>
      <c r="L86" s="4">
        <v>9.5987623315274065E-3</v>
      </c>
      <c r="M86" s="14">
        <v>9.3871048095727546E-3</v>
      </c>
    </row>
    <row r="87" spans="1:13" x14ac:dyDescent="0.35">
      <c r="A87" s="67"/>
      <c r="B87" s="2">
        <v>0.65</v>
      </c>
      <c r="C87" s="4">
        <v>4.2504675254751382E-3</v>
      </c>
      <c r="D87" s="4">
        <v>8.3294849639305099E-3</v>
      </c>
      <c r="E87" s="4">
        <v>9.453887808127278E-3</v>
      </c>
      <c r="F87" s="4">
        <v>1.0076182733668075E-2</v>
      </c>
      <c r="G87" s="4">
        <v>1.023378099550694E-2</v>
      </c>
      <c r="H87" s="4">
        <v>1.0169933788369013E-2</v>
      </c>
      <c r="I87" s="4">
        <v>9.9689835415696371E-3</v>
      </c>
      <c r="J87" s="4">
        <v>9.7082749904824055E-3</v>
      </c>
      <c r="K87" s="4">
        <v>9.5515578611951955E-3</v>
      </c>
      <c r="L87" s="4">
        <v>9.3841479447318941E-3</v>
      </c>
      <c r="M87" s="14">
        <v>9.13101331403097E-3</v>
      </c>
    </row>
    <row r="88" spans="1:13" x14ac:dyDescent="0.35">
      <c r="A88" s="67"/>
      <c r="B88" s="2">
        <v>0.7</v>
      </c>
      <c r="C88" s="4">
        <v>3.9383865758646688E-3</v>
      </c>
      <c r="D88" s="4">
        <v>8.2176509355848856E-3</v>
      </c>
      <c r="E88" s="4">
        <v>9.383514424915234E-3</v>
      </c>
      <c r="F88" s="4">
        <v>1.0059885732729033E-2</v>
      </c>
      <c r="G88" s="4">
        <v>1.0168319695779936E-2</v>
      </c>
      <c r="H88" s="4">
        <v>1.0035782345192359E-2</v>
      </c>
      <c r="I88" s="4">
        <v>9.7839285835594429E-3</v>
      </c>
      <c r="J88" s="4">
        <v>9.5859786655384353E-3</v>
      </c>
      <c r="K88" s="4">
        <v>9.3017343922803981E-3</v>
      </c>
      <c r="L88" s="4">
        <v>9.1869066206014868E-3</v>
      </c>
      <c r="M88" s="14">
        <v>8.9263844376100028E-3</v>
      </c>
    </row>
    <row r="89" spans="1:13" x14ac:dyDescent="0.35">
      <c r="A89" s="67"/>
      <c r="B89" s="2">
        <v>0.75</v>
      </c>
      <c r="C89" s="4">
        <v>3.709995108689934E-3</v>
      </c>
      <c r="D89" s="4">
        <v>8.114939065763856E-3</v>
      </c>
      <c r="E89" s="4">
        <v>9.4315539296835581E-3</v>
      </c>
      <c r="F89" s="4">
        <v>9.9472067917796524E-3</v>
      </c>
      <c r="G89" s="4">
        <v>9.9645857813453146E-3</v>
      </c>
      <c r="H89" s="4">
        <v>9.7774834084598233E-3</v>
      </c>
      <c r="I89" s="4">
        <v>9.6062190309912799E-3</v>
      </c>
      <c r="J89" s="4">
        <v>9.429225316303325E-3</v>
      </c>
      <c r="K89" s="4">
        <v>9.155778538798176E-3</v>
      </c>
      <c r="L89" s="4">
        <v>8.9914539033547555E-3</v>
      </c>
      <c r="M89" s="14">
        <v>8.769781895067193E-3</v>
      </c>
    </row>
    <row r="90" spans="1:13" x14ac:dyDescent="0.35">
      <c r="A90" s="67"/>
      <c r="B90" s="2">
        <v>0.8</v>
      </c>
      <c r="C90" s="4">
        <v>3.6014692786801384E-3</v>
      </c>
      <c r="D90" s="4">
        <v>7.9288831201015392E-3</v>
      </c>
      <c r="E90" s="4">
        <v>9.3944640444494406E-3</v>
      </c>
      <c r="F90" s="4">
        <v>9.8521485262303751E-3</v>
      </c>
      <c r="G90" s="4">
        <v>9.8036230156151732E-3</v>
      </c>
      <c r="H90" s="4">
        <v>9.6565476364693769E-3</v>
      </c>
      <c r="I90" s="4">
        <v>9.4768130595391624E-3</v>
      </c>
      <c r="J90" s="4">
        <v>9.1835427752547001E-3</v>
      </c>
      <c r="K90" s="4">
        <v>8.990038691207099E-3</v>
      </c>
      <c r="L90" s="4">
        <v>8.8053821526242401E-3</v>
      </c>
      <c r="M90" s="14">
        <v>8.5292136106675884E-3</v>
      </c>
    </row>
    <row r="91" spans="1:13" x14ac:dyDescent="0.35">
      <c r="A91" s="67"/>
      <c r="B91" s="2">
        <v>0.85</v>
      </c>
      <c r="C91" s="4">
        <v>3.3808670759458144E-3</v>
      </c>
      <c r="D91" s="4">
        <v>7.9338972779853037E-3</v>
      </c>
      <c r="E91" s="4">
        <v>9.4522756911717427E-3</v>
      </c>
      <c r="F91" s="4">
        <v>9.7735268730558562E-3</v>
      </c>
      <c r="G91" s="4">
        <v>9.6926674856432065E-3</v>
      </c>
      <c r="H91" s="4">
        <v>9.5028492752067678E-3</v>
      </c>
      <c r="I91" s="4">
        <v>9.2538285720471982E-3</v>
      </c>
      <c r="J91" s="4">
        <v>9.0258088532472053E-3</v>
      </c>
      <c r="K91" s="4">
        <v>8.7736864054550265E-3</v>
      </c>
      <c r="L91" s="4">
        <v>8.6202244616707946E-3</v>
      </c>
      <c r="M91" s="14">
        <v>8.3637431077803002E-3</v>
      </c>
    </row>
    <row r="92" spans="1:13" x14ac:dyDescent="0.35">
      <c r="A92" s="67"/>
      <c r="B92" s="2">
        <v>0.9</v>
      </c>
      <c r="C92" s="4">
        <v>3.1079705123770772E-3</v>
      </c>
      <c r="D92" s="4">
        <v>7.9069871737556148E-3</v>
      </c>
      <c r="E92" s="4">
        <v>9.43592995793909E-3</v>
      </c>
      <c r="F92" s="4">
        <v>9.6519575812487168E-3</v>
      </c>
      <c r="G92" s="4">
        <v>9.5629730716965799E-3</v>
      </c>
      <c r="H92" s="4">
        <v>9.381570401527645E-3</v>
      </c>
      <c r="I92" s="4">
        <v>9.1455921723487005E-3</v>
      </c>
      <c r="J92" s="4">
        <v>8.8734157271994265E-3</v>
      </c>
      <c r="K92" s="4">
        <v>8.5388336288402117E-3</v>
      </c>
      <c r="L92" s="4">
        <v>8.3878194949921544E-3</v>
      </c>
      <c r="M92" s="14">
        <v>8.1633802826820388E-3</v>
      </c>
    </row>
    <row r="93" spans="1:13" x14ac:dyDescent="0.35">
      <c r="A93" s="67"/>
      <c r="B93" s="2">
        <v>0.95</v>
      </c>
      <c r="C93" s="4">
        <v>2.9318375153610326E-3</v>
      </c>
      <c r="D93" s="4">
        <v>7.9029898085921715E-3</v>
      </c>
      <c r="E93" s="4">
        <v>9.407152880029258E-3</v>
      </c>
      <c r="F93" s="4">
        <v>9.57200896089061E-3</v>
      </c>
      <c r="G93" s="4">
        <v>9.4160583774107274E-3</v>
      </c>
      <c r="H93" s="4">
        <v>9.2425365093688049E-3</v>
      </c>
      <c r="I93" s="4">
        <v>8.8924713710823982E-3</v>
      </c>
      <c r="J93" s="4">
        <v>8.6932741697632876E-3</v>
      </c>
      <c r="K93" s="4">
        <v>8.4852867163516359E-3</v>
      </c>
      <c r="L93" s="4">
        <v>8.1680770221129653E-3</v>
      </c>
      <c r="M93" s="14">
        <v>8.0224583434188278E-3</v>
      </c>
    </row>
    <row r="94" spans="1:13" x14ac:dyDescent="0.35">
      <c r="A94" s="67"/>
      <c r="B94" s="2">
        <v>1</v>
      </c>
      <c r="C94" s="4">
        <v>2.7517807455303056E-3</v>
      </c>
      <c r="D94" s="4">
        <v>7.9343641860414628E-3</v>
      </c>
      <c r="E94" s="4">
        <v>9.3685944405423691E-3</v>
      </c>
      <c r="F94" s="4">
        <v>9.4825891534186767E-3</v>
      </c>
      <c r="G94" s="4">
        <v>9.3254683363481021E-3</v>
      </c>
      <c r="H94" s="4">
        <v>9.0654848427641592E-3</v>
      </c>
      <c r="I94" s="4">
        <v>8.7774868658105909E-3</v>
      </c>
      <c r="J94" s="4">
        <v>8.5470239468859975E-3</v>
      </c>
      <c r="K94" s="4">
        <v>8.2983944191641536E-3</v>
      </c>
      <c r="L94" s="4">
        <v>8.0693743712565279E-3</v>
      </c>
      <c r="M94" s="14">
        <v>7.8099842262742579E-3</v>
      </c>
    </row>
    <row r="95" spans="1:13" x14ac:dyDescent="0.35">
      <c r="A95" s="8"/>
      <c r="B95" s="9"/>
      <c r="C95" s="9"/>
      <c r="D95" s="9"/>
      <c r="E95" s="9"/>
      <c r="F95" s="9"/>
      <c r="G95" s="9"/>
      <c r="H95" s="9"/>
      <c r="I95" s="9"/>
      <c r="J95" s="9"/>
      <c r="K95" s="9"/>
      <c r="L95" s="9"/>
      <c r="M95" s="10"/>
    </row>
    <row r="96" spans="1:13" x14ac:dyDescent="0.35">
      <c r="A96" s="8"/>
      <c r="B96" s="9"/>
      <c r="C96" s="9"/>
      <c r="D96" s="9"/>
      <c r="E96" s="9"/>
      <c r="F96" s="9"/>
      <c r="G96" s="9"/>
      <c r="H96" s="9"/>
      <c r="I96" s="9"/>
      <c r="J96" s="9"/>
      <c r="K96" s="9"/>
      <c r="L96" s="9"/>
      <c r="M96" s="10"/>
    </row>
    <row r="97" spans="1:13" x14ac:dyDescent="0.35">
      <c r="A97" s="8"/>
      <c r="B97" s="9"/>
      <c r="C97" s="9"/>
      <c r="D97" s="9"/>
      <c r="E97" s="9"/>
      <c r="F97" s="9"/>
      <c r="G97" s="9"/>
      <c r="H97" s="9"/>
      <c r="I97" s="9"/>
      <c r="J97" s="9"/>
      <c r="K97" s="9"/>
      <c r="L97" s="9"/>
      <c r="M97" s="10"/>
    </row>
    <row r="98" spans="1:13" x14ac:dyDescent="0.35">
      <c r="A98" s="8"/>
      <c r="B98" s="9"/>
      <c r="C98" s="9"/>
      <c r="D98" s="9"/>
      <c r="E98" s="9"/>
      <c r="F98" s="9"/>
      <c r="G98" s="9"/>
      <c r="H98" s="9"/>
      <c r="I98" s="9"/>
      <c r="J98" s="9"/>
      <c r="K98" s="9"/>
      <c r="L98" s="9"/>
      <c r="M98" s="10"/>
    </row>
    <row r="99" spans="1:13" x14ac:dyDescent="0.35">
      <c r="A99" s="8"/>
      <c r="B99" s="9"/>
      <c r="C99" s="9"/>
      <c r="D99" s="9"/>
      <c r="E99" s="9"/>
      <c r="F99" s="9"/>
      <c r="G99" s="9"/>
      <c r="H99" s="9"/>
      <c r="I99" s="9"/>
      <c r="J99" s="9"/>
      <c r="K99" s="9"/>
      <c r="L99" s="9"/>
      <c r="M99" s="10"/>
    </row>
    <row r="100" spans="1:13" x14ac:dyDescent="0.35">
      <c r="A100" s="8"/>
      <c r="B100" s="9"/>
      <c r="C100" s="9"/>
      <c r="D100" s="9"/>
      <c r="E100" s="9"/>
      <c r="F100" s="9"/>
      <c r="G100" s="9"/>
      <c r="H100" s="9"/>
      <c r="I100" s="9"/>
      <c r="J100" s="9"/>
      <c r="K100" s="9"/>
      <c r="L100" s="9"/>
      <c r="M100" s="10"/>
    </row>
    <row r="101" spans="1:13" x14ac:dyDescent="0.35">
      <c r="A101" s="8"/>
      <c r="B101" s="9"/>
      <c r="C101" s="9"/>
      <c r="D101" s="9"/>
      <c r="E101" s="9"/>
      <c r="F101" s="9"/>
      <c r="G101" s="9"/>
      <c r="H101" s="9"/>
      <c r="I101" s="9"/>
      <c r="J101" s="9"/>
      <c r="K101" s="9"/>
      <c r="L101" s="9"/>
      <c r="M101" s="10"/>
    </row>
    <row r="102" spans="1:13" x14ac:dyDescent="0.35">
      <c r="A102" s="8"/>
      <c r="B102" s="9"/>
      <c r="C102" s="9"/>
      <c r="D102" s="9"/>
      <c r="E102" s="9"/>
      <c r="F102" s="9"/>
      <c r="G102" s="9"/>
      <c r="H102" s="9"/>
      <c r="I102" s="9"/>
      <c r="J102" s="9"/>
      <c r="K102" s="9"/>
      <c r="L102" s="9"/>
      <c r="M102" s="10"/>
    </row>
    <row r="103" spans="1:13" x14ac:dyDescent="0.35">
      <c r="A103" s="8"/>
      <c r="B103" s="9"/>
      <c r="C103" s="9"/>
      <c r="D103" s="9"/>
      <c r="E103" s="9"/>
      <c r="F103" s="9"/>
      <c r="G103" s="9"/>
      <c r="H103" s="9"/>
      <c r="I103" s="9"/>
      <c r="J103" s="9"/>
      <c r="K103" s="9"/>
      <c r="L103" s="9"/>
      <c r="M103" s="10"/>
    </row>
    <row r="104" spans="1:13" x14ac:dyDescent="0.35">
      <c r="A104" s="8"/>
      <c r="B104" s="9"/>
      <c r="C104" s="9"/>
      <c r="D104" s="9"/>
      <c r="E104" s="9"/>
      <c r="F104" s="9"/>
      <c r="G104" s="9"/>
      <c r="H104" s="9"/>
      <c r="I104" s="9"/>
      <c r="J104" s="9"/>
      <c r="K104" s="9"/>
      <c r="L104" s="9"/>
      <c r="M104" s="10"/>
    </row>
    <row r="105" spans="1:13" x14ac:dyDescent="0.35">
      <c r="A105" s="64" t="s">
        <v>1</v>
      </c>
      <c r="B105" s="65"/>
      <c r="C105" s="65"/>
      <c r="D105" s="65"/>
      <c r="E105" s="65"/>
      <c r="F105" s="65"/>
      <c r="G105" s="65"/>
      <c r="H105" s="65"/>
      <c r="I105" s="65"/>
      <c r="J105" s="65"/>
      <c r="K105" s="65"/>
      <c r="L105" s="65"/>
      <c r="M105" s="66"/>
    </row>
    <row r="106" spans="1:13" x14ac:dyDescent="0.35">
      <c r="A106" s="67" t="s">
        <v>0</v>
      </c>
      <c r="B106" s="1"/>
      <c r="C106" s="1">
        <v>0</v>
      </c>
      <c r="D106" s="1">
        <v>0.1</v>
      </c>
      <c r="E106" s="1">
        <v>0.2</v>
      </c>
      <c r="F106" s="1">
        <v>0.3</v>
      </c>
      <c r="G106" s="1">
        <v>0.4</v>
      </c>
      <c r="H106" s="1">
        <v>0.5</v>
      </c>
      <c r="I106" s="1">
        <v>0.6</v>
      </c>
      <c r="J106" s="1">
        <v>0.7</v>
      </c>
      <c r="K106" s="1">
        <v>0.8</v>
      </c>
      <c r="L106" s="1">
        <v>0.9</v>
      </c>
      <c r="M106" s="11">
        <v>1</v>
      </c>
    </row>
    <row r="107" spans="1:13" x14ac:dyDescent="0.35">
      <c r="A107" s="67"/>
      <c r="B107" s="2">
        <v>0</v>
      </c>
      <c r="C107" s="4">
        <v>0</v>
      </c>
      <c r="D107" s="4">
        <v>0</v>
      </c>
      <c r="E107" s="4">
        <v>0</v>
      </c>
      <c r="F107" s="4">
        <v>0</v>
      </c>
      <c r="G107" s="4">
        <v>0</v>
      </c>
      <c r="H107" s="4">
        <v>0</v>
      </c>
      <c r="I107" s="4">
        <v>0</v>
      </c>
      <c r="J107" s="4">
        <v>0</v>
      </c>
      <c r="K107" s="4">
        <v>0</v>
      </c>
      <c r="L107" s="4">
        <v>0</v>
      </c>
      <c r="M107" s="14">
        <v>0</v>
      </c>
    </row>
    <row r="108" spans="1:13" x14ac:dyDescent="0.35">
      <c r="A108" s="67"/>
      <c r="B108" s="2">
        <v>0.05</v>
      </c>
      <c r="C108" s="4">
        <v>9.0381488248739194E-4</v>
      </c>
      <c r="D108" s="4">
        <v>9.8913105217588414E-4</v>
      </c>
      <c r="E108" s="4">
        <v>1.0621501379487564E-3</v>
      </c>
      <c r="F108" s="4">
        <v>1.1388769939376952E-3</v>
      </c>
      <c r="G108" s="4">
        <v>1.2091254183293544E-3</v>
      </c>
      <c r="H108" s="4">
        <v>1.2786942247887774E-3</v>
      </c>
      <c r="I108" s="4">
        <v>1.341213723880559E-3</v>
      </c>
      <c r="J108" s="4">
        <v>1.3992697729333641E-3</v>
      </c>
      <c r="K108" s="4">
        <v>1.4527947888170578E-3</v>
      </c>
      <c r="L108" s="4">
        <v>1.4990768029297028E-3</v>
      </c>
      <c r="M108" s="14">
        <v>1.5219106812911136E-3</v>
      </c>
    </row>
    <row r="109" spans="1:13" x14ac:dyDescent="0.35">
      <c r="A109" s="67"/>
      <c r="B109" s="2">
        <v>0.1</v>
      </c>
      <c r="C109" s="4">
        <v>1.0662345956233929E-3</v>
      </c>
      <c r="D109" s="4">
        <v>1.182682139837754E-3</v>
      </c>
      <c r="E109" s="4">
        <v>1.2902720134655558E-3</v>
      </c>
      <c r="F109" s="4">
        <v>1.3802678827458407E-3</v>
      </c>
      <c r="G109" s="4">
        <v>1.4590374614804784E-3</v>
      </c>
      <c r="H109" s="4">
        <v>1.5212300755421135E-3</v>
      </c>
      <c r="I109" s="4">
        <v>1.5740567049750877E-3</v>
      </c>
      <c r="J109" s="4">
        <v>1.6152483346771559E-3</v>
      </c>
      <c r="K109" s="4">
        <v>1.6451092122109967E-3</v>
      </c>
      <c r="L109" s="4">
        <v>1.6690649211417547E-3</v>
      </c>
      <c r="M109" s="14">
        <v>1.7091455862588533E-3</v>
      </c>
    </row>
    <row r="110" spans="1:13" x14ac:dyDescent="0.35">
      <c r="A110" s="67"/>
      <c r="B110" s="2">
        <v>0.15</v>
      </c>
      <c r="C110" s="4">
        <v>1.1005176818464015E-3</v>
      </c>
      <c r="D110" s="4">
        <v>1.2760176529541434E-3</v>
      </c>
      <c r="E110" s="4">
        <v>1.3910761621650438E-3</v>
      </c>
      <c r="F110" s="4">
        <v>1.4802238261190431E-3</v>
      </c>
      <c r="G110" s="4">
        <v>1.5499574333415905E-3</v>
      </c>
      <c r="H110" s="4">
        <v>1.6091092181376135E-3</v>
      </c>
      <c r="I110" s="4">
        <v>1.6332848809340397E-3</v>
      </c>
      <c r="J110" s="4">
        <v>1.659639996779635E-3</v>
      </c>
      <c r="K110" s="4">
        <v>1.6875020270956226E-3</v>
      </c>
      <c r="L110" s="4">
        <v>1.7045453235983409E-3</v>
      </c>
      <c r="M110" s="14">
        <v>1.7131223719064346E-3</v>
      </c>
    </row>
    <row r="111" spans="1:13" x14ac:dyDescent="0.35">
      <c r="A111" s="67"/>
      <c r="B111" s="2">
        <v>0.2</v>
      </c>
      <c r="C111" s="4">
        <v>1.0516931920245601E-3</v>
      </c>
      <c r="D111" s="4">
        <v>1.2948384434019712E-3</v>
      </c>
      <c r="E111" s="4">
        <v>1.432453336782234E-3</v>
      </c>
      <c r="F111" s="4">
        <v>1.5149067311764619E-3</v>
      </c>
      <c r="G111" s="4">
        <v>1.5724750457030421E-3</v>
      </c>
      <c r="H111" s="4">
        <v>1.6100382598022507E-3</v>
      </c>
      <c r="I111" s="4">
        <v>1.63052673189848E-3</v>
      </c>
      <c r="J111" s="4">
        <v>1.6396169510144195E-3</v>
      </c>
      <c r="K111" s="4">
        <v>1.6587794437438279E-3</v>
      </c>
      <c r="L111" s="4">
        <v>1.6639473717702223E-3</v>
      </c>
      <c r="M111" s="14">
        <v>1.6687470087805264E-3</v>
      </c>
    </row>
    <row r="112" spans="1:13" x14ac:dyDescent="0.35">
      <c r="A112" s="67"/>
      <c r="B112" s="2">
        <v>0.25</v>
      </c>
      <c r="C112" s="4">
        <v>9.7197061706880844E-4</v>
      </c>
      <c r="D112" s="4">
        <v>1.2948309524581938E-3</v>
      </c>
      <c r="E112" s="4">
        <v>1.4399808297807289E-3</v>
      </c>
      <c r="F112" s="4">
        <v>1.5214172668185078E-3</v>
      </c>
      <c r="G112" s="4">
        <v>1.5593681989967878E-3</v>
      </c>
      <c r="H112" s="4">
        <v>1.5841683266229097E-3</v>
      </c>
      <c r="I112" s="4">
        <v>1.6073207758900573E-3</v>
      </c>
      <c r="J112" s="4">
        <v>1.6098273609235661E-3</v>
      </c>
      <c r="K112" s="4">
        <v>1.6146963097433368E-3</v>
      </c>
      <c r="L112" s="4">
        <v>1.6275570254397308E-3</v>
      </c>
      <c r="M112" s="14">
        <v>1.609029040343766E-3</v>
      </c>
    </row>
    <row r="113" spans="1:13" x14ac:dyDescent="0.35">
      <c r="A113" s="67"/>
      <c r="B113" s="2">
        <v>0.3</v>
      </c>
      <c r="C113" s="4">
        <v>8.8344214958843822E-4</v>
      </c>
      <c r="D113" s="4">
        <v>1.2795510735117252E-3</v>
      </c>
      <c r="E113" s="4">
        <v>1.4436410201560984E-3</v>
      </c>
      <c r="F113" s="4">
        <v>1.4976815117534118E-3</v>
      </c>
      <c r="G113" s="4">
        <v>1.5406210832157906E-3</v>
      </c>
      <c r="H113" s="4">
        <v>1.5662906542285757E-3</v>
      </c>
      <c r="I113" s="4">
        <v>1.5769057331527514E-3</v>
      </c>
      <c r="J113" s="4">
        <v>1.5952152461081921E-3</v>
      </c>
      <c r="K113" s="4">
        <v>1.5899745489136655E-3</v>
      </c>
      <c r="L113" s="4">
        <v>1.5879131399675528E-3</v>
      </c>
      <c r="M113" s="14">
        <v>1.5654384976352481E-3</v>
      </c>
    </row>
    <row r="114" spans="1:13" x14ac:dyDescent="0.35">
      <c r="A114" s="67"/>
      <c r="B114" s="2">
        <v>0.35</v>
      </c>
      <c r="C114" s="4">
        <v>8.0351452033651028E-4</v>
      </c>
      <c r="D114" s="4">
        <v>1.2631700258298451E-3</v>
      </c>
      <c r="E114" s="4">
        <v>1.409138227021611E-3</v>
      </c>
      <c r="F114" s="4">
        <v>1.4746472712254481E-3</v>
      </c>
      <c r="G114" s="4">
        <v>1.5140468366851628E-3</v>
      </c>
      <c r="H114" s="4">
        <v>1.5437824261263606E-3</v>
      </c>
      <c r="I114" s="4">
        <v>1.5569707677154786E-3</v>
      </c>
      <c r="J114" s="4">
        <v>1.5639217049972353E-3</v>
      </c>
      <c r="K114" s="4">
        <v>1.5577618443056915E-3</v>
      </c>
      <c r="L114" s="4">
        <v>1.549740278290083E-3</v>
      </c>
      <c r="M114" s="14">
        <v>1.5254557910137124E-3</v>
      </c>
    </row>
    <row r="115" spans="1:13" x14ac:dyDescent="0.35">
      <c r="A115" s="67"/>
      <c r="B115" s="2">
        <v>0.4</v>
      </c>
      <c r="C115" s="4">
        <v>7.3868270684107325E-4</v>
      </c>
      <c r="D115" s="4">
        <v>1.2500803835988642E-3</v>
      </c>
      <c r="E115" s="4">
        <v>1.3913339823399175E-3</v>
      </c>
      <c r="F115" s="4">
        <v>1.4668023597741019E-3</v>
      </c>
      <c r="G115" s="4">
        <v>1.5040665946666864E-3</v>
      </c>
      <c r="H115" s="4">
        <v>1.5403848303735506E-3</v>
      </c>
      <c r="I115" s="4">
        <v>1.5441159789196554E-3</v>
      </c>
      <c r="J115" s="4">
        <v>1.5397761706120502E-3</v>
      </c>
      <c r="K115" s="4">
        <v>1.533867709286429E-3</v>
      </c>
      <c r="L115" s="4">
        <v>1.5193960290873811E-3</v>
      </c>
      <c r="M115" s="14">
        <v>1.4980996875159803E-3</v>
      </c>
    </row>
    <row r="116" spans="1:13" x14ac:dyDescent="0.35">
      <c r="A116" s="67"/>
      <c r="B116" s="2">
        <v>0.45</v>
      </c>
      <c r="C116" s="4">
        <v>6.7277730116149532E-4</v>
      </c>
      <c r="D116" s="4">
        <v>1.2370550317754737E-3</v>
      </c>
      <c r="E116" s="4">
        <v>1.3702583354967559E-3</v>
      </c>
      <c r="F116" s="4">
        <v>1.4413520840824772E-3</v>
      </c>
      <c r="G116" s="4">
        <v>1.4946955063180913E-3</v>
      </c>
      <c r="H116" s="4">
        <v>1.5221482512223666E-3</v>
      </c>
      <c r="I116" s="4">
        <v>1.5234925051992871E-3</v>
      </c>
      <c r="J116" s="4">
        <v>1.5201846361356888E-3</v>
      </c>
      <c r="K116" s="4">
        <v>1.4981161511286795E-3</v>
      </c>
      <c r="L116" s="4">
        <v>1.4783056506034173E-3</v>
      </c>
      <c r="M116" s="14">
        <v>1.4633818795996417E-3</v>
      </c>
    </row>
    <row r="117" spans="1:13" x14ac:dyDescent="0.35">
      <c r="A117" s="67"/>
      <c r="B117" s="2">
        <v>0.5</v>
      </c>
      <c r="C117" s="4">
        <v>5.9143915189153508E-4</v>
      </c>
      <c r="D117" s="4">
        <v>1.2306147134415924E-3</v>
      </c>
      <c r="E117" s="4">
        <v>1.3495772391319419E-3</v>
      </c>
      <c r="F117" s="4">
        <v>1.4416145140689052E-3</v>
      </c>
      <c r="G117" s="4">
        <v>1.4855479938299583E-3</v>
      </c>
      <c r="H117" s="4">
        <v>1.5101861195071166E-3</v>
      </c>
      <c r="I117" s="4">
        <v>1.5049330746030646E-3</v>
      </c>
      <c r="J117" s="4">
        <v>1.4930468401423566E-3</v>
      </c>
      <c r="K117" s="4">
        <v>1.4764036094282384E-3</v>
      </c>
      <c r="L117" s="4">
        <v>1.4467152705554859E-3</v>
      </c>
      <c r="M117" s="14">
        <v>1.4274996003570582E-3</v>
      </c>
    </row>
    <row r="118" spans="1:13" x14ac:dyDescent="0.35">
      <c r="A118" s="67"/>
      <c r="B118" s="2">
        <v>0.55000000000000004</v>
      </c>
      <c r="C118" s="4">
        <v>5.3802287816972323E-4</v>
      </c>
      <c r="D118" s="4">
        <v>1.2135617857254441E-3</v>
      </c>
      <c r="E118" s="4">
        <v>1.3446347802814652E-3</v>
      </c>
      <c r="F118" s="4">
        <v>1.4356948574866511E-3</v>
      </c>
      <c r="G118" s="4">
        <v>1.4849256692699157E-3</v>
      </c>
      <c r="H118" s="4">
        <v>1.4966838168238195E-3</v>
      </c>
      <c r="I118" s="4">
        <v>1.4822045633629283E-3</v>
      </c>
      <c r="J118" s="4">
        <v>1.4768856640080793E-3</v>
      </c>
      <c r="K118" s="4">
        <v>1.4498283750808501E-3</v>
      </c>
      <c r="L118" s="4">
        <v>1.4201530424621312E-3</v>
      </c>
      <c r="M118" s="14">
        <v>1.3851517311351039E-3</v>
      </c>
    </row>
    <row r="119" spans="1:13" x14ac:dyDescent="0.35">
      <c r="A119" s="67"/>
      <c r="B119" s="2">
        <v>0.6</v>
      </c>
      <c r="C119" s="4">
        <v>5.0306824118469858E-4</v>
      </c>
      <c r="D119" s="4">
        <v>1.1882276608214128E-3</v>
      </c>
      <c r="E119" s="4">
        <v>1.3424880075035047E-3</v>
      </c>
      <c r="F119" s="4">
        <v>1.4415601841469973E-3</v>
      </c>
      <c r="G119" s="4">
        <v>1.4750201720530928E-3</v>
      </c>
      <c r="H119" s="4">
        <v>1.4843179973251723E-3</v>
      </c>
      <c r="I119" s="4">
        <v>1.4600642970045512E-3</v>
      </c>
      <c r="J119" s="4">
        <v>1.4499518521760965E-3</v>
      </c>
      <c r="K119" s="4">
        <v>1.4206374019477528E-3</v>
      </c>
      <c r="L119" s="4">
        <v>1.3940789604853158E-3</v>
      </c>
      <c r="M119" s="14">
        <v>1.3569048638722644E-3</v>
      </c>
    </row>
    <row r="120" spans="1:13" x14ac:dyDescent="0.35">
      <c r="A120" s="67"/>
      <c r="B120" s="2">
        <v>0.65</v>
      </c>
      <c r="C120" s="4">
        <v>4.6001153111796197E-4</v>
      </c>
      <c r="D120" s="4">
        <v>1.1750921674290619E-3</v>
      </c>
      <c r="E120" s="4">
        <v>1.3391071223175879E-3</v>
      </c>
      <c r="F120" s="4">
        <v>1.4391485941587657E-3</v>
      </c>
      <c r="G120" s="4">
        <v>1.476163899227333E-3</v>
      </c>
      <c r="H120" s="4">
        <v>1.4615843823651013E-3</v>
      </c>
      <c r="I120" s="4">
        <v>1.4424884026309987E-3</v>
      </c>
      <c r="J120" s="4">
        <v>1.4167742152277976E-3</v>
      </c>
      <c r="K120" s="4">
        <v>1.3827737269167793E-3</v>
      </c>
      <c r="L120" s="4">
        <v>1.363817193982242E-3</v>
      </c>
      <c r="M120" s="14">
        <v>1.3281626065032948E-3</v>
      </c>
    </row>
    <row r="121" spans="1:13" x14ac:dyDescent="0.35">
      <c r="A121" s="67"/>
      <c r="B121" s="2">
        <v>0.7</v>
      </c>
      <c r="C121" s="4">
        <v>4.1789929735277056E-4</v>
      </c>
      <c r="D121" s="4">
        <v>1.1639572499338986E-3</v>
      </c>
      <c r="E121" s="4">
        <v>1.3448188434714463E-3</v>
      </c>
      <c r="F121" s="4">
        <v>1.4316466197599543E-3</v>
      </c>
      <c r="G121" s="4">
        <v>1.4616693346066309E-3</v>
      </c>
      <c r="H121" s="4">
        <v>1.4530863593979666E-3</v>
      </c>
      <c r="I121" s="4">
        <v>1.4235402661389406E-3</v>
      </c>
      <c r="J121" s="4">
        <v>1.392105796503274E-3</v>
      </c>
      <c r="K121" s="4">
        <v>1.3615485081522418E-3</v>
      </c>
      <c r="L121" s="4">
        <v>1.3342825429340428E-3</v>
      </c>
      <c r="M121" s="14">
        <v>1.3008004937869297E-3</v>
      </c>
    </row>
    <row r="122" spans="1:13" x14ac:dyDescent="0.35">
      <c r="A122" s="67"/>
      <c r="B122" s="2">
        <v>0.75</v>
      </c>
      <c r="C122" s="4">
        <v>3.6886419676546953E-4</v>
      </c>
      <c r="D122" s="4">
        <v>1.1569832635943637E-3</v>
      </c>
      <c r="E122" s="4">
        <v>1.3323741632679715E-3</v>
      </c>
      <c r="F122" s="4">
        <v>1.428978362049734E-3</v>
      </c>
      <c r="G122" s="4">
        <v>1.4397149424356314E-3</v>
      </c>
      <c r="H122" s="4">
        <v>1.431764005318502E-3</v>
      </c>
      <c r="I122" s="4">
        <v>1.3989973001431878E-3</v>
      </c>
      <c r="J122" s="4">
        <v>1.3628950670349395E-3</v>
      </c>
      <c r="K122" s="4">
        <v>1.3398620612779266E-3</v>
      </c>
      <c r="L122" s="4">
        <v>1.3005649818072637E-3</v>
      </c>
      <c r="M122" s="14">
        <v>1.2674382997402728E-3</v>
      </c>
    </row>
    <row r="123" spans="1:13" x14ac:dyDescent="0.35">
      <c r="A123" s="67"/>
      <c r="B123" s="2">
        <v>0.8</v>
      </c>
      <c r="C123" s="4">
        <v>3.530363676293286E-4</v>
      </c>
      <c r="D123" s="4">
        <v>1.1458012601668801E-3</v>
      </c>
      <c r="E123" s="4">
        <v>1.3320844036844599E-3</v>
      </c>
      <c r="F123" s="4">
        <v>1.4222898547544089E-3</v>
      </c>
      <c r="G123" s="4">
        <v>1.4327574197087922E-3</v>
      </c>
      <c r="H123" s="4">
        <v>1.4155137610395181E-3</v>
      </c>
      <c r="I123" s="4">
        <v>1.3820871942672049E-3</v>
      </c>
      <c r="J123" s="4">
        <v>1.3518967975251809E-3</v>
      </c>
      <c r="K123" s="4">
        <v>1.3081226032169997E-3</v>
      </c>
      <c r="L123" s="4">
        <v>1.2708950821807353E-3</v>
      </c>
      <c r="M123" s="14">
        <v>1.2532332477488924E-3</v>
      </c>
    </row>
    <row r="124" spans="1:13" x14ac:dyDescent="0.35">
      <c r="A124" s="67"/>
      <c r="B124" s="2">
        <v>0.85</v>
      </c>
      <c r="C124" s="4">
        <v>3.2447905836952327E-4</v>
      </c>
      <c r="D124" s="4">
        <v>1.1355494508569223E-3</v>
      </c>
      <c r="E124" s="4">
        <v>1.3402451695454438E-3</v>
      </c>
      <c r="F124" s="4">
        <v>1.4143812291219147E-3</v>
      </c>
      <c r="G124" s="4">
        <v>1.4213876487784716E-3</v>
      </c>
      <c r="H124" s="4">
        <v>1.3881372426620439E-3</v>
      </c>
      <c r="I124" s="4">
        <v>1.3561094244246841E-3</v>
      </c>
      <c r="J124" s="4">
        <v>1.316990151971179E-3</v>
      </c>
      <c r="K124" s="4">
        <v>1.295148700183294E-3</v>
      </c>
      <c r="L124" s="4">
        <v>1.2443082409863953E-3</v>
      </c>
      <c r="M124" s="14">
        <v>1.2164001948729132E-3</v>
      </c>
    </row>
    <row r="125" spans="1:13" x14ac:dyDescent="0.35">
      <c r="A125" s="67"/>
      <c r="B125" s="2">
        <v>0.9</v>
      </c>
      <c r="C125" s="4">
        <v>2.9919597066486021E-4</v>
      </c>
      <c r="D125" s="4">
        <v>1.1198020053097839E-3</v>
      </c>
      <c r="E125" s="4">
        <v>1.3427459099964443E-3</v>
      </c>
      <c r="F125" s="4">
        <v>1.4109837980052328E-3</v>
      </c>
      <c r="G125" s="4">
        <v>1.4015786299783504E-3</v>
      </c>
      <c r="H125" s="4">
        <v>1.3687843482517658E-3</v>
      </c>
      <c r="I125" s="4">
        <v>1.3372303527878987E-3</v>
      </c>
      <c r="J125" s="4">
        <v>1.2881635185871224E-3</v>
      </c>
      <c r="K125" s="4">
        <v>1.2606640993408442E-3</v>
      </c>
      <c r="L125" s="4">
        <v>1.2219474445359032E-3</v>
      </c>
      <c r="M125" s="14">
        <v>1.1903328629773052E-3</v>
      </c>
    </row>
    <row r="126" spans="1:13" x14ac:dyDescent="0.35">
      <c r="A126" s="67"/>
      <c r="B126" s="2">
        <v>0.95</v>
      </c>
      <c r="C126" s="4">
        <v>2.7384826328035139E-4</v>
      </c>
      <c r="D126" s="4">
        <v>1.1132266030337047E-3</v>
      </c>
      <c r="E126" s="4">
        <v>1.3456645792558231E-3</v>
      </c>
      <c r="F126" s="4">
        <v>1.3983343104597757E-3</v>
      </c>
      <c r="G126" s="4">
        <v>1.3864628932504979E-3</v>
      </c>
      <c r="H126" s="4">
        <v>1.3612763646343178E-3</v>
      </c>
      <c r="I126" s="4">
        <v>1.3130085918759157E-3</v>
      </c>
      <c r="J126" s="4">
        <v>1.2746678013489045E-3</v>
      </c>
      <c r="K126" s="4">
        <v>1.2371667373876408E-3</v>
      </c>
      <c r="L126" s="4">
        <v>1.20462558370631E-3</v>
      </c>
      <c r="M126" s="14">
        <v>1.1658513885749856E-3</v>
      </c>
    </row>
    <row r="127" spans="1:13" x14ac:dyDescent="0.35">
      <c r="A127" s="67"/>
      <c r="B127" s="2">
        <v>1</v>
      </c>
      <c r="C127" s="4">
        <v>2.5420916954280648E-4</v>
      </c>
      <c r="D127" s="4">
        <v>1.1126450259150904E-3</v>
      </c>
      <c r="E127" s="4">
        <v>1.3489302191528486E-3</v>
      </c>
      <c r="F127" s="4">
        <v>1.3877501831274775E-3</v>
      </c>
      <c r="G127" s="4">
        <v>1.3718258360618828E-3</v>
      </c>
      <c r="H127" s="4">
        <v>1.3327498629097769E-3</v>
      </c>
      <c r="I127" s="4">
        <v>1.2953884927022655E-3</v>
      </c>
      <c r="J127" s="4">
        <v>1.252243537671458E-3</v>
      </c>
      <c r="K127" s="4">
        <v>1.2135670540815064E-3</v>
      </c>
      <c r="L127" s="4">
        <v>1.1739290955098992E-3</v>
      </c>
      <c r="M127" s="14">
        <v>1.1470036801203923E-3</v>
      </c>
    </row>
    <row r="128" spans="1:13" x14ac:dyDescent="0.35">
      <c r="A128" s="8"/>
      <c r="B128" s="9"/>
      <c r="C128" s="9"/>
      <c r="D128" s="9"/>
      <c r="E128" s="9"/>
      <c r="F128" s="9"/>
      <c r="G128" s="9"/>
      <c r="H128" s="9"/>
      <c r="I128" s="9"/>
      <c r="J128" s="9"/>
      <c r="K128" s="9"/>
      <c r="L128" s="9"/>
      <c r="M128" s="10"/>
    </row>
    <row r="129" spans="1:13" x14ac:dyDescent="0.35">
      <c r="A129" s="8"/>
      <c r="B129" s="9"/>
      <c r="C129" s="9"/>
      <c r="D129" s="9"/>
      <c r="E129" s="9"/>
      <c r="F129" s="9"/>
      <c r="G129" s="9"/>
      <c r="H129" s="9"/>
      <c r="I129" s="9"/>
      <c r="J129" s="9"/>
      <c r="K129" s="9"/>
      <c r="L129" s="9"/>
      <c r="M129" s="10"/>
    </row>
    <row r="130" spans="1:13" x14ac:dyDescent="0.35">
      <c r="A130" s="8"/>
      <c r="B130" s="9"/>
      <c r="C130" s="9"/>
      <c r="D130" s="9"/>
      <c r="E130" s="9"/>
      <c r="F130" s="9"/>
      <c r="G130" s="9"/>
      <c r="H130" s="9"/>
      <c r="I130" s="9"/>
      <c r="J130" s="9"/>
      <c r="K130" s="9"/>
      <c r="L130" s="9"/>
      <c r="M130" s="10"/>
    </row>
    <row r="131" spans="1:13" x14ac:dyDescent="0.35">
      <c r="A131" s="8"/>
      <c r="B131" s="9"/>
      <c r="C131" s="9"/>
      <c r="D131" s="9"/>
      <c r="E131" s="9"/>
      <c r="F131" s="9"/>
      <c r="G131" s="9"/>
      <c r="H131" s="9"/>
      <c r="I131" s="9"/>
      <c r="J131" s="9"/>
      <c r="K131" s="9"/>
      <c r="L131" s="9"/>
      <c r="M131" s="10"/>
    </row>
    <row r="132" spans="1:13" x14ac:dyDescent="0.35">
      <c r="A132" s="8"/>
      <c r="B132" s="9"/>
      <c r="C132" s="9"/>
      <c r="D132" s="9"/>
      <c r="E132" s="9"/>
      <c r="F132" s="9"/>
      <c r="G132" s="9"/>
      <c r="H132" s="9"/>
      <c r="I132" s="9"/>
      <c r="J132" s="9"/>
      <c r="K132" s="9"/>
      <c r="L132" s="9"/>
      <c r="M132" s="10"/>
    </row>
    <row r="133" spans="1:13" x14ac:dyDescent="0.35">
      <c r="A133" s="8"/>
      <c r="B133" s="9"/>
      <c r="C133" s="9"/>
      <c r="D133" s="9"/>
      <c r="E133" s="9"/>
      <c r="F133" s="9"/>
      <c r="G133" s="9"/>
      <c r="H133" s="9"/>
      <c r="I133" s="9"/>
      <c r="J133" s="9"/>
      <c r="K133" s="9"/>
      <c r="L133" s="9"/>
      <c r="M133" s="10"/>
    </row>
    <row r="134" spans="1:13" x14ac:dyDescent="0.35">
      <c r="A134" s="8"/>
      <c r="B134" s="9"/>
      <c r="C134" s="9"/>
      <c r="D134" s="9"/>
      <c r="E134" s="9"/>
      <c r="F134" s="9"/>
      <c r="G134" s="9"/>
      <c r="H134" s="9"/>
      <c r="I134" s="9"/>
      <c r="J134" s="9"/>
      <c r="K134" s="9"/>
      <c r="L134" s="9"/>
      <c r="M134" s="10"/>
    </row>
    <row r="135" spans="1:13" x14ac:dyDescent="0.35">
      <c r="A135" s="8"/>
      <c r="B135" s="9"/>
      <c r="C135" s="9"/>
      <c r="D135" s="9"/>
      <c r="E135" s="9"/>
      <c r="F135" s="9"/>
      <c r="G135" s="9"/>
      <c r="H135" s="9"/>
      <c r="I135" s="9"/>
      <c r="J135" s="9"/>
      <c r="K135" s="9"/>
      <c r="L135" s="9"/>
      <c r="M135" s="10"/>
    </row>
    <row r="136" spans="1:13" x14ac:dyDescent="0.35">
      <c r="A136" s="8"/>
      <c r="B136" s="9"/>
      <c r="C136" s="9"/>
      <c r="D136" s="9"/>
      <c r="E136" s="9"/>
      <c r="F136" s="9"/>
      <c r="G136" s="9"/>
      <c r="H136" s="9"/>
      <c r="I136" s="9"/>
      <c r="J136" s="9"/>
      <c r="K136" s="9"/>
      <c r="L136" s="9"/>
      <c r="M136" s="10"/>
    </row>
    <row r="137" spans="1:13" x14ac:dyDescent="0.35">
      <c r="A137" s="8"/>
      <c r="B137" s="9"/>
      <c r="C137" s="9"/>
      <c r="D137" s="9"/>
      <c r="E137" s="9"/>
      <c r="F137" s="9"/>
      <c r="G137" s="9"/>
      <c r="H137" s="9"/>
      <c r="I137" s="9"/>
      <c r="J137" s="9"/>
      <c r="K137" s="9"/>
      <c r="L137" s="9"/>
      <c r="M137" s="10"/>
    </row>
    <row r="138" spans="1:13" x14ac:dyDescent="0.35">
      <c r="A138" s="64" t="s">
        <v>1</v>
      </c>
      <c r="B138" s="65"/>
      <c r="C138" s="65"/>
      <c r="D138" s="65"/>
      <c r="E138" s="65"/>
      <c r="F138" s="65"/>
      <c r="G138" s="65"/>
      <c r="H138" s="65"/>
      <c r="I138" s="65"/>
      <c r="J138" s="65"/>
      <c r="K138" s="65"/>
      <c r="L138" s="65"/>
      <c r="M138" s="66"/>
    </row>
    <row r="139" spans="1:13" x14ac:dyDescent="0.35">
      <c r="A139" s="67" t="s">
        <v>0</v>
      </c>
      <c r="B139" s="1"/>
      <c r="C139" s="1">
        <v>0</v>
      </c>
      <c r="D139" s="1">
        <v>0.1</v>
      </c>
      <c r="E139" s="1">
        <v>0.2</v>
      </c>
      <c r="F139" s="1">
        <v>0.3</v>
      </c>
      <c r="G139" s="1">
        <v>0.4</v>
      </c>
      <c r="H139" s="1">
        <v>0.5</v>
      </c>
      <c r="I139" s="1">
        <v>0.6</v>
      </c>
      <c r="J139" s="1">
        <v>0.7</v>
      </c>
      <c r="K139" s="1">
        <v>0.8</v>
      </c>
      <c r="L139" s="1">
        <v>0.9</v>
      </c>
      <c r="M139" s="11">
        <v>1</v>
      </c>
    </row>
    <row r="140" spans="1:13" x14ac:dyDescent="0.35">
      <c r="A140" s="67"/>
      <c r="B140" s="2">
        <v>0</v>
      </c>
      <c r="C140" s="3">
        <v>1</v>
      </c>
      <c r="D140" s="3">
        <v>1</v>
      </c>
      <c r="E140" s="3">
        <v>1</v>
      </c>
      <c r="F140" s="3">
        <v>1</v>
      </c>
      <c r="G140" s="3">
        <v>1</v>
      </c>
      <c r="H140" s="3">
        <v>1</v>
      </c>
      <c r="I140" s="3">
        <v>1</v>
      </c>
      <c r="J140" s="3">
        <v>1</v>
      </c>
      <c r="K140" s="3">
        <v>1</v>
      </c>
      <c r="L140" s="3">
        <v>1</v>
      </c>
      <c r="M140" s="12">
        <v>1</v>
      </c>
    </row>
    <row r="141" spans="1:13" x14ac:dyDescent="0.35">
      <c r="A141" s="67"/>
      <c r="B141" s="2">
        <v>0.05</v>
      </c>
      <c r="C141" s="3">
        <v>1.41168284416199</v>
      </c>
      <c r="D141" s="3">
        <v>1.5264649391174301</v>
      </c>
      <c r="E141" s="3">
        <v>1.6236312389373799</v>
      </c>
      <c r="F141" s="3">
        <v>1.70644187927246</v>
      </c>
      <c r="G141" s="3">
        <v>1.7768526077270499</v>
      </c>
      <c r="H141" s="3">
        <v>1.8363623619079601</v>
      </c>
      <c r="I141" s="3">
        <v>1.8893902301788299</v>
      </c>
      <c r="J141" s="3">
        <v>1.9339625835418699</v>
      </c>
      <c r="K141" s="3">
        <v>1.9645473957061801</v>
      </c>
      <c r="L141" s="3">
        <v>1.9993693828582799</v>
      </c>
      <c r="M141" s="12">
        <v>2.0278894901275599</v>
      </c>
    </row>
    <row r="142" spans="1:13" x14ac:dyDescent="0.35">
      <c r="A142" s="67"/>
      <c r="B142" s="2">
        <v>0.1</v>
      </c>
      <c r="C142" s="3">
        <v>1.5226643085479701</v>
      </c>
      <c r="D142" s="3">
        <v>1.8069987297058101</v>
      </c>
      <c r="E142" s="3">
        <v>2.0291001796722399</v>
      </c>
      <c r="F142" s="3">
        <v>2.20570993423462</v>
      </c>
      <c r="G142" s="3">
        <v>2.3492913246154798</v>
      </c>
      <c r="H142" s="3">
        <v>2.4630007743835498</v>
      </c>
      <c r="I142" s="3">
        <v>2.5570993423461901</v>
      </c>
      <c r="J142" s="3">
        <v>2.62706518173218</v>
      </c>
      <c r="K142" s="3">
        <v>2.6929664611816402</v>
      </c>
      <c r="L142" s="3">
        <v>2.74574971199036</v>
      </c>
      <c r="M142" s="12">
        <v>2.7876024246215798</v>
      </c>
    </row>
    <row r="143" spans="1:13" x14ac:dyDescent="0.35">
      <c r="A143" s="67"/>
      <c r="B143" s="2">
        <v>0.15</v>
      </c>
      <c r="C143" s="3">
        <v>1.5235290527343801</v>
      </c>
      <c r="D143" s="3">
        <v>1.9900879859924301</v>
      </c>
      <c r="E143" s="3">
        <v>2.3358561992645299</v>
      </c>
      <c r="F143" s="3">
        <v>2.60084748268127</v>
      </c>
      <c r="G143" s="3">
        <v>2.81687259674072</v>
      </c>
      <c r="H143" s="3">
        <v>2.9696033000946001</v>
      </c>
      <c r="I143" s="3">
        <v>3.1143813133239702</v>
      </c>
      <c r="J143" s="3">
        <v>3.20683670043945</v>
      </c>
      <c r="K143" s="3">
        <v>3.2811207771301301</v>
      </c>
      <c r="L143" s="3">
        <v>3.3564467430114702</v>
      </c>
      <c r="M143" s="12">
        <v>3.40274858474731</v>
      </c>
    </row>
    <row r="144" spans="1:13" x14ac:dyDescent="0.35">
      <c r="A144" s="67"/>
      <c r="B144" s="2">
        <v>0.2</v>
      </c>
      <c r="C144" s="3">
        <v>1.49177622795105</v>
      </c>
      <c r="D144" s="3">
        <v>2.13524341583252</v>
      </c>
      <c r="E144" s="3">
        <v>2.6188712120056201</v>
      </c>
      <c r="F144" s="3">
        <v>2.9415726661682098</v>
      </c>
      <c r="G144" s="3">
        <v>3.21726322174072</v>
      </c>
      <c r="H144" s="3">
        <v>3.4297289848327601</v>
      </c>
      <c r="I144" s="3">
        <v>3.5790362358093302</v>
      </c>
      <c r="J144" s="3">
        <v>3.7081146240234402</v>
      </c>
      <c r="K144" s="3">
        <v>3.8065476417541499</v>
      </c>
      <c r="L144" s="3">
        <v>3.9961786270141602</v>
      </c>
      <c r="M144" s="12">
        <v>3.9538917541503902</v>
      </c>
    </row>
    <row r="145" spans="1:13" x14ac:dyDescent="0.35">
      <c r="A145" s="67"/>
      <c r="B145" s="2">
        <v>0.25</v>
      </c>
      <c r="C145" s="3">
        <v>1.4562287330627399</v>
      </c>
      <c r="D145" s="3">
        <v>2.2630095481872599</v>
      </c>
      <c r="E145" s="3">
        <v>2.8613014221191402</v>
      </c>
      <c r="F145" s="3">
        <v>3.1550869941711399</v>
      </c>
      <c r="G145" s="3">
        <v>3.5850172042846702</v>
      </c>
      <c r="H145" s="3">
        <v>3.8292679786682098</v>
      </c>
      <c r="I145" s="3">
        <v>3.99034547805786</v>
      </c>
      <c r="J145" s="3">
        <v>4.1917638778686497</v>
      </c>
      <c r="K145" s="3">
        <v>4.2734861373901403</v>
      </c>
      <c r="L145" s="3">
        <v>4.3893709182739302</v>
      </c>
      <c r="M145" s="12">
        <v>4.3463897705078098</v>
      </c>
    </row>
    <row r="146" spans="1:13" x14ac:dyDescent="0.35">
      <c r="A146" s="67"/>
      <c r="B146" s="2">
        <v>0.3</v>
      </c>
      <c r="C146" s="3">
        <v>1.41573238372803</v>
      </c>
      <c r="D146" s="3">
        <v>2.38968849182129</v>
      </c>
      <c r="E146" s="3">
        <v>3.04907178878784</v>
      </c>
      <c r="F146" s="3">
        <v>3.5779590606689502</v>
      </c>
      <c r="G146" s="3">
        <v>3.9500102996826199</v>
      </c>
      <c r="H146" s="3">
        <v>4.2410736083984402</v>
      </c>
      <c r="I146" s="3">
        <v>4.31563377380371</v>
      </c>
      <c r="J146" s="3">
        <v>4.5475564002990696</v>
      </c>
      <c r="K146" s="3">
        <v>4.6497669219970703</v>
      </c>
      <c r="L146" s="3">
        <v>4.7825632095336896</v>
      </c>
      <c r="M146" s="12">
        <v>4.82574462890625</v>
      </c>
    </row>
    <row r="147" spans="1:13" x14ac:dyDescent="0.35">
      <c r="A147" s="67"/>
      <c r="B147" s="2">
        <v>0.35</v>
      </c>
      <c r="C147" s="3">
        <v>1.37856817245483</v>
      </c>
      <c r="D147" s="3">
        <v>2.5046625137329102</v>
      </c>
      <c r="E147" s="3">
        <v>3.27801513671875</v>
      </c>
      <c r="F147" s="3">
        <v>3.77638959884644</v>
      </c>
      <c r="G147" s="3">
        <v>4.2554979324340803</v>
      </c>
      <c r="H147" s="3">
        <v>4.52109575271606</v>
      </c>
      <c r="I147" s="3">
        <v>4.6981954574584996</v>
      </c>
      <c r="J147" s="3">
        <v>4.92429494857788</v>
      </c>
      <c r="K147" s="3">
        <v>5.05041551589966</v>
      </c>
      <c r="L147" s="3">
        <v>5.1515984535217303</v>
      </c>
      <c r="M147" s="12">
        <v>5.2440490722656303</v>
      </c>
    </row>
    <row r="148" spans="1:13" x14ac:dyDescent="0.35">
      <c r="A148" s="67"/>
      <c r="B148" s="2">
        <v>0.4</v>
      </c>
      <c r="C148" s="3">
        <v>1.3472247123718299</v>
      </c>
      <c r="D148" s="3">
        <v>2.6405777931213401</v>
      </c>
      <c r="E148" s="3">
        <v>3.4545267820358299</v>
      </c>
      <c r="F148" s="3">
        <v>4.0626688003540004</v>
      </c>
      <c r="G148" s="3">
        <v>4.5609855651855504</v>
      </c>
      <c r="H148" s="3">
        <v>4.78251457214356</v>
      </c>
      <c r="I148" s="3">
        <v>5.0656189918518102</v>
      </c>
      <c r="J148" s="3">
        <v>5.2630243301391602</v>
      </c>
      <c r="K148" s="3">
        <v>5.4189410209655797</v>
      </c>
      <c r="L148" s="3">
        <v>5.4468460083007804</v>
      </c>
      <c r="M148" s="12">
        <v>5.6125721931457502</v>
      </c>
    </row>
    <row r="149" spans="1:13" x14ac:dyDescent="0.35">
      <c r="A149" s="67"/>
      <c r="B149" s="2">
        <v>0.45</v>
      </c>
      <c r="C149" s="3">
        <v>1.3195037841796899</v>
      </c>
      <c r="D149" s="3">
        <v>2.7503728866577202</v>
      </c>
      <c r="E149" s="3">
        <v>3.6310384273529102</v>
      </c>
      <c r="F149" s="3">
        <v>4.3653640747070304</v>
      </c>
      <c r="G149" s="3">
        <v>4.7706775665283203</v>
      </c>
      <c r="H149" s="3">
        <v>5.1306662559509304</v>
      </c>
      <c r="I149" s="3">
        <v>5.3843026161193901</v>
      </c>
      <c r="J149" s="3">
        <v>5.5994138717651403</v>
      </c>
      <c r="K149" s="3">
        <v>5.7460913658142099</v>
      </c>
      <c r="L149" s="3">
        <v>5.8663449287414604</v>
      </c>
      <c r="M149" s="12">
        <v>5.9578518867492702</v>
      </c>
    </row>
    <row r="150" spans="1:13" x14ac:dyDescent="0.35">
      <c r="A150" s="67"/>
      <c r="B150" s="2">
        <v>0.5</v>
      </c>
      <c r="C150" s="3">
        <v>1.3058044910430899</v>
      </c>
      <c r="D150" s="3">
        <v>2.8243894577026398</v>
      </c>
      <c r="E150" s="3">
        <v>3.83592748641968</v>
      </c>
      <c r="F150" s="3">
        <v>4.5305852890014702</v>
      </c>
      <c r="G150" s="3">
        <v>5.0330519676208496</v>
      </c>
      <c r="H150" s="3">
        <v>5.41839551925659</v>
      </c>
      <c r="I150" s="3">
        <v>5.6908764839172399</v>
      </c>
      <c r="J150" s="3">
        <v>5.9067864418029803</v>
      </c>
      <c r="K150" s="3">
        <v>6.0643272399902299</v>
      </c>
      <c r="L150" s="3">
        <v>6.1920356750488299</v>
      </c>
      <c r="M150" s="12">
        <v>6.28808641433716</v>
      </c>
    </row>
    <row r="151" spans="1:13" x14ac:dyDescent="0.35">
      <c r="A151" s="67"/>
      <c r="B151" s="2">
        <v>0.55000000000000004</v>
      </c>
      <c r="C151" s="3">
        <v>1.28251457214355</v>
      </c>
      <c r="D151" s="3">
        <v>3.0024662017822301</v>
      </c>
      <c r="E151" s="3">
        <v>4.00407218933106</v>
      </c>
      <c r="F151" s="3">
        <v>4.7369852066040004</v>
      </c>
      <c r="G151" s="3">
        <v>5.2785797119140598</v>
      </c>
      <c r="H151" s="3">
        <v>5.6768026351928702</v>
      </c>
      <c r="I151" s="3">
        <v>5.9661917686462402</v>
      </c>
      <c r="J151" s="3">
        <v>6.1918854713439897</v>
      </c>
      <c r="K151" s="3">
        <v>6.3625922203064</v>
      </c>
      <c r="L151" s="3">
        <v>6.4816913604736301</v>
      </c>
      <c r="M151" s="12">
        <v>6.5904440879821804</v>
      </c>
    </row>
    <row r="152" spans="1:13" x14ac:dyDescent="0.35">
      <c r="A152" s="67"/>
      <c r="B152" s="2">
        <v>0.6</v>
      </c>
      <c r="C152" s="3">
        <v>1.2656223773956301</v>
      </c>
      <c r="D152" s="3">
        <v>3.0367684364318799</v>
      </c>
      <c r="E152" s="3">
        <v>4.1742825508117702</v>
      </c>
      <c r="F152" s="3">
        <v>4.9529681205749503</v>
      </c>
      <c r="G152" s="3">
        <v>5.5117883682251003</v>
      </c>
      <c r="H152" s="3">
        <v>5.9231104850768999</v>
      </c>
      <c r="I152" s="3">
        <v>6.2263813018798801</v>
      </c>
      <c r="J152" s="3">
        <v>6.4739532470703098</v>
      </c>
      <c r="K152" s="3">
        <v>6.6413345336914098</v>
      </c>
      <c r="L152" s="3">
        <v>6.7793698310852104</v>
      </c>
      <c r="M152" s="12">
        <v>6.8794736862182599</v>
      </c>
    </row>
    <row r="153" spans="1:13" x14ac:dyDescent="0.35">
      <c r="A153" s="67"/>
      <c r="B153" s="2">
        <v>0.65</v>
      </c>
      <c r="C153" s="3">
        <v>1.24672555923462</v>
      </c>
      <c r="D153" s="3">
        <v>3.1342091560363801</v>
      </c>
      <c r="E153" s="3">
        <v>4.32889747619629</v>
      </c>
      <c r="F153" s="3">
        <v>5.1603708267211896</v>
      </c>
      <c r="G153" s="3">
        <v>5.7362608909606898</v>
      </c>
      <c r="H153" s="3">
        <v>6.1772360801696804</v>
      </c>
      <c r="I153" s="3">
        <v>6.4831099510192898</v>
      </c>
      <c r="J153" s="3">
        <v>6.7364344596862802</v>
      </c>
      <c r="K153" s="3">
        <v>6.9179849624633798</v>
      </c>
      <c r="L153" s="3">
        <v>7.0598573684692401</v>
      </c>
      <c r="M153" s="12">
        <v>7.1599426269531303</v>
      </c>
    </row>
    <row r="154" spans="1:13" x14ac:dyDescent="0.35">
      <c r="A154" s="67"/>
      <c r="B154" s="2">
        <v>0.7</v>
      </c>
      <c r="C154" s="3">
        <v>1.24053382873535</v>
      </c>
      <c r="D154" s="3">
        <v>3.2329082489013699</v>
      </c>
      <c r="E154" s="3">
        <v>4.4873857498168901</v>
      </c>
      <c r="F154" s="3">
        <v>5.3534917831420898</v>
      </c>
      <c r="G154" s="3">
        <v>5.94683790206909</v>
      </c>
      <c r="H154" s="3">
        <v>6.3986363410949698</v>
      </c>
      <c r="I154" s="3">
        <v>6.7242274284362802</v>
      </c>
      <c r="J154" s="3">
        <v>6.9844608306884801</v>
      </c>
      <c r="K154" s="3">
        <v>7.1753129959106401</v>
      </c>
      <c r="L154" s="3">
        <v>7.3217320442199698</v>
      </c>
      <c r="M154" s="12">
        <v>7.4346590042114302</v>
      </c>
    </row>
    <row r="155" spans="1:13" x14ac:dyDescent="0.35">
      <c r="A155" s="67"/>
      <c r="B155" s="2">
        <v>0.75</v>
      </c>
      <c r="C155" s="3">
        <v>1.22716665267944</v>
      </c>
      <c r="D155" s="3">
        <v>3.32822942733765</v>
      </c>
      <c r="E155" s="3">
        <v>4.66294670104981</v>
      </c>
      <c r="F155" s="3">
        <v>5.5341768264770499</v>
      </c>
      <c r="G155" s="3">
        <v>6.1568365097045898</v>
      </c>
      <c r="H155" s="3">
        <v>6.6241693496704102</v>
      </c>
      <c r="I155" s="3">
        <v>6.9596014022827202</v>
      </c>
      <c r="J155" s="3">
        <v>7.2294282913207999</v>
      </c>
      <c r="K155" s="3">
        <v>7.4291610717773402</v>
      </c>
      <c r="L155" s="3">
        <v>7.5748662948608398</v>
      </c>
      <c r="M155" s="12">
        <v>7.6926794052123997</v>
      </c>
    </row>
    <row r="156" spans="1:13" x14ac:dyDescent="0.35">
      <c r="A156" s="67"/>
      <c r="B156" s="2">
        <v>0.8</v>
      </c>
      <c r="C156" s="3">
        <v>1.2150397300720199</v>
      </c>
      <c r="D156" s="3">
        <v>3.4232144355773899</v>
      </c>
      <c r="E156" s="3">
        <v>4.8097667694091797</v>
      </c>
      <c r="F156" s="3">
        <v>5.7121214866638201</v>
      </c>
      <c r="G156" s="3">
        <v>6.35510349273682</v>
      </c>
      <c r="H156" s="3">
        <v>6.8334040641784703</v>
      </c>
      <c r="I156" s="3">
        <v>7.1910476684570304</v>
      </c>
      <c r="J156" s="3">
        <v>7.46053123474121</v>
      </c>
      <c r="K156" s="3">
        <v>7.67059326171875</v>
      </c>
      <c r="L156" s="3">
        <v>7.8252372741699201</v>
      </c>
      <c r="M156" s="12">
        <v>7.9427461624145499</v>
      </c>
    </row>
    <row r="157" spans="1:13" x14ac:dyDescent="0.35">
      <c r="A157" s="67"/>
      <c r="B157" s="2">
        <v>0.85</v>
      </c>
      <c r="C157" s="3">
        <v>1.2035002708435101</v>
      </c>
      <c r="D157" s="3">
        <v>3.5251708030700701</v>
      </c>
      <c r="E157" s="3">
        <v>4.9504280090331996</v>
      </c>
      <c r="F157" s="3">
        <v>5.8789205551147496</v>
      </c>
      <c r="G157" s="3">
        <v>6.5560054779052699</v>
      </c>
      <c r="H157" s="3">
        <v>7.03541803359985</v>
      </c>
      <c r="I157" s="3">
        <v>7.4016036987304696</v>
      </c>
      <c r="J157" s="3">
        <v>7.6886110305786097</v>
      </c>
      <c r="K157" s="3">
        <v>7.9058475494384801</v>
      </c>
      <c r="L157" s="3">
        <v>8.0612287521362305</v>
      </c>
      <c r="M157" s="12">
        <v>8.1911182403564506</v>
      </c>
    </row>
    <row r="158" spans="1:13" x14ac:dyDescent="0.35">
      <c r="A158" s="67"/>
      <c r="B158" s="2">
        <v>0.9</v>
      </c>
      <c r="C158" s="3">
        <v>1.1951994895935101</v>
      </c>
      <c r="D158" s="3">
        <v>3.6162223815918</v>
      </c>
      <c r="E158" s="3">
        <v>5.0873446464538601</v>
      </c>
      <c r="F158" s="3">
        <v>6.0514359474182102</v>
      </c>
      <c r="G158" s="3">
        <v>6.7325606346130398</v>
      </c>
      <c r="H158" s="3">
        <v>7.23931789398193</v>
      </c>
      <c r="I158" s="3">
        <v>7.6175804138183603</v>
      </c>
      <c r="J158" s="3">
        <v>7.9037160873413104</v>
      </c>
      <c r="K158" s="3">
        <v>8.1294584274291992</v>
      </c>
      <c r="L158" s="3">
        <v>8.2980089187622106</v>
      </c>
      <c r="M158" s="12">
        <v>8.4136915206909197</v>
      </c>
    </row>
    <row r="159" spans="1:13" x14ac:dyDescent="0.35">
      <c r="A159" s="67"/>
      <c r="B159" s="2">
        <v>0.95</v>
      </c>
      <c r="C159" s="3">
        <v>1.19268727302551</v>
      </c>
      <c r="D159" s="3">
        <v>3.7042484283447301</v>
      </c>
      <c r="E159" s="3">
        <v>5.2198691368103001</v>
      </c>
      <c r="F159" s="3">
        <v>6.2053852081298801</v>
      </c>
      <c r="G159" s="3">
        <v>6.91426706314087</v>
      </c>
      <c r="H159" s="3">
        <v>7.4273538589477504</v>
      </c>
      <c r="I159" s="3">
        <v>7.8184289932251003</v>
      </c>
      <c r="J159" s="3">
        <v>8.1089038848877006</v>
      </c>
      <c r="K159" s="3">
        <v>8.3497114181518608</v>
      </c>
      <c r="L159" s="3">
        <v>8.5200920104980504</v>
      </c>
      <c r="M159" s="12">
        <v>8.6446628570556605</v>
      </c>
    </row>
    <row r="160" spans="1:13" x14ac:dyDescent="0.35">
      <c r="A160" s="67"/>
      <c r="B160" s="2">
        <v>1</v>
      </c>
      <c r="C160" s="3">
        <v>1.1830034255981401</v>
      </c>
      <c r="D160" s="3">
        <v>3.7250323295593302</v>
      </c>
      <c r="E160" s="3">
        <v>5.3361878395080602</v>
      </c>
      <c r="F160" s="3">
        <v>6.3636598587036097</v>
      </c>
      <c r="G160" s="3">
        <v>7.0865387916564897</v>
      </c>
      <c r="H160" s="3">
        <v>7.6198139190673801</v>
      </c>
      <c r="I160" s="3">
        <v>8.0180416107177699</v>
      </c>
      <c r="J160" s="3">
        <v>8.3247346878051793</v>
      </c>
      <c r="K160" s="3">
        <v>8.5643596649169904</v>
      </c>
      <c r="L160" s="3">
        <v>8.7381830215454102</v>
      </c>
      <c r="M160" s="12">
        <v>8.8727293014526403</v>
      </c>
    </row>
    <row r="161" spans="1:13" x14ac:dyDescent="0.35">
      <c r="A161" s="8"/>
      <c r="B161" s="9"/>
      <c r="C161" s="9"/>
      <c r="D161" s="9"/>
      <c r="E161" s="9"/>
      <c r="F161" s="9"/>
      <c r="G161" s="9"/>
      <c r="H161" s="9"/>
      <c r="I161" s="9"/>
      <c r="J161" s="9"/>
      <c r="K161" s="9"/>
      <c r="L161" s="9"/>
      <c r="M161" s="10"/>
    </row>
    <row r="162" spans="1:13" x14ac:dyDescent="0.35">
      <c r="A162" s="8"/>
      <c r="B162" s="9"/>
      <c r="C162" s="9"/>
      <c r="D162" s="9"/>
      <c r="E162" s="9"/>
      <c r="F162" s="9"/>
      <c r="G162" s="9"/>
      <c r="H162" s="9"/>
      <c r="I162" s="9"/>
      <c r="J162" s="9"/>
      <c r="K162" s="9"/>
      <c r="L162" s="9"/>
      <c r="M162" s="10"/>
    </row>
    <row r="163" spans="1:13" x14ac:dyDescent="0.35">
      <c r="A163" s="8"/>
      <c r="B163" s="9"/>
      <c r="C163" s="9"/>
      <c r="D163" s="9"/>
      <c r="E163" s="9"/>
      <c r="F163" s="9"/>
      <c r="G163" s="9"/>
      <c r="H163" s="9"/>
      <c r="I163" s="9"/>
      <c r="J163" s="9"/>
      <c r="K163" s="9"/>
      <c r="L163" s="9"/>
      <c r="M163" s="10"/>
    </row>
    <row r="164" spans="1:13" x14ac:dyDescent="0.35">
      <c r="A164" s="8"/>
      <c r="B164" s="9"/>
      <c r="C164" s="9"/>
      <c r="D164" s="9"/>
      <c r="E164" s="9"/>
      <c r="F164" s="9"/>
      <c r="G164" s="9"/>
      <c r="H164" s="9"/>
      <c r="I164" s="9"/>
      <c r="J164" s="9"/>
      <c r="K164" s="9"/>
      <c r="L164" s="9"/>
      <c r="M164" s="10"/>
    </row>
    <row r="165" spans="1:13" x14ac:dyDescent="0.35">
      <c r="A165" s="8"/>
      <c r="B165" s="9"/>
      <c r="C165" s="9"/>
      <c r="D165" s="9"/>
      <c r="E165" s="9"/>
      <c r="F165" s="9"/>
      <c r="G165" s="9"/>
      <c r="H165" s="9"/>
      <c r="I165" s="9"/>
      <c r="J165" s="9"/>
      <c r="K165" s="9"/>
      <c r="L165" s="9"/>
      <c r="M165" s="10"/>
    </row>
    <row r="166" spans="1:13" x14ac:dyDescent="0.35">
      <c r="A166" s="8"/>
      <c r="B166" s="9"/>
      <c r="C166" s="9"/>
      <c r="D166" s="9"/>
      <c r="E166" s="9"/>
      <c r="F166" s="9"/>
      <c r="G166" s="9"/>
      <c r="H166" s="9"/>
      <c r="I166" s="9"/>
      <c r="J166" s="9"/>
      <c r="K166" s="9"/>
      <c r="L166" s="9"/>
      <c r="M166" s="10"/>
    </row>
    <row r="167" spans="1:13" x14ac:dyDescent="0.35">
      <c r="A167" s="8"/>
      <c r="B167" s="9"/>
      <c r="C167" s="9"/>
      <c r="D167" s="9"/>
      <c r="E167" s="9"/>
      <c r="F167" s="9"/>
      <c r="G167" s="9"/>
      <c r="H167" s="9"/>
      <c r="I167" s="9"/>
      <c r="J167" s="9"/>
      <c r="K167" s="9"/>
      <c r="L167" s="9"/>
      <c r="M167" s="10"/>
    </row>
    <row r="168" spans="1:13" x14ac:dyDescent="0.35">
      <c r="A168" s="8"/>
      <c r="B168" s="9"/>
      <c r="C168" s="9"/>
      <c r="D168" s="9"/>
      <c r="E168" s="9"/>
      <c r="F168" s="9"/>
      <c r="G168" s="9"/>
      <c r="H168" s="9"/>
      <c r="I168" s="9"/>
      <c r="J168" s="9"/>
      <c r="K168" s="9"/>
      <c r="L168" s="9"/>
      <c r="M168" s="10"/>
    </row>
    <row r="169" spans="1:13" x14ac:dyDescent="0.35">
      <c r="A169" s="8"/>
      <c r="B169" s="9"/>
      <c r="C169" s="9"/>
      <c r="D169" s="9"/>
      <c r="E169" s="9"/>
      <c r="F169" s="9"/>
      <c r="G169" s="9"/>
      <c r="H169" s="9"/>
      <c r="I169" s="9"/>
      <c r="J169" s="9"/>
      <c r="K169" s="9"/>
      <c r="L169" s="9"/>
      <c r="M169" s="10"/>
    </row>
    <row r="170" spans="1:13" x14ac:dyDescent="0.35">
      <c r="A170" s="8"/>
      <c r="B170" s="9"/>
      <c r="C170" s="9"/>
      <c r="D170" s="9"/>
      <c r="E170" s="9"/>
      <c r="F170" s="9"/>
      <c r="G170" s="9"/>
      <c r="H170" s="9"/>
      <c r="I170" s="9"/>
      <c r="J170" s="9"/>
      <c r="K170" s="9"/>
      <c r="L170" s="9"/>
      <c r="M170" s="10"/>
    </row>
    <row r="171" spans="1:13" x14ac:dyDescent="0.35">
      <c r="A171" s="64" t="s">
        <v>1</v>
      </c>
      <c r="B171" s="65"/>
      <c r="C171" s="65"/>
      <c r="D171" s="65"/>
      <c r="E171" s="65"/>
      <c r="F171" s="65"/>
      <c r="G171" s="65"/>
      <c r="H171" s="65"/>
      <c r="I171" s="65"/>
      <c r="J171" s="65"/>
      <c r="K171" s="65"/>
      <c r="L171" s="65"/>
      <c r="M171" s="66"/>
    </row>
    <row r="172" spans="1:13" x14ac:dyDescent="0.35">
      <c r="A172" s="67" t="s">
        <v>0</v>
      </c>
      <c r="B172" s="1"/>
      <c r="C172" s="1">
        <v>0</v>
      </c>
      <c r="D172" s="1">
        <v>0.1</v>
      </c>
      <c r="E172" s="1">
        <v>0.2</v>
      </c>
      <c r="F172" s="1">
        <v>0.3</v>
      </c>
      <c r="G172" s="1">
        <v>0.4</v>
      </c>
      <c r="H172" s="1">
        <v>0.5</v>
      </c>
      <c r="I172" s="1">
        <v>0.6</v>
      </c>
      <c r="J172" s="1">
        <v>0.7</v>
      </c>
      <c r="K172" s="1">
        <v>0.8</v>
      </c>
      <c r="L172" s="1">
        <v>0.9</v>
      </c>
      <c r="M172" s="11">
        <v>1</v>
      </c>
    </row>
    <row r="173" spans="1:13" x14ac:dyDescent="0.35">
      <c r="A173" s="67"/>
      <c r="B173" s="2">
        <v>0</v>
      </c>
      <c r="C173" s="4">
        <v>0</v>
      </c>
      <c r="D173" s="4">
        <v>0</v>
      </c>
      <c r="E173" s="4">
        <v>0</v>
      </c>
      <c r="F173" s="4">
        <v>0</v>
      </c>
      <c r="G173" s="4">
        <v>0</v>
      </c>
      <c r="H173" s="4">
        <v>0</v>
      </c>
      <c r="I173" s="4">
        <v>0</v>
      </c>
      <c r="J173" s="4">
        <v>0</v>
      </c>
      <c r="K173" s="4">
        <v>0</v>
      </c>
      <c r="L173" s="4">
        <v>0</v>
      </c>
      <c r="M173" s="14">
        <v>0</v>
      </c>
    </row>
    <row r="174" spans="1:13" x14ac:dyDescent="0.35">
      <c r="A174" s="67"/>
      <c r="B174" s="2">
        <v>0.05</v>
      </c>
      <c r="C174" s="4">
        <v>4.4477209448814401E-3</v>
      </c>
      <c r="D174" s="4">
        <v>4.5791929587721799E-3</v>
      </c>
      <c r="E174" s="4">
        <v>4.4698547571897498E-3</v>
      </c>
      <c r="F174" s="4">
        <v>5.4260632023215303E-3</v>
      </c>
      <c r="G174" s="4">
        <v>5.9468979015946397E-3</v>
      </c>
      <c r="H174" s="4">
        <v>5.3588137961924102E-3</v>
      </c>
      <c r="I174" s="4">
        <v>5.4163839668035499E-3</v>
      </c>
      <c r="J174" s="4">
        <v>8.3319060504436493E-3</v>
      </c>
      <c r="K174" s="4">
        <v>9.7077991813421301E-3</v>
      </c>
      <c r="L174" s="4">
        <v>1.01944608613849E-2</v>
      </c>
      <c r="M174" s="14">
        <v>1.0982830077409699E-2</v>
      </c>
    </row>
    <row r="175" spans="1:13" x14ac:dyDescent="0.35">
      <c r="A175" s="67"/>
      <c r="B175" s="2">
        <v>0.1</v>
      </c>
      <c r="C175" s="4">
        <v>1.3469198718667001E-2</v>
      </c>
      <c r="D175" s="4">
        <v>1.3219809159636499E-2</v>
      </c>
      <c r="E175" s="4">
        <v>1.46072776988149E-2</v>
      </c>
      <c r="F175" s="4">
        <v>1.5231397934258E-2</v>
      </c>
      <c r="G175" s="4">
        <v>1.6698949038982398E-2</v>
      </c>
      <c r="H175" s="4">
        <v>1.7840499058365801E-2</v>
      </c>
      <c r="I175" s="4">
        <v>1.9465249031782199E-2</v>
      </c>
      <c r="J175" s="4">
        <v>2.25683953613043E-2</v>
      </c>
      <c r="K175" s="4">
        <v>2.3627704009413698E-2</v>
      </c>
      <c r="L175" s="4">
        <v>2.2368649020791099E-2</v>
      </c>
      <c r="M175" s="14">
        <v>2.6238994672894499E-2</v>
      </c>
    </row>
    <row r="176" spans="1:13" x14ac:dyDescent="0.35">
      <c r="A176" s="67"/>
      <c r="B176" s="2">
        <v>0.15</v>
      </c>
      <c r="C176" s="4">
        <v>1.8379239365458499E-2</v>
      </c>
      <c r="D176" s="4">
        <v>1.93585678935051E-2</v>
      </c>
      <c r="E176" s="4">
        <v>2.1034913137555102E-2</v>
      </c>
      <c r="F176" s="4">
        <v>2.28855069726706E-2</v>
      </c>
      <c r="G176" s="4">
        <v>2.8037210926413501E-2</v>
      </c>
      <c r="H176" s="4">
        <v>2.8224587440490698E-2</v>
      </c>
      <c r="I176" s="4">
        <v>2.8525222092866901E-2</v>
      </c>
      <c r="J176" s="4">
        <v>3.05260643362999E-2</v>
      </c>
      <c r="K176" s="4">
        <v>3.4105759114027002E-2</v>
      </c>
      <c r="L176" s="4">
        <v>3.3301148563623401E-2</v>
      </c>
      <c r="M176" s="14">
        <v>3.47309745848179E-2</v>
      </c>
    </row>
    <row r="177" spans="1:13" x14ac:dyDescent="0.35">
      <c r="A177" s="67"/>
      <c r="B177" s="2">
        <v>0.2</v>
      </c>
      <c r="C177" s="4">
        <v>2.0183788612484901E-2</v>
      </c>
      <c r="D177" s="4">
        <v>2.3229608312249201E-2</v>
      </c>
      <c r="E177" s="4">
        <v>2.9761750251054798E-2</v>
      </c>
      <c r="F177" s="4">
        <v>2.74179945699871E-2</v>
      </c>
      <c r="G177" s="4">
        <v>3.3349590109927302E-2</v>
      </c>
      <c r="H177" s="4">
        <v>3.4273050725460101E-2</v>
      </c>
      <c r="I177" s="4">
        <v>3.5458135884255199E-2</v>
      </c>
      <c r="J177" s="4">
        <v>3.7840829363891097E-2</v>
      </c>
      <c r="K177" s="4">
        <v>4.1501850717597502E-2</v>
      </c>
      <c r="L177" s="4">
        <v>4.1363077703863403E-2</v>
      </c>
      <c r="M177" s="14">
        <v>4.3131831412514102E-2</v>
      </c>
    </row>
    <row r="178" spans="1:13" x14ac:dyDescent="0.35">
      <c r="A178" s="67"/>
      <c r="B178" s="2">
        <v>0.25</v>
      </c>
      <c r="C178" s="4">
        <v>1.9124006852507602E-2</v>
      </c>
      <c r="D178" s="4">
        <v>2.4470946937799502E-2</v>
      </c>
      <c r="E178" s="4">
        <v>3.2701491316159598E-2</v>
      </c>
      <c r="F178" s="4">
        <v>3.1950482167303597E-2</v>
      </c>
      <c r="G178" s="4">
        <v>3.8661969293441102E-2</v>
      </c>
      <c r="H178" s="4">
        <v>4.0321514010429403E-2</v>
      </c>
      <c r="I178" s="4">
        <v>4.2391049675643402E-2</v>
      </c>
      <c r="J178" s="4">
        <v>4.5155594391482201E-2</v>
      </c>
      <c r="K178" s="4">
        <v>4.8897942321168099E-2</v>
      </c>
      <c r="L178" s="4">
        <v>4.9425006844103302E-2</v>
      </c>
      <c r="M178" s="14">
        <v>5.1532688240210199E-2</v>
      </c>
    </row>
    <row r="179" spans="1:13" x14ac:dyDescent="0.35">
      <c r="A179" s="67"/>
      <c r="B179" s="2">
        <v>0.3</v>
      </c>
      <c r="C179" s="4">
        <v>1.9110424444079399E-2</v>
      </c>
      <c r="D179" s="4">
        <v>2.5712285563349702E-2</v>
      </c>
      <c r="E179" s="4">
        <v>3.5641232381264397E-2</v>
      </c>
      <c r="F179" s="4">
        <v>3.64829697646201E-2</v>
      </c>
      <c r="G179" s="4">
        <v>4.3974348476954903E-2</v>
      </c>
      <c r="H179" s="4">
        <v>4.6369977295398698E-2</v>
      </c>
      <c r="I179" s="4">
        <v>4.9323963467031703E-2</v>
      </c>
      <c r="J179" s="4">
        <v>5.2470359419073402E-2</v>
      </c>
      <c r="K179" s="4">
        <v>5.6294033924738598E-2</v>
      </c>
      <c r="L179" s="4">
        <v>5.7486935984343297E-2</v>
      </c>
      <c r="M179" s="14">
        <v>5.9933545067906401E-2</v>
      </c>
    </row>
    <row r="180" spans="1:13" x14ac:dyDescent="0.35">
      <c r="A180" s="67"/>
      <c r="B180" s="2">
        <v>0.35</v>
      </c>
      <c r="C180" s="4">
        <v>1.7030317336320901E-2</v>
      </c>
      <c r="D180" s="4">
        <v>2.6953624188899999E-2</v>
      </c>
      <c r="E180" s="4">
        <v>3.8580973446369203E-2</v>
      </c>
      <c r="F180" s="4">
        <v>4.1015457361936597E-2</v>
      </c>
      <c r="G180" s="4">
        <v>4.9286727660468703E-2</v>
      </c>
      <c r="H180" s="4">
        <v>5.2418440580368E-2</v>
      </c>
      <c r="I180" s="4">
        <v>5.6256877258419997E-2</v>
      </c>
      <c r="J180" s="4">
        <v>5.9785124446664499E-2</v>
      </c>
      <c r="K180" s="4">
        <v>6.3690125528309105E-2</v>
      </c>
      <c r="L180" s="4">
        <v>6.5548865124583203E-2</v>
      </c>
      <c r="M180" s="14">
        <v>6.8334401895602595E-2</v>
      </c>
    </row>
    <row r="181" spans="1:13" x14ac:dyDescent="0.35">
      <c r="A181" s="67"/>
      <c r="B181" s="2">
        <v>0.4</v>
      </c>
      <c r="C181" s="4">
        <v>1.41319455578923E-2</v>
      </c>
      <c r="D181" s="4">
        <v>2.8194962814450299E-2</v>
      </c>
      <c r="E181" s="4">
        <v>4.1520714511474002E-2</v>
      </c>
      <c r="F181" s="4">
        <v>4.55479449592531E-2</v>
      </c>
      <c r="G181" s="4">
        <v>5.4599106843982399E-2</v>
      </c>
      <c r="H181" s="4">
        <v>5.84669038653374E-2</v>
      </c>
      <c r="I181" s="4">
        <v>6.3189791049808305E-2</v>
      </c>
      <c r="J181" s="4">
        <v>6.70998894742557E-2</v>
      </c>
      <c r="K181" s="4">
        <v>7.1086217131879598E-2</v>
      </c>
      <c r="L181" s="4">
        <v>7.3610794264823198E-2</v>
      </c>
      <c r="M181" s="14">
        <v>7.6735258723298699E-2</v>
      </c>
    </row>
    <row r="182" spans="1:13" x14ac:dyDescent="0.35">
      <c r="A182" s="67"/>
      <c r="B182" s="2">
        <v>0.45</v>
      </c>
      <c r="C182" s="4">
        <v>1.47902760654688E-2</v>
      </c>
      <c r="D182" s="4">
        <v>2.9436301440000499E-2</v>
      </c>
      <c r="E182" s="4">
        <v>4.4460455576578801E-2</v>
      </c>
      <c r="F182" s="4">
        <v>5.0080432556569597E-2</v>
      </c>
      <c r="G182" s="4">
        <v>5.99114860274962E-2</v>
      </c>
      <c r="H182" s="4">
        <v>6.4515367150306702E-2</v>
      </c>
      <c r="I182" s="4">
        <v>7.0122704841196495E-2</v>
      </c>
      <c r="J182" s="4">
        <v>7.4414654501846894E-2</v>
      </c>
      <c r="K182" s="4">
        <v>7.8482308735450104E-2</v>
      </c>
      <c r="L182" s="4">
        <v>8.1672723405063194E-2</v>
      </c>
      <c r="M182" s="14">
        <v>8.5136115550994901E-2</v>
      </c>
    </row>
    <row r="183" spans="1:13" x14ac:dyDescent="0.35">
      <c r="A183" s="67"/>
      <c r="B183" s="2">
        <v>0.5</v>
      </c>
      <c r="C183" s="4">
        <v>1.22952684760094E-2</v>
      </c>
      <c r="D183" s="4">
        <v>3.06776400655508E-2</v>
      </c>
      <c r="E183" s="4">
        <v>4.7400196641683601E-2</v>
      </c>
      <c r="F183" s="4">
        <v>5.4612920153886101E-2</v>
      </c>
      <c r="G183" s="4">
        <v>6.5223865211009993E-2</v>
      </c>
      <c r="H183" s="4">
        <v>7.0563830435276004E-2</v>
      </c>
      <c r="I183" s="4">
        <v>7.7055618632584796E-2</v>
      </c>
      <c r="J183" s="4">
        <v>8.1729419529438005E-2</v>
      </c>
      <c r="K183" s="4">
        <v>8.5878400339020597E-2</v>
      </c>
      <c r="L183" s="4">
        <v>8.9734652545303106E-2</v>
      </c>
      <c r="M183" s="14">
        <v>9.1930598020553603E-2</v>
      </c>
    </row>
    <row r="184" spans="1:13" x14ac:dyDescent="0.35">
      <c r="A184" s="67"/>
      <c r="B184" s="2">
        <v>0.55000000000000004</v>
      </c>
      <c r="C184" s="4">
        <v>9.3475626781582798E-3</v>
      </c>
      <c r="D184" s="4">
        <v>3.1918978691101101E-2</v>
      </c>
      <c r="E184" s="4">
        <v>5.03399377067884E-2</v>
      </c>
      <c r="F184" s="4">
        <v>5.9145407751202597E-2</v>
      </c>
      <c r="G184" s="4">
        <v>7.4902661144733401E-2</v>
      </c>
      <c r="H184" s="4">
        <v>7.8846022486686707E-2</v>
      </c>
      <c r="I184" s="4">
        <v>8.3988532423973097E-2</v>
      </c>
      <c r="J184" s="4">
        <v>8.8273569941520705E-2</v>
      </c>
      <c r="K184" s="4">
        <v>9.3274491942591103E-2</v>
      </c>
      <c r="L184" s="4">
        <v>9.7796581685543102E-2</v>
      </c>
      <c r="M184" s="14">
        <v>9.7139201230472996E-2</v>
      </c>
    </row>
    <row r="185" spans="1:13" x14ac:dyDescent="0.35">
      <c r="A185" s="67"/>
      <c r="B185" s="2">
        <v>0.6</v>
      </c>
      <c r="C185" s="4">
        <v>7.8388927504420298E-3</v>
      </c>
      <c r="D185" s="4">
        <v>3.3160317316651297E-2</v>
      </c>
      <c r="E185" s="4">
        <v>5.3279678771893199E-2</v>
      </c>
      <c r="F185" s="4">
        <v>6.3677895348519101E-2</v>
      </c>
      <c r="G185" s="4">
        <v>7.9907089471817003E-2</v>
      </c>
      <c r="H185" s="4">
        <v>8.4875412285327897E-2</v>
      </c>
      <c r="I185" s="4">
        <v>9.1607227921485901E-2</v>
      </c>
      <c r="J185" s="4">
        <v>9.3726679682731601E-2</v>
      </c>
      <c r="K185" s="4">
        <v>0.100670583546162</v>
      </c>
      <c r="L185" s="4">
        <v>0.10179055482149101</v>
      </c>
      <c r="M185" s="14">
        <v>0.102347804440392</v>
      </c>
    </row>
    <row r="186" spans="1:13" x14ac:dyDescent="0.35">
      <c r="A186" s="67"/>
      <c r="B186" s="2">
        <v>0.65</v>
      </c>
      <c r="C186" s="4">
        <v>8.4305554628372192E-3</v>
      </c>
      <c r="D186" s="4">
        <v>3.4401655942201598E-2</v>
      </c>
      <c r="E186" s="4">
        <v>5.6219419836997998E-2</v>
      </c>
      <c r="F186" s="4">
        <v>6.8210382945835604E-2</v>
      </c>
      <c r="G186" s="4">
        <v>8.39870721101761E-2</v>
      </c>
      <c r="H186" s="4">
        <v>9.0630151331424699E-2</v>
      </c>
      <c r="I186" s="4">
        <v>9.6392385661602006E-2</v>
      </c>
      <c r="J186" s="4">
        <v>9.93678644299507E-2</v>
      </c>
      <c r="K186" s="4">
        <v>0.106600664556026</v>
      </c>
      <c r="L186" s="4">
        <v>0.10552480816841101</v>
      </c>
      <c r="M186" s="14">
        <v>0.10755640765031201</v>
      </c>
    </row>
    <row r="187" spans="1:13" x14ac:dyDescent="0.35">
      <c r="A187" s="67"/>
      <c r="B187" s="2">
        <v>0.7</v>
      </c>
      <c r="C187" s="4">
        <v>7.5077302753925297E-3</v>
      </c>
      <c r="D187" s="4">
        <v>3.5642994567751898E-2</v>
      </c>
      <c r="E187" s="4">
        <v>5.9159160902102798E-2</v>
      </c>
      <c r="F187" s="4">
        <v>7.2742870543152094E-2</v>
      </c>
      <c r="G187" s="4">
        <v>8.7929591536521898E-2</v>
      </c>
      <c r="H187" s="4">
        <v>9.6979476511478396E-2</v>
      </c>
      <c r="I187" s="4">
        <v>9.9929653108120006E-2</v>
      </c>
      <c r="J187" s="4">
        <v>0.10495255887508401</v>
      </c>
      <c r="K187" s="4">
        <v>0.10775842517614399</v>
      </c>
      <c r="L187" s="4">
        <v>0.11111643910408001</v>
      </c>
      <c r="M187" s="14">
        <v>0.112765010860231</v>
      </c>
    </row>
    <row r="188" spans="1:13" x14ac:dyDescent="0.35">
      <c r="A188" s="67"/>
      <c r="B188" s="2">
        <v>0.75</v>
      </c>
      <c r="C188" s="4">
        <v>6.9639938883483401E-3</v>
      </c>
      <c r="D188" s="4">
        <v>3.6884333193302199E-2</v>
      </c>
      <c r="E188" s="4">
        <v>6.2098901967207597E-2</v>
      </c>
      <c r="F188" s="4">
        <v>7.7275358140468597E-2</v>
      </c>
      <c r="G188" s="4">
        <v>9.1872110962867695E-2</v>
      </c>
      <c r="H188" s="4">
        <v>9.9025204777717604E-2</v>
      </c>
      <c r="I188" s="4">
        <v>0.106231272220612</v>
      </c>
      <c r="J188" s="4">
        <v>0.109301559627056</v>
      </c>
      <c r="K188" s="4">
        <v>0.11419729143381099</v>
      </c>
      <c r="L188" s="4">
        <v>0.11587713658809699</v>
      </c>
      <c r="M188" s="14">
        <v>0.117973614070151</v>
      </c>
    </row>
    <row r="189" spans="1:13" x14ac:dyDescent="0.35">
      <c r="A189" s="67"/>
      <c r="B189" s="2">
        <v>0.8</v>
      </c>
      <c r="C189" s="4">
        <v>3.39997000992298E-3</v>
      </c>
      <c r="D189" s="4">
        <v>3.8125671818852402E-2</v>
      </c>
      <c r="E189" s="4">
        <v>6.5038643032312396E-2</v>
      </c>
      <c r="F189" s="4">
        <v>8.2805342972278595E-2</v>
      </c>
      <c r="G189" s="4">
        <v>9.8271794617176098E-2</v>
      </c>
      <c r="H189" s="4">
        <v>0.103854693472385</v>
      </c>
      <c r="I189" s="4">
        <v>0.11054906994104401</v>
      </c>
      <c r="J189" s="4">
        <v>0.11183318495750399</v>
      </c>
      <c r="K189" s="4">
        <v>0.119392707943916</v>
      </c>
      <c r="L189" s="4">
        <v>0.12135711312293999</v>
      </c>
      <c r="M189" s="14">
        <v>0.12318221728007001</v>
      </c>
    </row>
    <row r="190" spans="1:13" x14ac:dyDescent="0.35">
      <c r="A190" s="67"/>
      <c r="B190" s="2">
        <v>0.85</v>
      </c>
      <c r="C190" s="4">
        <v>3.0979448929429102E-3</v>
      </c>
      <c r="D190" s="4">
        <v>3.9367010444402703E-2</v>
      </c>
      <c r="E190" s="4">
        <v>6.7978384097417202E-2</v>
      </c>
      <c r="F190" s="4">
        <v>8.5340753197669997E-2</v>
      </c>
      <c r="G190" s="4">
        <v>9.9042154848575606E-2</v>
      </c>
      <c r="H190" s="4">
        <v>0.10652762651443499</v>
      </c>
      <c r="I190" s="4">
        <v>0.11480832099914599</v>
      </c>
      <c r="J190" s="4">
        <v>0.117580339312553</v>
      </c>
      <c r="K190" s="4">
        <v>0.123276069760323</v>
      </c>
      <c r="L190" s="4">
        <v>0.12920427322387701</v>
      </c>
      <c r="M190" s="14">
        <v>0.12839082048998901</v>
      </c>
    </row>
    <row r="191" spans="1:13" x14ac:dyDescent="0.35">
      <c r="A191" s="67"/>
      <c r="B191" s="2">
        <v>0.9</v>
      </c>
      <c r="C191" s="4">
        <v>3.8918233476579198E-3</v>
      </c>
      <c r="D191" s="4">
        <v>4.0608349069952997E-2</v>
      </c>
      <c r="E191" s="4">
        <v>7.0918125162521994E-2</v>
      </c>
      <c r="F191" s="4">
        <v>9.1407276690006298E-2</v>
      </c>
      <c r="G191" s="4">
        <v>0.104330584406853</v>
      </c>
      <c r="H191" s="4">
        <v>0.111835218966007</v>
      </c>
      <c r="I191" s="4">
        <v>0.11823640763759601</v>
      </c>
      <c r="J191" s="4">
        <v>0.122221253812313</v>
      </c>
      <c r="K191" s="4">
        <v>0.126502215862274</v>
      </c>
      <c r="L191" s="4">
        <v>0.13207401335239399</v>
      </c>
      <c r="M191" s="14">
        <v>0.13359942369990899</v>
      </c>
    </row>
    <row r="192" spans="1:13" x14ac:dyDescent="0.35">
      <c r="A192" s="67"/>
      <c r="B192" s="2">
        <v>0.95</v>
      </c>
      <c r="C192" s="4">
        <v>3.60520277172327E-3</v>
      </c>
      <c r="D192" s="4">
        <v>4.18496876955032E-2</v>
      </c>
      <c r="E192" s="4">
        <v>7.3857866227626801E-2</v>
      </c>
      <c r="F192" s="4">
        <v>9.2788174748420701E-2</v>
      </c>
      <c r="G192" s="4">
        <v>0.106072872877121</v>
      </c>
      <c r="H192" s="4">
        <v>0.118019558489323</v>
      </c>
      <c r="I192" s="4">
        <v>0.120598271489143</v>
      </c>
      <c r="J192" s="4">
        <v>0.12578116357326499</v>
      </c>
      <c r="K192" s="4">
        <v>0.13076874613761899</v>
      </c>
      <c r="L192" s="4">
        <v>0.13604076206684099</v>
      </c>
      <c r="M192" s="14">
        <v>0.13880802690982799</v>
      </c>
    </row>
    <row r="193" spans="1:13" x14ac:dyDescent="0.35">
      <c r="A193" s="67"/>
      <c r="B193" s="2">
        <v>1</v>
      </c>
      <c r="C193" s="4">
        <v>2.71861930377781E-3</v>
      </c>
      <c r="D193" s="4">
        <v>4.3091026321053501E-2</v>
      </c>
      <c r="E193" s="4">
        <v>7.8001596033573206E-2</v>
      </c>
      <c r="F193" s="4">
        <v>9.8195232450962094E-2</v>
      </c>
      <c r="G193" s="4">
        <v>0.10862955451011699</v>
      </c>
      <c r="H193" s="4">
        <v>0.119840882718563</v>
      </c>
      <c r="I193" s="4">
        <v>0.12575632333755499</v>
      </c>
      <c r="J193" s="4">
        <v>0.13216708600521099</v>
      </c>
      <c r="K193" s="4">
        <v>0.13443796336650801</v>
      </c>
      <c r="L193" s="4">
        <v>0.13815490901470201</v>
      </c>
      <c r="M193" s="14">
        <v>0.141164615750313</v>
      </c>
    </row>
    <row r="194" spans="1:13" x14ac:dyDescent="0.35">
      <c r="A194" s="8"/>
      <c r="B194" s="9"/>
      <c r="C194" s="9"/>
      <c r="D194" s="9"/>
      <c r="E194" s="9"/>
      <c r="F194" s="9"/>
      <c r="G194" s="9"/>
      <c r="H194" s="9"/>
      <c r="I194" s="9"/>
      <c r="J194" s="9"/>
      <c r="K194" s="9"/>
      <c r="L194" s="9"/>
      <c r="M194" s="10"/>
    </row>
    <row r="195" spans="1:13" x14ac:dyDescent="0.35">
      <c r="A195" s="8"/>
      <c r="B195" s="9"/>
      <c r="C195" s="9"/>
      <c r="D195" s="9"/>
      <c r="E195" s="9"/>
      <c r="F195" s="9"/>
      <c r="G195" s="9"/>
      <c r="H195" s="9"/>
      <c r="I195" s="9"/>
      <c r="J195" s="9"/>
      <c r="K195" s="9"/>
      <c r="L195" s="9"/>
      <c r="M195" s="10"/>
    </row>
    <row r="196" spans="1:13" x14ac:dyDescent="0.35">
      <c r="A196" s="8"/>
      <c r="B196" s="9"/>
      <c r="C196" s="9"/>
      <c r="D196" s="9"/>
      <c r="E196" s="9"/>
      <c r="F196" s="9"/>
      <c r="G196" s="9"/>
      <c r="H196" s="9"/>
      <c r="I196" s="9"/>
      <c r="J196" s="9"/>
      <c r="K196" s="9"/>
      <c r="L196" s="9"/>
      <c r="M196" s="10"/>
    </row>
    <row r="197" spans="1:13" x14ac:dyDescent="0.35">
      <c r="A197" s="8"/>
      <c r="B197" s="9"/>
      <c r="C197" s="9"/>
      <c r="D197" s="9"/>
      <c r="E197" s="9"/>
      <c r="F197" s="9"/>
      <c r="G197" s="9"/>
      <c r="H197" s="9"/>
      <c r="I197" s="9"/>
      <c r="J197" s="9"/>
      <c r="K197" s="9"/>
      <c r="L197" s="9"/>
      <c r="M197" s="10"/>
    </row>
    <row r="198" spans="1:13" x14ac:dyDescent="0.35">
      <c r="A198" s="8"/>
      <c r="B198" s="9"/>
      <c r="C198" s="9"/>
      <c r="D198" s="9"/>
      <c r="E198" s="9"/>
      <c r="F198" s="9"/>
      <c r="G198" s="9"/>
      <c r="H198" s="9"/>
      <c r="I198" s="9"/>
      <c r="J198" s="9"/>
      <c r="K198" s="9"/>
      <c r="L198" s="9"/>
      <c r="M198" s="10"/>
    </row>
    <row r="199" spans="1:13" x14ac:dyDescent="0.35">
      <c r="A199" s="8"/>
      <c r="B199" s="9"/>
      <c r="C199" s="9"/>
      <c r="D199" s="9"/>
      <c r="E199" s="9"/>
      <c r="F199" s="9"/>
      <c r="G199" s="9"/>
      <c r="H199" s="9"/>
      <c r="I199" s="9"/>
      <c r="J199" s="9"/>
      <c r="K199" s="9"/>
      <c r="L199" s="9"/>
      <c r="M199" s="10"/>
    </row>
    <row r="200" spans="1:13" x14ac:dyDescent="0.35">
      <c r="A200" s="8"/>
      <c r="B200" s="9"/>
      <c r="C200" s="9"/>
      <c r="D200" s="9"/>
      <c r="E200" s="9"/>
      <c r="F200" s="9"/>
      <c r="G200" s="9"/>
      <c r="H200" s="9"/>
      <c r="I200" s="9"/>
      <c r="J200" s="9"/>
      <c r="K200" s="9"/>
      <c r="L200" s="9"/>
      <c r="M200" s="10"/>
    </row>
    <row r="201" spans="1:13" x14ac:dyDescent="0.35">
      <c r="A201" s="8"/>
      <c r="B201" s="9"/>
      <c r="C201" s="9"/>
      <c r="D201" s="9"/>
      <c r="E201" s="9"/>
      <c r="F201" s="9"/>
      <c r="G201" s="9"/>
      <c r="H201" s="9"/>
      <c r="I201" s="9"/>
      <c r="J201" s="9"/>
      <c r="K201" s="9"/>
      <c r="L201" s="9"/>
      <c r="M201" s="10"/>
    </row>
    <row r="202" spans="1:13" x14ac:dyDescent="0.35">
      <c r="A202" s="8"/>
      <c r="B202" s="9"/>
      <c r="C202" s="9"/>
      <c r="D202" s="9"/>
      <c r="E202" s="9"/>
      <c r="F202" s="9"/>
      <c r="G202" s="9"/>
      <c r="H202" s="9"/>
      <c r="I202" s="9"/>
      <c r="J202" s="9"/>
      <c r="K202" s="9"/>
      <c r="L202" s="9"/>
      <c r="M202" s="10"/>
    </row>
    <row r="203" spans="1:13" x14ac:dyDescent="0.35">
      <c r="A203" s="8"/>
      <c r="B203" s="9"/>
      <c r="C203" s="9"/>
      <c r="D203" s="9"/>
      <c r="E203" s="9"/>
      <c r="F203" s="9"/>
      <c r="G203" s="9"/>
      <c r="H203" s="9"/>
      <c r="I203" s="9"/>
      <c r="J203" s="9"/>
      <c r="K203" s="9"/>
      <c r="L203" s="9"/>
      <c r="M203" s="10"/>
    </row>
    <row r="204" spans="1:13" x14ac:dyDescent="0.35">
      <c r="A204" s="64" t="s">
        <v>1</v>
      </c>
      <c r="B204" s="65"/>
      <c r="C204" s="65"/>
      <c r="D204" s="65"/>
      <c r="E204" s="65"/>
      <c r="F204" s="65"/>
      <c r="G204" s="65"/>
      <c r="H204" s="65"/>
      <c r="I204" s="65"/>
      <c r="J204" s="65"/>
      <c r="K204" s="65"/>
      <c r="L204" s="65"/>
      <c r="M204" s="66"/>
    </row>
    <row r="205" spans="1:13" x14ac:dyDescent="0.35">
      <c r="A205" s="67" t="s">
        <v>0</v>
      </c>
      <c r="B205" s="1"/>
      <c r="C205" s="1">
        <v>0</v>
      </c>
      <c r="D205" s="1">
        <v>0.1</v>
      </c>
      <c r="E205" s="1">
        <v>0.2</v>
      </c>
      <c r="F205" s="1">
        <v>0.3</v>
      </c>
      <c r="G205" s="1">
        <v>0.4</v>
      </c>
      <c r="H205" s="1">
        <v>0.5</v>
      </c>
      <c r="I205" s="1">
        <v>0.6</v>
      </c>
      <c r="J205" s="1">
        <v>0.7</v>
      </c>
      <c r="K205" s="1">
        <v>0.8</v>
      </c>
      <c r="L205" s="1">
        <v>0.9</v>
      </c>
      <c r="M205" s="11">
        <v>1</v>
      </c>
    </row>
    <row r="206" spans="1:13" x14ac:dyDescent="0.35">
      <c r="A206" s="67"/>
      <c r="B206" s="2">
        <v>0</v>
      </c>
      <c r="C206" s="4">
        <v>0</v>
      </c>
      <c r="D206" s="4">
        <v>0</v>
      </c>
      <c r="E206" s="4">
        <v>0</v>
      </c>
      <c r="F206" s="4">
        <v>0</v>
      </c>
      <c r="G206" s="4">
        <v>0</v>
      </c>
      <c r="H206" s="4">
        <v>0</v>
      </c>
      <c r="I206" s="4">
        <v>0</v>
      </c>
      <c r="J206" s="4">
        <v>0</v>
      </c>
      <c r="K206" s="4">
        <v>0</v>
      </c>
      <c r="L206" s="4">
        <v>0</v>
      </c>
      <c r="M206" s="14">
        <v>0</v>
      </c>
    </row>
    <row r="207" spans="1:13" x14ac:dyDescent="0.35">
      <c r="A207" s="67"/>
      <c r="B207" s="2">
        <v>0.05</v>
      </c>
      <c r="C207" s="4">
        <v>-1.38664583209902E-3</v>
      </c>
      <c r="D207" s="4">
        <v>-2.1896574180573199E-3</v>
      </c>
      <c r="E207" s="4">
        <v>-2.9076768551021801E-3</v>
      </c>
      <c r="F207" s="4">
        <v>-3.4282137639820602E-3</v>
      </c>
      <c r="G207" s="4">
        <v>-3.8202432915568399E-3</v>
      </c>
      <c r="H207" s="4">
        <v>-4.1090510785579699E-3</v>
      </c>
      <c r="I207" s="4">
        <v>-4.3747806921601304E-3</v>
      </c>
      <c r="J207" s="4">
        <v>-4.5699747279286402E-3</v>
      </c>
      <c r="K207" s="4">
        <v>-4.8097399994731001E-3</v>
      </c>
      <c r="L207" s="4">
        <v>-4.89722797647119E-3</v>
      </c>
      <c r="M207" s="14">
        <v>-4.7844182699918799E-3</v>
      </c>
    </row>
    <row r="208" spans="1:13" x14ac:dyDescent="0.35">
      <c r="A208" s="67"/>
      <c r="B208" s="2">
        <v>0.1</v>
      </c>
      <c r="C208" s="4">
        <v>-6.9862866075709495E-4</v>
      </c>
      <c r="D208" s="4">
        <v>-2.7100190054625299E-3</v>
      </c>
      <c r="E208" s="4">
        <v>-4.1290381923317901E-3</v>
      </c>
      <c r="F208" s="4">
        <v>-5.1561603322625204E-3</v>
      </c>
      <c r="G208" s="4">
        <v>-5.8695147745311304E-3</v>
      </c>
      <c r="H208" s="4">
        <v>-6.4295148476958301E-3</v>
      </c>
      <c r="I208" s="4">
        <v>-6.8138749338686501E-3</v>
      </c>
      <c r="J208" s="4">
        <v>-7.4445339851081397E-3</v>
      </c>
      <c r="K208" s="4">
        <v>-7.4011823162436503E-3</v>
      </c>
      <c r="L208" s="4">
        <v>-7.3830108158290404E-3</v>
      </c>
      <c r="M208" s="14">
        <v>-7.7130445279181004E-3</v>
      </c>
    </row>
    <row r="209" spans="1:13" x14ac:dyDescent="0.35">
      <c r="A209" s="67"/>
      <c r="B209" s="2">
        <v>0.15</v>
      </c>
      <c r="C209" s="4">
        <v>-2.7599664463196001E-5</v>
      </c>
      <c r="D209" s="4">
        <v>-3.0148117803037201E-3</v>
      </c>
      <c r="E209" s="4">
        <v>-5.0507532432675396E-3</v>
      </c>
      <c r="F209" s="4">
        <v>-6.4348462037742103E-3</v>
      </c>
      <c r="G209" s="4">
        <v>-7.14135775342584E-3</v>
      </c>
      <c r="H209" s="4">
        <v>-8.1023629754781706E-3</v>
      </c>
      <c r="I209" s="4">
        <v>-9.43024642765522E-3</v>
      </c>
      <c r="J209" s="4">
        <v>-9.1644991189241392E-3</v>
      </c>
      <c r="K209" s="4">
        <v>-9.3739507719874399E-3</v>
      </c>
      <c r="L209" s="4">
        <v>-1.0105287656188001E-2</v>
      </c>
      <c r="M209" s="14">
        <v>-9.9738445132970793E-3</v>
      </c>
    </row>
    <row r="210" spans="1:13" x14ac:dyDescent="0.35">
      <c r="A210" s="67"/>
      <c r="B210" s="2">
        <v>0.2</v>
      </c>
      <c r="C210" s="4">
        <v>4.2327318806201198E-4</v>
      </c>
      <c r="D210" s="4">
        <v>-3.4243613481521602E-3</v>
      </c>
      <c r="E210" s="4">
        <v>-5.8656036853790301E-3</v>
      </c>
      <c r="F210" s="4">
        <v>-7.5644194148480901E-3</v>
      </c>
      <c r="G210" s="4">
        <v>-8.7557770311832393E-3</v>
      </c>
      <c r="H210" s="4">
        <v>-9.6046207472681999E-3</v>
      </c>
      <c r="I210" s="4">
        <v>-1.0250438004732101E-2</v>
      </c>
      <c r="J210" s="4">
        <v>-1.04649565182626E-2</v>
      </c>
      <c r="K210" s="4">
        <v>-1.09529360197485E-2</v>
      </c>
      <c r="L210" s="4">
        <v>-1.13289272412658E-2</v>
      </c>
      <c r="M210" s="14">
        <v>-1.1230595177039501E-2</v>
      </c>
    </row>
    <row r="211" spans="1:13" x14ac:dyDescent="0.35">
      <c r="A211" s="67"/>
      <c r="B211" s="2">
        <v>0.25</v>
      </c>
      <c r="C211" s="4">
        <v>5.3677870891988299E-4</v>
      </c>
      <c r="D211" s="4">
        <v>-3.8624419830739498E-3</v>
      </c>
      <c r="E211" s="4">
        <v>-6.6088298335671399E-3</v>
      </c>
      <c r="F211" s="4">
        <v>-8.5934391245245899E-3</v>
      </c>
      <c r="G211" s="4">
        <v>-9.9305519834160805E-3</v>
      </c>
      <c r="H211" s="4">
        <v>-1.0959777049720299E-2</v>
      </c>
      <c r="I211" s="4">
        <v>-1.1626471765339401E-2</v>
      </c>
      <c r="J211" s="4">
        <v>-1.17654139176011E-2</v>
      </c>
      <c r="K211" s="4">
        <v>-1.25319212675095E-2</v>
      </c>
      <c r="L211" s="4">
        <v>-1.2371996883302899E-2</v>
      </c>
      <c r="M211" s="14">
        <v>-1.2487345840781899E-2</v>
      </c>
    </row>
    <row r="212" spans="1:13" x14ac:dyDescent="0.35">
      <c r="A212" s="67"/>
      <c r="B212" s="2">
        <v>0.3</v>
      </c>
      <c r="C212" s="4">
        <v>6.7109201336279501E-4</v>
      </c>
      <c r="D212" s="4">
        <v>-4.9519101157784497E-3</v>
      </c>
      <c r="E212" s="4">
        <v>-6.9044483825564402E-3</v>
      </c>
      <c r="F212" s="4">
        <v>-9.6108103170990892E-3</v>
      </c>
      <c r="G212" s="4">
        <v>-1.04700308293104E-2</v>
      </c>
      <c r="H212" s="4">
        <v>-1.2140367180109E-2</v>
      </c>
      <c r="I212" s="4">
        <v>-1.27407875843346E-2</v>
      </c>
      <c r="J212" s="4">
        <v>-1.3065871316939599E-2</v>
      </c>
      <c r="K212" s="4">
        <v>-1.3686662539839699E-2</v>
      </c>
      <c r="L212" s="4">
        <v>-1.3415066525340099E-2</v>
      </c>
      <c r="M212" s="14">
        <v>-1.37440965045244E-2</v>
      </c>
    </row>
    <row r="213" spans="1:13" x14ac:dyDescent="0.35">
      <c r="A213" s="67"/>
      <c r="B213" s="2">
        <v>0.35</v>
      </c>
      <c r="C213" s="4">
        <v>6.9947511656209805E-4</v>
      </c>
      <c r="D213" s="4">
        <v>-5.3748312140149699E-3</v>
      </c>
      <c r="E213" s="4">
        <v>-7.7229081653058503E-3</v>
      </c>
      <c r="F213" s="4">
        <v>-1.0530246421694801E-2</v>
      </c>
      <c r="G213" s="4">
        <v>-1.1546009220182901E-2</v>
      </c>
      <c r="H213" s="4">
        <v>-1.31526412442327E-2</v>
      </c>
      <c r="I213" s="4">
        <v>-1.38551034033299E-2</v>
      </c>
      <c r="J213" s="4">
        <v>-1.43663287162781E-2</v>
      </c>
      <c r="K213" s="4">
        <v>-1.4752941206097599E-2</v>
      </c>
      <c r="L213" s="4">
        <v>-1.4458136167377201E-2</v>
      </c>
      <c r="M213" s="14">
        <v>-1.5000847168266799E-2</v>
      </c>
    </row>
    <row r="214" spans="1:13" x14ac:dyDescent="0.35">
      <c r="A214" s="67"/>
      <c r="B214" s="2">
        <v>0.4</v>
      </c>
      <c r="C214" s="4">
        <v>4.48772800154984E-4</v>
      </c>
      <c r="D214" s="4">
        <v>-5.7977523122514996E-3</v>
      </c>
      <c r="E214" s="4">
        <v>-8.5413679480552708E-3</v>
      </c>
      <c r="F214" s="4">
        <v>-1.1185401817783699E-2</v>
      </c>
      <c r="G214" s="4">
        <v>-1.26219876110554E-2</v>
      </c>
      <c r="H214" s="4">
        <v>-1.4476500451564799E-2</v>
      </c>
      <c r="I214" s="4">
        <v>-1.49114178493619E-2</v>
      </c>
      <c r="J214" s="4">
        <v>-1.52489803731442E-2</v>
      </c>
      <c r="K214" s="4">
        <v>-1.5629487112164501E-2</v>
      </c>
      <c r="L214" s="4">
        <v>-1.5501205809414401E-2</v>
      </c>
      <c r="M214" s="14">
        <v>-1.606784760952E-2</v>
      </c>
    </row>
    <row r="215" spans="1:13" x14ac:dyDescent="0.35">
      <c r="A215" s="67"/>
      <c r="B215" s="2">
        <v>0.45</v>
      </c>
      <c r="C215" s="4">
        <v>4.4716880074702198E-4</v>
      </c>
      <c r="D215" s="4">
        <v>-6.2206734104880302E-3</v>
      </c>
      <c r="E215" s="4">
        <v>-9.7954468801617605E-3</v>
      </c>
      <c r="F215" s="4">
        <v>-1.1840557213872701E-2</v>
      </c>
      <c r="G215" s="4">
        <v>-1.3697966001927899E-2</v>
      </c>
      <c r="H215" s="4">
        <v>-1.5079939737916E-2</v>
      </c>
      <c r="I215" s="4">
        <v>-1.52635226647059E-2</v>
      </c>
      <c r="J215" s="4">
        <v>-1.60706322640181E-2</v>
      </c>
      <c r="K215" s="4">
        <v>-1.6558285802602799E-2</v>
      </c>
      <c r="L215" s="4">
        <v>-1.6607021912932399E-2</v>
      </c>
      <c r="M215" s="14">
        <v>-1.7232209444046E-2</v>
      </c>
    </row>
    <row r="216" spans="1:13" x14ac:dyDescent="0.35">
      <c r="A216" s="67"/>
      <c r="B216" s="2">
        <v>0.5</v>
      </c>
      <c r="C216" s="4">
        <v>6.0627172933891405E-4</v>
      </c>
      <c r="D216" s="4">
        <v>-6.6435945087245504E-3</v>
      </c>
      <c r="E216" s="4">
        <v>-1.04486383497715E-2</v>
      </c>
      <c r="F216" s="4">
        <v>-1.2495712609961599E-2</v>
      </c>
      <c r="G216" s="4">
        <v>-1.43773863092065E-2</v>
      </c>
      <c r="H216" s="4">
        <v>-1.53812086209655E-2</v>
      </c>
      <c r="I216" s="4">
        <v>-1.5967732295393899E-2</v>
      </c>
      <c r="J216" s="4">
        <v>-1.7087103798985499E-2</v>
      </c>
      <c r="K216" s="4">
        <v>-1.7240969464182899E-2</v>
      </c>
      <c r="L216" s="4">
        <v>-1.7294036224484399E-2</v>
      </c>
      <c r="M216" s="14">
        <v>-1.7948327586054798E-2</v>
      </c>
    </row>
    <row r="217" spans="1:13" x14ac:dyDescent="0.35">
      <c r="A217" s="67"/>
      <c r="B217" s="2">
        <v>0.55000000000000004</v>
      </c>
      <c r="C217" s="4">
        <v>5.76004560571164E-4</v>
      </c>
      <c r="D217" s="4">
        <v>-7.0665156069610801E-3</v>
      </c>
      <c r="E217" s="4">
        <v>-1.11772945771615E-2</v>
      </c>
      <c r="F217" s="4">
        <v>-1.3150868006050601E-2</v>
      </c>
      <c r="G217" s="4">
        <v>-1.46826272830367E-2</v>
      </c>
      <c r="H217" s="4">
        <v>-1.6002766788005801E-2</v>
      </c>
      <c r="I217" s="4">
        <v>-1.6278270632028601E-2</v>
      </c>
      <c r="J217" s="4">
        <v>-1.74422953277826E-2</v>
      </c>
      <c r="K217" s="4">
        <v>-1.7942696809768701E-2</v>
      </c>
      <c r="L217" s="4">
        <v>-1.8265239894390099E-2</v>
      </c>
      <c r="M217" s="14">
        <v>-1.8575163558125499E-2</v>
      </c>
    </row>
    <row r="218" spans="1:13" x14ac:dyDescent="0.35">
      <c r="A218" s="67"/>
      <c r="B218" s="2">
        <v>0.6</v>
      </c>
      <c r="C218" s="4">
        <v>3.0643015634268501E-4</v>
      </c>
      <c r="D218" s="4">
        <v>-7.4894367051976099E-3</v>
      </c>
      <c r="E218" s="4">
        <v>-1.19059508045514E-2</v>
      </c>
      <c r="F218" s="4">
        <v>-1.39138242229819E-2</v>
      </c>
      <c r="G218" s="4">
        <v>-1.54368774965405E-2</v>
      </c>
      <c r="H218" s="4">
        <v>-1.6548056155443198E-2</v>
      </c>
      <c r="I218" s="4">
        <v>-1.72849725931883E-2</v>
      </c>
      <c r="J218" s="4">
        <v>-1.83804593980312E-2</v>
      </c>
      <c r="K218" s="4">
        <v>-1.82932838797569E-2</v>
      </c>
      <c r="L218" s="4">
        <v>-1.91577970981598E-2</v>
      </c>
      <c r="M218" s="14">
        <v>-1.92019995301962E-2</v>
      </c>
    </row>
    <row r="219" spans="1:13" x14ac:dyDescent="0.35">
      <c r="A219" s="67"/>
      <c r="B219" s="2">
        <v>0.65</v>
      </c>
      <c r="C219" s="4">
        <v>3.1652179313823602E-4</v>
      </c>
      <c r="D219" s="4">
        <v>-7.9123578034341301E-3</v>
      </c>
      <c r="E219" s="4">
        <v>-1.26346070319414E-2</v>
      </c>
      <c r="F219" s="4">
        <v>-1.42875630408525E-2</v>
      </c>
      <c r="G219" s="4">
        <v>-1.5940906479954699E-2</v>
      </c>
      <c r="H219" s="4">
        <v>-1.71051025390625E-2</v>
      </c>
      <c r="I219" s="4">
        <v>-1.77787207067013E-2</v>
      </c>
      <c r="J219" s="4">
        <v>-1.8857780843973201E-2</v>
      </c>
      <c r="K219" s="4">
        <v>-1.9144942983984899E-2</v>
      </c>
      <c r="L219" s="4">
        <v>-1.9890591502189602E-2</v>
      </c>
      <c r="M219" s="14">
        <v>-1.9816059619188298E-2</v>
      </c>
    </row>
    <row r="220" spans="1:13" x14ac:dyDescent="0.35">
      <c r="A220" s="67"/>
      <c r="B220" s="2">
        <v>0.7</v>
      </c>
      <c r="C220" s="4">
        <v>2.1667781402356901E-4</v>
      </c>
      <c r="D220" s="4">
        <v>-8.3352789016706598E-3</v>
      </c>
      <c r="E220" s="4">
        <v>-1.2498452328145501E-2</v>
      </c>
      <c r="F220" s="4">
        <v>-1.4960831031203299E-2</v>
      </c>
      <c r="G220" s="4">
        <v>-1.6642702743411099E-2</v>
      </c>
      <c r="H220" s="4">
        <v>-1.78616140037775E-2</v>
      </c>
      <c r="I220" s="4">
        <v>-1.8531724810600302E-2</v>
      </c>
      <c r="J220" s="4">
        <v>-2.0143179222941399E-2</v>
      </c>
      <c r="K220" s="4">
        <v>-1.97072811424732E-2</v>
      </c>
      <c r="L220" s="4">
        <v>-2.0431168377399399E-2</v>
      </c>
      <c r="M220" s="14">
        <v>-2.0600853487849201E-2</v>
      </c>
    </row>
    <row r="221" spans="1:13" x14ac:dyDescent="0.35">
      <c r="A221" s="67"/>
      <c r="B221" s="2">
        <v>0.75</v>
      </c>
      <c r="C221" s="4">
        <v>4.3081361218355601E-4</v>
      </c>
      <c r="D221" s="4">
        <v>-8.7581999999071895E-3</v>
      </c>
      <c r="E221" s="4">
        <v>-1.2531012296676599E-2</v>
      </c>
      <c r="F221" s="4">
        <v>-1.5291497111320501E-2</v>
      </c>
      <c r="G221" s="4">
        <v>-1.6981540247798001E-2</v>
      </c>
      <c r="H221" s="4">
        <v>-1.7941016703844102E-2</v>
      </c>
      <c r="I221" s="4">
        <v>-1.9416486844420398E-2</v>
      </c>
      <c r="J221" s="4">
        <v>-2.0149789750575998E-2</v>
      </c>
      <c r="K221" s="4">
        <v>-2.0667672157287601E-2</v>
      </c>
      <c r="L221" s="4">
        <v>-2.1111739799380299E-2</v>
      </c>
      <c r="M221" s="14">
        <v>-2.1641816943883899E-2</v>
      </c>
    </row>
    <row r="222" spans="1:13" x14ac:dyDescent="0.35">
      <c r="A222" s="67"/>
      <c r="B222" s="2">
        <v>0.8</v>
      </c>
      <c r="C222" s="4">
        <v>1.8251278379466401E-4</v>
      </c>
      <c r="D222" s="4">
        <v>-9.1811210981437106E-3</v>
      </c>
      <c r="E222" s="4">
        <v>-1.3187263160944001E-2</v>
      </c>
      <c r="F222" s="4">
        <v>-1.5583395026624199E-2</v>
      </c>
      <c r="G222" s="4">
        <v>-1.74904130399227E-2</v>
      </c>
      <c r="H222" s="4">
        <v>-1.8621394410729401E-2</v>
      </c>
      <c r="I222" s="4">
        <v>-1.9807053729891801E-2</v>
      </c>
      <c r="J222" s="4">
        <v>-2.04124804586172E-2</v>
      </c>
      <c r="K222" s="4">
        <v>-2.12656073272228E-2</v>
      </c>
      <c r="L222" s="4">
        <v>-2.17152945697308E-2</v>
      </c>
      <c r="M222" s="14">
        <v>-2.2044584155082699E-2</v>
      </c>
    </row>
    <row r="223" spans="1:13" x14ac:dyDescent="0.35">
      <c r="A223" s="67"/>
      <c r="B223" s="2">
        <v>0.85</v>
      </c>
      <c r="C223" s="4">
        <v>1.6480981139466199E-4</v>
      </c>
      <c r="D223" s="4">
        <v>-9.6040421963802403E-3</v>
      </c>
      <c r="E223" s="4">
        <v>-1.3469319790601701E-2</v>
      </c>
      <c r="F223" s="4">
        <v>-1.6236094757914502E-2</v>
      </c>
      <c r="G223" s="4">
        <v>-1.7744040116667699E-2</v>
      </c>
      <c r="H223" s="4">
        <v>-1.9388219341635701E-2</v>
      </c>
      <c r="I223" s="4">
        <v>-2.03830990940332E-2</v>
      </c>
      <c r="J223" s="4">
        <v>-2.1782856434583699E-2</v>
      </c>
      <c r="K223" s="4">
        <v>-2.1786009892821302E-2</v>
      </c>
      <c r="L223" s="4">
        <v>-2.2265560925006901E-2</v>
      </c>
      <c r="M223" s="14">
        <v>-2.2679796442389499E-2</v>
      </c>
    </row>
    <row r="224" spans="1:13" x14ac:dyDescent="0.35">
      <c r="A224" s="67"/>
      <c r="B224" s="2">
        <v>0.9</v>
      </c>
      <c r="C224" s="4">
        <v>1.4351880236063201E-4</v>
      </c>
      <c r="D224" s="4">
        <v>-1.00269632946168E-2</v>
      </c>
      <c r="E224" s="4">
        <v>-1.3918462209403499E-2</v>
      </c>
      <c r="F224" s="4">
        <v>-1.6448184847831698E-2</v>
      </c>
      <c r="G224" s="4">
        <v>-1.8176343291997899E-2</v>
      </c>
      <c r="H224" s="4">
        <v>-1.9911155104637101E-2</v>
      </c>
      <c r="I224" s="4">
        <v>-2.0991774275898899E-2</v>
      </c>
      <c r="J224" s="4">
        <v>-2.19242703169584E-2</v>
      </c>
      <c r="K224" s="4">
        <v>-2.2583385929465301E-2</v>
      </c>
      <c r="L224" s="4">
        <v>-2.2930117323994598E-2</v>
      </c>
      <c r="M224" s="14">
        <v>-2.3372897878289198E-2</v>
      </c>
    </row>
    <row r="225" spans="1:13" x14ac:dyDescent="0.35">
      <c r="A225" s="67"/>
      <c r="B225" s="2">
        <v>0.95</v>
      </c>
      <c r="C225" s="4">
        <v>1.2006429460598201E-4</v>
      </c>
      <c r="D225" s="4">
        <v>-1.04498843928533E-2</v>
      </c>
      <c r="E225" s="4">
        <v>-1.4369683340191799E-2</v>
      </c>
      <c r="F225" s="4">
        <v>-1.69713050127029E-2</v>
      </c>
      <c r="G225" s="4">
        <v>-1.89585164189339E-2</v>
      </c>
      <c r="H225" s="4">
        <v>-2.0098183304071399E-2</v>
      </c>
      <c r="I225" s="4">
        <v>-2.1616877987980801E-2</v>
      </c>
      <c r="J225" s="4">
        <v>-2.21584048122168E-2</v>
      </c>
      <c r="K225" s="4">
        <v>-2.3056525737047199E-2</v>
      </c>
      <c r="L225" s="4">
        <v>-2.3682927712798101E-2</v>
      </c>
      <c r="M225" s="14">
        <v>-2.40767747163773E-2</v>
      </c>
    </row>
    <row r="226" spans="1:13" ht="15" thickBot="1" x14ac:dyDescent="0.4">
      <c r="A226" s="68"/>
      <c r="B226" s="15">
        <v>1</v>
      </c>
      <c r="C226" s="16">
        <v>8.2990358350798501E-5</v>
      </c>
      <c r="D226" s="16">
        <v>-1.08728054910898E-2</v>
      </c>
      <c r="E226" s="16">
        <v>-1.4417011290788701E-2</v>
      </c>
      <c r="F226" s="16">
        <v>-1.73736941069365E-2</v>
      </c>
      <c r="G226" s="16">
        <v>-1.8991000950336501E-2</v>
      </c>
      <c r="H226" s="16">
        <v>-2.0692531019449199E-2</v>
      </c>
      <c r="I226" s="16">
        <v>-2.19529997557402E-2</v>
      </c>
      <c r="J226" s="16">
        <v>-2.2716823965311099E-2</v>
      </c>
      <c r="K226" s="16">
        <v>-2.3536749184131601E-2</v>
      </c>
      <c r="L226" s="16">
        <v>-2.4479810148477599E-2</v>
      </c>
      <c r="M226" s="17">
        <v>-2.45661400258541E-2</v>
      </c>
    </row>
  </sheetData>
  <mergeCells count="14">
    <mergeCell ref="A205:A226"/>
    <mergeCell ref="A171:M171"/>
    <mergeCell ref="A172:A193"/>
    <mergeCell ref="A204:M204"/>
    <mergeCell ref="A106:A127"/>
    <mergeCell ref="A138:M138"/>
    <mergeCell ref="A139:A160"/>
    <mergeCell ref="A72:M72"/>
    <mergeCell ref="A73:A94"/>
    <mergeCell ref="A105:M105"/>
    <mergeCell ref="A6:M6"/>
    <mergeCell ref="A7:A28"/>
    <mergeCell ref="A39:M39"/>
    <mergeCell ref="A40:A61"/>
  </mergeCells>
  <pageMargins left="0.7" right="0.7" top="0.75" bottom="0.75" header="0.3" footer="0.3"/>
  <pageSetup paperSize="9" orientation="landscape" r:id="rId1"/>
  <headerFooter>
    <oddHeader>&amp;C&amp;"-,Italic"TRV parameters for load current switching 
CLASS 8: Transformer rating: 1001 MVA or more ,  Generator rating: 801 MVA or more</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39163-538B-4296-BBD9-4C973A7783F7}">
  <dimension ref="A1:A8"/>
  <sheetViews>
    <sheetView workbookViewId="0">
      <selection activeCell="D21" sqref="D21"/>
    </sheetView>
  </sheetViews>
  <sheetFormatPr defaultRowHeight="14.5" x14ac:dyDescent="0.35"/>
  <cols>
    <col min="1" max="1" width="25" customWidth="1"/>
  </cols>
  <sheetData>
    <row r="1" spans="1:1" x14ac:dyDescent="0.35">
      <c r="A1" t="s">
        <v>5</v>
      </c>
    </row>
    <row r="2" spans="1:1" x14ac:dyDescent="0.35">
      <c r="A2" t="s">
        <v>6</v>
      </c>
    </row>
    <row r="3" spans="1:1" x14ac:dyDescent="0.35">
      <c r="A3" t="s">
        <v>7</v>
      </c>
    </row>
    <row r="4" spans="1:1" x14ac:dyDescent="0.35">
      <c r="A4" t="s">
        <v>8</v>
      </c>
    </row>
    <row r="5" spans="1:1" x14ac:dyDescent="0.35">
      <c r="A5" t="s">
        <v>9</v>
      </c>
    </row>
    <row r="6" spans="1:1" x14ac:dyDescent="0.35">
      <c r="A6" t="s">
        <v>10</v>
      </c>
    </row>
    <row r="7" spans="1:1" x14ac:dyDescent="0.35">
      <c r="A7" t="s">
        <v>11</v>
      </c>
    </row>
    <row r="8" spans="1:1" x14ac:dyDescent="0.35">
      <c r="A8" t="s">
        <v>101</v>
      </c>
    </row>
  </sheetData>
  <pageMargins left="0.7" right="0.7" top="0.75" bottom="0.75" header="0.3" footer="0.3"/>
  <pageSetup paperSize="9" orientation="portrait" horizontalDpi="30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34685-0AFA-449B-9EDA-702732FF7CB2}">
  <dimension ref="A1:I120"/>
  <sheetViews>
    <sheetView zoomScale="80" zoomScaleNormal="80" workbookViewId="0">
      <selection activeCell="B12" sqref="B12"/>
    </sheetView>
  </sheetViews>
  <sheetFormatPr defaultRowHeight="14.5" x14ac:dyDescent="0.35"/>
  <cols>
    <col min="1" max="1" width="96.90625" bestFit="1" customWidth="1"/>
    <col min="2" max="7" width="13.6328125" bestFit="1" customWidth="1"/>
    <col min="8" max="8" width="13.36328125" bestFit="1" customWidth="1"/>
    <col min="9" max="9" width="13.6328125" bestFit="1" customWidth="1"/>
  </cols>
  <sheetData>
    <row r="1" spans="1:2" x14ac:dyDescent="0.35">
      <c r="A1" s="33" t="s">
        <v>4</v>
      </c>
      <c r="B1" s="33" t="str">
        <f>TRV_parameters_calculator!E5</f>
        <v>51-100 MVA</v>
      </c>
    </row>
    <row r="2" spans="1:2" x14ac:dyDescent="0.35">
      <c r="A2" s="33" t="s">
        <v>12</v>
      </c>
      <c r="B2" s="33">
        <f>TRV_parameters_calculator!E6</f>
        <v>20</v>
      </c>
    </row>
    <row r="3" spans="1:2" x14ac:dyDescent="0.35">
      <c r="A3" s="33" t="s">
        <v>14</v>
      </c>
      <c r="B3" s="33">
        <f>TRV_parameters_calculator!E7</f>
        <v>50</v>
      </c>
    </row>
    <row r="4" spans="1:2" x14ac:dyDescent="0.35">
      <c r="A4" s="33" t="s">
        <v>13</v>
      </c>
      <c r="B4" s="33">
        <f>TRV_parameters_calculator!E8</f>
        <v>5</v>
      </c>
    </row>
    <row r="5" spans="1:2" x14ac:dyDescent="0.35">
      <c r="A5" s="33" t="s">
        <v>15</v>
      </c>
      <c r="B5" s="23">
        <f>IF(TRV_parameters_calculator!E9=0,0,TRV_parameters_calculator!E9-0.0000000000001+0.000000000000001)</f>
        <v>9.9999999999901001E-2</v>
      </c>
    </row>
    <row r="6" spans="1:2" x14ac:dyDescent="0.35">
      <c r="A6" s="33" t="s">
        <v>16</v>
      </c>
      <c r="B6" s="23">
        <f>IF(TRV_parameters_calculator!E10=0,0.00000000000001,TRV_parameters_calculator!E10-0.0000000000001+0.00000000000001)</f>
        <v>9.9999999999910008E-2</v>
      </c>
    </row>
    <row r="7" spans="1:2" x14ac:dyDescent="0.35">
      <c r="A7" s="33" t="s">
        <v>104</v>
      </c>
      <c r="B7" s="33">
        <f>B4/B3*5.6569</f>
        <v>0.56569000000000003</v>
      </c>
    </row>
    <row r="9" spans="1:2" x14ac:dyDescent="0.35">
      <c r="A9" t="s">
        <v>20</v>
      </c>
    </row>
    <row r="10" spans="1:2" x14ac:dyDescent="0.35">
      <c r="A10" t="s">
        <v>17</v>
      </c>
      <c r="B10" s="35">
        <f>IF($B$7&lt;1,'Intermediate calculations_LS&lt;'!B10,'Intermediate calculations_LS&gt;='!C10)</f>
        <v>22.484449606674723</v>
      </c>
    </row>
    <row r="11" spans="1:2" x14ac:dyDescent="0.35">
      <c r="A11" t="s">
        <v>102</v>
      </c>
      <c r="B11" s="35">
        <f>IF($B$7&lt;1,'Intermediate calculations_LS&lt;'!B11,'Intermediate calculations_LS&gt;='!C11)</f>
        <v>0.57176832929218069</v>
      </c>
    </row>
    <row r="12" spans="1:2" x14ac:dyDescent="0.35">
      <c r="A12" t="s">
        <v>103</v>
      </c>
      <c r="B12" s="58">
        <f>IF($B$7&lt;1,'Intermediate calculations_LS&lt;'!B12,'Intermediate calculations_LS&gt;='!C12)</f>
        <v>4.5154008593385946</v>
      </c>
    </row>
    <row r="13" spans="1:2" x14ac:dyDescent="0.35">
      <c r="B13" s="35"/>
    </row>
    <row r="14" spans="1:2" x14ac:dyDescent="0.35">
      <c r="A14" t="s">
        <v>44</v>
      </c>
      <c r="B14" s="35">
        <f>IF($B$7&lt;1,'Intermediate calculations_LS&lt;'!B14,'Intermediate calculations_LS&gt;='!B14)</f>
        <v>9.9999999999910008E-2</v>
      </c>
    </row>
    <row r="15" spans="1:2" x14ac:dyDescent="0.35">
      <c r="A15" t="s">
        <v>43</v>
      </c>
      <c r="B15" s="35">
        <f>IF($B$7&lt;1,'Intermediate calculations_LS&lt;'!B15,'Intermediate calculations_LS&gt;='!B15)</f>
        <v>0.05</v>
      </c>
    </row>
    <row r="16" spans="1:2" x14ac:dyDescent="0.35">
      <c r="A16" t="s">
        <v>46</v>
      </c>
      <c r="B16" s="35">
        <f>IF($B$7&lt;1,'Intermediate calculations_LS&lt;'!B16,'Intermediate calculations_LS&gt;='!B16)</f>
        <v>0.1</v>
      </c>
    </row>
    <row r="17" spans="1:9" x14ac:dyDescent="0.35">
      <c r="B17" s="35"/>
    </row>
    <row r="18" spans="1:9" x14ac:dyDescent="0.35">
      <c r="A18" t="s">
        <v>22</v>
      </c>
      <c r="B18" s="35">
        <f>IF($B$7&lt;1,'Intermediate calculations_LS&lt;'!B18,'Intermediate calculations_LS&gt;='!B18)</f>
        <v>0.99999999999990996</v>
      </c>
    </row>
    <row r="19" spans="1:9" x14ac:dyDescent="0.35">
      <c r="A19" t="s">
        <v>45</v>
      </c>
      <c r="B19" s="35">
        <f>IF($B$7&lt;1,'Intermediate calculations_LS&lt;'!B19,'Intermediate calculations_LS&gt;='!B19)</f>
        <v>0.9</v>
      </c>
    </row>
    <row r="20" spans="1:9" x14ac:dyDescent="0.35">
      <c r="A20" t="s">
        <v>47</v>
      </c>
      <c r="B20" s="35">
        <f>IF($B$7&lt;1,'Intermediate calculations_LS&lt;'!B20,'Intermediate calculations_LS&gt;='!B20)</f>
        <v>1</v>
      </c>
    </row>
    <row r="21" spans="1:9" x14ac:dyDescent="0.35">
      <c r="B21" s="35"/>
    </row>
    <row r="22" spans="1:9" x14ac:dyDescent="0.35">
      <c r="A22" t="s">
        <v>31</v>
      </c>
      <c r="B22" s="35">
        <f>IF($B$7&lt;1,'Intermediate calculations_LS&lt;'!B22,'Intermediate calculations_LS&gt;='!C22)</f>
        <v>15.79</v>
      </c>
    </row>
    <row r="23" spans="1:9" x14ac:dyDescent="0.35">
      <c r="A23" t="s">
        <v>32</v>
      </c>
      <c r="B23" s="35">
        <f>IF($B$7&lt;1,'Intermediate calculations_LS&lt;'!B23,'Intermediate calculations_LS&gt;='!C23)</f>
        <v>51.89</v>
      </c>
    </row>
    <row r="24" spans="1:9" x14ac:dyDescent="0.35">
      <c r="A24" t="s">
        <v>24</v>
      </c>
      <c r="B24" s="34">
        <f>IF($B$7&lt;1,'Intermediate calculations_LS&lt;'!B24,'Intermediate calculations_LS&gt;='!C24)</f>
        <v>1.1242224803337362</v>
      </c>
      <c r="C24" s="34"/>
      <c r="D24" s="34"/>
      <c r="E24" s="34"/>
      <c r="F24" s="34"/>
      <c r="G24" s="34"/>
      <c r="H24" s="34"/>
      <c r="I24" s="34"/>
    </row>
    <row r="25" spans="1:9" x14ac:dyDescent="0.35">
      <c r="A25" t="s">
        <v>26</v>
      </c>
      <c r="B25" s="34">
        <f>IF($B$7&lt;1,'Intermediate calculations_LS&lt;'!B25,'Intermediate calculations_LS&gt;='!C25)</f>
        <v>0.52707348319943681</v>
      </c>
      <c r="C25" s="34"/>
      <c r="D25" s="34"/>
      <c r="E25" s="34"/>
      <c r="F25" s="34"/>
      <c r="G25" s="34"/>
      <c r="H25" s="34"/>
      <c r="I25" s="34"/>
    </row>
    <row r="26" spans="1:9" x14ac:dyDescent="0.35">
      <c r="A26" t="s">
        <v>27</v>
      </c>
      <c r="B26" s="34">
        <f>IF($B$7&lt;1,'Intermediate calculations_LS&lt;'!B26,'Intermediate calculations_LS&gt;='!C26)</f>
        <v>1.2361833987284696E-2</v>
      </c>
      <c r="C26" s="34"/>
      <c r="D26" s="34"/>
      <c r="E26" s="34"/>
      <c r="F26" s="34"/>
      <c r="G26" s="34"/>
      <c r="H26" s="34"/>
      <c r="I26" s="34"/>
    </row>
    <row r="27" spans="1:9" x14ac:dyDescent="0.35">
      <c r="A27" t="s">
        <v>30</v>
      </c>
      <c r="B27" s="34">
        <f>IF($B$7&lt;1,'Intermediate calculations_LS&lt;'!B27,'Intermediate calculations_LS&gt;='!C27)</f>
        <v>3.8880820072617283E-3</v>
      </c>
      <c r="C27" s="34"/>
      <c r="D27" s="34"/>
      <c r="E27" s="34"/>
      <c r="F27" s="34"/>
      <c r="G27" s="34"/>
      <c r="H27" s="34"/>
      <c r="I27" s="34"/>
    </row>
    <row r="28" spans="1:9" x14ac:dyDescent="0.35">
      <c r="A28" t="s">
        <v>34</v>
      </c>
      <c r="B28" s="34">
        <f>IF($B$7&lt;1,'Intermediate calculations_LS&lt;'!B28,'Intermediate calculations_LS&gt;='!C28)</f>
        <v>4.1103292703607037</v>
      </c>
      <c r="C28" s="34"/>
      <c r="D28" s="34"/>
      <c r="E28" s="34"/>
      <c r="F28" s="34"/>
      <c r="G28" s="34"/>
      <c r="H28" s="34"/>
      <c r="I28" s="34"/>
    </row>
    <row r="29" spans="1:9" x14ac:dyDescent="0.35">
      <c r="A29" t="s">
        <v>36</v>
      </c>
      <c r="B29" s="34">
        <f>IF($B$7&lt;1,'Intermediate calculations_LS&lt;'!B29,'Intermediate calculations_LS&gt;='!C29)</f>
        <v>7.7295020222607536E-2</v>
      </c>
      <c r="C29" s="34"/>
      <c r="D29" s="34"/>
      <c r="E29" s="34"/>
      <c r="F29" s="34"/>
      <c r="G29" s="34"/>
      <c r="H29" s="34"/>
      <c r="I29" s="34"/>
    </row>
    <row r="30" spans="1:9" x14ac:dyDescent="0.35">
      <c r="A30" t="s">
        <v>38</v>
      </c>
      <c r="B30" s="34">
        <f>IF($B$7&lt;1,'Intermediate calculations_LS&lt;'!B30,'Intermediate calculations_LS&gt;='!C30)</f>
        <v>-4.2147912085033393E-2</v>
      </c>
      <c r="C30" s="34"/>
      <c r="D30" s="34"/>
      <c r="E30" s="34"/>
      <c r="F30" s="34"/>
      <c r="G30" s="34"/>
      <c r="H30" s="34"/>
      <c r="I30" s="34"/>
    </row>
    <row r="32" spans="1:9" x14ac:dyDescent="0.35">
      <c r="B32" t="s">
        <v>5</v>
      </c>
      <c r="C32" t="s">
        <v>6</v>
      </c>
      <c r="D32" t="s">
        <v>7</v>
      </c>
      <c r="E32" t="s">
        <v>8</v>
      </c>
      <c r="F32" t="s">
        <v>9</v>
      </c>
      <c r="G32" t="s">
        <v>10</v>
      </c>
      <c r="H32" t="s">
        <v>11</v>
      </c>
      <c r="I32" t="s">
        <v>101</v>
      </c>
    </row>
    <row r="33" spans="1:9" x14ac:dyDescent="0.35">
      <c r="A33" t="s">
        <v>31</v>
      </c>
      <c r="B33" s="35">
        <v>14.51</v>
      </c>
      <c r="C33" s="35">
        <v>15.79</v>
      </c>
      <c r="D33" s="35">
        <v>18.05</v>
      </c>
      <c r="E33" s="35">
        <v>21.52</v>
      </c>
      <c r="F33" s="35">
        <v>23.83</v>
      </c>
      <c r="G33" s="35">
        <v>25.25</v>
      </c>
      <c r="H33" s="35">
        <v>26.1</v>
      </c>
      <c r="I33" s="35">
        <v>26.54</v>
      </c>
    </row>
    <row r="34" spans="1:9" x14ac:dyDescent="0.35">
      <c r="B34" s="35"/>
      <c r="C34" s="35"/>
      <c r="D34" s="35"/>
      <c r="E34" s="35"/>
      <c r="F34" s="35"/>
      <c r="G34" s="35"/>
      <c r="H34" s="35"/>
      <c r="I34" s="35"/>
    </row>
    <row r="35" spans="1:9" x14ac:dyDescent="0.35">
      <c r="B35" t="s">
        <v>5</v>
      </c>
      <c r="C35" t="s">
        <v>6</v>
      </c>
      <c r="D35" t="s">
        <v>7</v>
      </c>
      <c r="E35" t="s">
        <v>8</v>
      </c>
      <c r="F35" t="s">
        <v>9</v>
      </c>
      <c r="G35" t="s">
        <v>10</v>
      </c>
      <c r="H35" t="s">
        <v>11</v>
      </c>
      <c r="I35" t="s">
        <v>101</v>
      </c>
    </row>
    <row r="36" spans="1:9" x14ac:dyDescent="0.35">
      <c r="A36" t="s">
        <v>32</v>
      </c>
      <c r="B36" s="35">
        <v>44.72</v>
      </c>
      <c r="C36" s="35">
        <v>51.89</v>
      </c>
      <c r="D36" s="35">
        <v>65.87</v>
      </c>
      <c r="E36" s="35">
        <v>92.41</v>
      </c>
      <c r="F36" s="35">
        <v>117.04</v>
      </c>
      <c r="G36" s="35">
        <v>139.76</v>
      </c>
      <c r="H36" s="35">
        <v>160.6</v>
      </c>
      <c r="I36" s="35">
        <v>179.47</v>
      </c>
    </row>
    <row r="38" spans="1:9" x14ac:dyDescent="0.35">
      <c r="B38" s="34" t="s">
        <v>5</v>
      </c>
      <c r="C38" s="34" t="s">
        <v>6</v>
      </c>
      <c r="D38" s="34" t="s">
        <v>7</v>
      </c>
      <c r="E38" s="34" t="s">
        <v>8</v>
      </c>
      <c r="F38" s="34" t="s">
        <v>9</v>
      </c>
      <c r="G38" s="34" t="s">
        <v>10</v>
      </c>
      <c r="H38" s="34" t="s">
        <v>11</v>
      </c>
      <c r="I38" t="s">
        <v>101</v>
      </c>
    </row>
    <row r="39" spans="1:9" x14ac:dyDescent="0.35">
      <c r="A39" t="s">
        <v>23</v>
      </c>
      <c r="B39" s="34">
        <f>B48</f>
        <v>3.1823928356169984</v>
      </c>
      <c r="C39" s="34">
        <f t="shared" ref="C39:I39" si="0">C48</f>
        <v>3.1771504878996901</v>
      </c>
      <c r="D39" s="34">
        <f t="shared" si="0"/>
        <v>3.1577727794646151</v>
      </c>
      <c r="E39" s="34">
        <f t="shared" si="0"/>
        <v>3.0899999999998107</v>
      </c>
      <c r="F39" s="34">
        <f t="shared" si="0"/>
        <v>3.0978124141691077</v>
      </c>
      <c r="G39" s="34">
        <f t="shared" si="0"/>
        <v>3.0110418796536891</v>
      </c>
      <c r="H39" s="34">
        <f t="shared" si="0"/>
        <v>3.047519207000541</v>
      </c>
      <c r="I39" s="34">
        <f t="shared" si="0"/>
        <v>2.9751698970792027</v>
      </c>
    </row>
    <row r="40" spans="1:9" x14ac:dyDescent="0.35">
      <c r="A40" t="s">
        <v>39</v>
      </c>
      <c r="B40" s="34">
        <f>INDEX(CLASS1_OOP!C8:M28,MATCH(B6,CLASS1_OOP!B8:B28,1),MATCH('Intermediate calculations_LS'!B18,CLASS1_OOP!C7:M7,1))</f>
        <v>3.1543207168579102</v>
      </c>
      <c r="C40" s="34">
        <f>INDEX(CLASS2_OOP!C8:M28,MATCH(B6,CLASS2_OOP!B8:B28,1),MATCH('Intermediate calculations_LS'!$B$18,CLASS2_OOP!C7:M7,1))</f>
        <v>3.1370792388915998</v>
      </c>
      <c r="D40" s="34">
        <f>INDEX(CLASS3_OOP!C8:M28,MATCH(B6,CLASS3_OOP!B8:B28,1),MATCH('Intermediate calculations_LS'!$B$18,CLASS3_OOP!C7:M7,1))</f>
        <v>3.1104805469512899</v>
      </c>
      <c r="E40" s="34">
        <f>INDEX(CLASS4_OOP!D8:N28,MATCH(B6,CLASS4_OOP!C8:C28,1),MATCH('Intermediate calculations_LS'!$B$18,CLASS4_OOP!D7:N7,1))</f>
        <v>2.9841747283935498</v>
      </c>
      <c r="F40" s="34">
        <f>INDEX(CLASS5_OOP!C8:M28,MATCH(B6,CLASS5_OOP!B8:B28,1),MATCH('Intermediate calculations_LS'!$B$18,CLASS5_OOP!C7:M7,1))</f>
        <v>2.98622822761536</v>
      </c>
      <c r="G40" s="34">
        <f>INDEX(CLASS6_OOP!C8:M28,MATCH(B6,CLASS6_OOP!B8:B28,1),MATCH('Intermediate calculations_LS'!$B$18,CLASS6_OOP!C7:M7,1))</f>
        <v>2.8780684471130402</v>
      </c>
      <c r="H40" s="34">
        <f>INDEX(CLASS7_OOP!C8:M28,MATCH(B6,CLASS7_OOP!B8:B28,1),MATCH('Intermediate calculations_LS'!$B$18,CLASS7_OOP!C7:M7,1))</f>
        <v>2.94212698936462</v>
      </c>
      <c r="I40" s="34">
        <f>INDEX(CLASS8_OOP!C8:M28,MATCH(B6,CLASS8_OOP!B8:B28,1),MATCH('Intermediate calculations_LS'!$B$18,CLASS8_OOP!C7:M7,1))</f>
        <v>2.8265898227691699</v>
      </c>
    </row>
    <row r="41" spans="1:9" x14ac:dyDescent="0.35">
      <c r="A41" t="s">
        <v>40</v>
      </c>
      <c r="B41" s="34">
        <f>INDEX(CLASS1_OOP!C8:M28,MATCH(B6,CLASS1_OOP!B8:B28,1),MATCH('Intermediate calculations_LS'!B18+0.1,CLASS1_OOP!C7:M7,1))</f>
        <v>3.1241600513458301</v>
      </c>
      <c r="C41" s="34">
        <f>INDEX(CLASS2_OOP!C8:M28,MATCH(B6,CLASS2_OOP!B8:B28,1),MATCH('Intermediate calculations_LS'!$B$18+0.1,CLASS2_OOP!C7:M7,1))</f>
        <v>3.10927486419678</v>
      </c>
      <c r="D41" s="34">
        <f>INDEX(CLASS3_OOP!C8:M28,MATCH(B6,CLASS3_OOP!B8:B28,1),MATCH('Intermediate calculations_LS'!$B$18+0.1,CLASS3_OOP!C7:M7,1))</f>
        <v>3.0846850872039799</v>
      </c>
      <c r="E41" s="34">
        <f>INDEX(CLASS4_OOP!D8:N28,MATCH(B6,CLASS4_OOP!C8:C28,1),MATCH('Intermediate calculations_LS'!$B$18+0.1,CLASS4_OOP!D7:N7,1))</f>
        <v>2.97</v>
      </c>
      <c r="F41" s="34">
        <f>INDEX(CLASS5_OOP!C8:M28,MATCH(B6,CLASS5_OOP!B8:B28,1),MATCH('Intermediate calculations_LS'!$B$18+0.1,CLASS5_OOP!C7:M7,1))</f>
        <v>2.9730160236358598</v>
      </c>
      <c r="G41" s="34">
        <f>INDEX(CLASS6_OOP!C8:M28,MATCH(B6,CLASS6_OOP!B8:B28,1),MATCH('Intermediate calculations_LS'!$B$18+0.1,CLASS6_OOP!C7:M7,1))</f>
        <v>2.86731028556824</v>
      </c>
      <c r="H41" s="34">
        <f>INDEX(CLASS7_OOP!C8:M28,MATCH(B6,CLASS7_OOP!B8:B28,1),MATCH('Intermediate calculations_LS'!$B$18+0.1,CLASS7_OOP!C7:M7,1))</f>
        <v>2.9327809810638401</v>
      </c>
      <c r="I41" s="34">
        <f>INDEX(CLASS8_OOP!C8:M28,MATCH(B6,CLASS8_OOP!B8:B28,1),MATCH('Intermediate calculations_LS'!$B$18+0.1,CLASS8_OOP!C7:M7,1))</f>
        <v>2.8172750473022501</v>
      </c>
    </row>
    <row r="42" spans="1:9" x14ac:dyDescent="0.35">
      <c r="A42" t="s">
        <v>41</v>
      </c>
      <c r="B42" s="34">
        <f>INDEX(CLASS1_OOP!C8:M28,MATCH(B6+0.05,CLASS1_OOP!B8:B28,1),MATCH('Intermediate calculations_LS'!B18,CLASS1_OOP!C7:M7,1))</f>
        <v>3.2194449901580802</v>
      </c>
      <c r="C42" s="34">
        <f>INDEX(CLASS2_OOP!C8:M28,MATCH(B6+0.05,CLASS2_OOP!B8:B28,1),MATCH('Intermediate calculations_LS'!$B$18,CLASS2_OOP!C7:M7,1))</f>
        <v>3.2129132747650102</v>
      </c>
      <c r="D42" s="34">
        <f>INDEX(CLASS3_OOP!C8:M28,MATCH(B6+0.05,CLASS3_OOP!B8:B28,1),MATCH('Intermediate calculations_LS'!$B$18,CLASS3_OOP!C7:M7,1))</f>
        <v>3.1874628067016602</v>
      </c>
      <c r="E42" s="34">
        <f>INDEX(CLASS4_OOP!D8:N28,MATCH(B6+0.05,CLASS4_OOP!C8:C28,1),MATCH('Intermediate calculations_LS'!$B$18,CLASS4_OOP!D7:N7,1))</f>
        <v>3.11939573287964</v>
      </c>
      <c r="F42" s="34">
        <f>INDEX(CLASS5_OOP!C8:M28,MATCH(B6+0.05,CLASS5_OOP!B8:B28,1),MATCH('Intermediate calculations_LS'!$B$18,CLASS5_OOP!C7:M7,1))</f>
        <v>3.1224737167358398</v>
      </c>
      <c r="G42" s="34">
        <f>INDEX(CLASS6_OOP!C8:M28,MATCH(B6+0.05,CLASS6_OOP!B8:B28,1),MATCH('Intermediate calculations_LS'!$B$18,CLASS6_OOP!C7:M7,1))</f>
        <v>3.0306208133697501</v>
      </c>
      <c r="H42" s="34">
        <f>INDEX(CLASS7_OOP!C8:M28,MATCH(B6+0.05,CLASS7_OOP!B8:B28,1),MATCH('Intermediate calculations_LS'!$B$18,CLASS7_OOP!C7:M7,1))</f>
        <v>3.0669622421264702</v>
      </c>
      <c r="I42" s="34">
        <f>INDEX(CLASS8_OOP!C8:M28,MATCH(B6+0.05,CLASS8_OOP!B8:B28,1),MATCH('Intermediate calculations_LS'!$B$18,CLASS8_OOP!C7:M7,1))</f>
        <v>2.9939839839935298</v>
      </c>
    </row>
    <row r="43" spans="1:9" x14ac:dyDescent="0.35">
      <c r="A43" t="s">
        <v>42</v>
      </c>
      <c r="B43" s="34">
        <f>INDEX(CLASS1_OOP!C8:M28,MATCH(B6+0.05,CLASS1_OOP!B8:B28,1),MATCH('Intermediate calculations_LS'!B18+0.1,CLASS1_OOP!C7:M7,1))</f>
        <v>3.1823928356170699</v>
      </c>
      <c r="C43" s="34">
        <f>INDEX(CLASS2_OOP!C8:M28,MATCH(B6+0.05,CLASS2_OOP!B8:B28,1),MATCH('Intermediate calculations_LS'!$B$18+0.1,CLASS2_OOP!C7:M7,1))</f>
        <v>3.1771504878997798</v>
      </c>
      <c r="D43" s="34">
        <f>INDEX(CLASS3_OOP!C8:M28,MATCH(B6+0.05,CLASS3_OOP!B8:B28,1),MATCH('Intermediate calculations_LS'!$B$18+0.1,CLASS3_OOP!C7:M7,1))</f>
        <v>3.1577727794647199</v>
      </c>
      <c r="E43" s="34">
        <f>INDEX(CLASS4_OOP!D8:N28,MATCH(B6+0.05,CLASS4_OOP!C8:C28,1),MATCH('Intermediate calculations_LS'!$B$18+0.1,CLASS4_OOP!D7:N7,1))</f>
        <v>3.09</v>
      </c>
      <c r="F43" s="34">
        <f>INDEX(CLASS5_OOP!C8:M28,MATCH(B6+0.05,CLASS5_OOP!B8:B28,1),MATCH('Intermediate calculations_LS'!$B$18+0.1,CLASS5_OOP!C7:M7,1))</f>
        <v>3.0978124141693102</v>
      </c>
      <c r="G43" s="34">
        <f>INDEX(CLASS6_OOP!C8:M28,MATCH(B6+0.05,CLASS6_OOP!B8:B28,1),MATCH('Intermediate calculations_LS'!$B$18+0.1,CLASS6_OOP!C7:M7,1))</f>
        <v>3.0110418796539302</v>
      </c>
      <c r="H43" s="34">
        <f>INDEX(CLASS7_OOP!C8:M28,MATCH(B6+0.05,CLASS7_OOP!B8:B28,1),MATCH('Intermediate calculations_LS'!$B$18+0.1,CLASS7_OOP!C7:M7,1))</f>
        <v>3.0475192070007302</v>
      </c>
      <c r="I43" s="34">
        <f>INDEX(CLASS8_OOP!C8:M28,MATCH(B6+0.05,CLASS8_OOP!B8:B28,1),MATCH('Intermediate calculations_LS'!$B$18+0.1,CLASS8_OOP!C7:M7,1))</f>
        <v>2.97516989707947</v>
      </c>
    </row>
    <row r="44" spans="1:9" x14ac:dyDescent="0.35">
      <c r="A44" t="s">
        <v>48</v>
      </c>
      <c r="B44" s="34">
        <f>B40+((B42-B40)/($B$16-$B$15))*($B$14-$B$15)</f>
        <v>3.2194449901579629</v>
      </c>
      <c r="C44" s="34">
        <f t="shared" ref="C44:I45" si="1">C40+((C42-C40)/($B$16-$B$15))*($B$14-$B$15)</f>
        <v>3.2129132747648739</v>
      </c>
      <c r="D44" s="34">
        <f t="shared" si="1"/>
        <v>3.1874628067015216</v>
      </c>
      <c r="E44" s="34">
        <f t="shared" si="1"/>
        <v>3.1193957328793966</v>
      </c>
      <c r="F44" s="34">
        <f t="shared" si="1"/>
        <v>3.1224737167355947</v>
      </c>
      <c r="G44" s="34">
        <f t="shared" si="1"/>
        <v>3.0306208133694756</v>
      </c>
      <c r="H44" s="34">
        <f t="shared" si="1"/>
        <v>3.0669622421262455</v>
      </c>
      <c r="I44" s="34">
        <f t="shared" si="1"/>
        <v>2.9939839839932287</v>
      </c>
    </row>
    <row r="45" spans="1:9" x14ac:dyDescent="0.35">
      <c r="A45" t="s">
        <v>50</v>
      </c>
      <c r="B45" s="34">
        <f>B41+((B43-B41)/($B$16-$B$15))*($B$14-$B$15)</f>
        <v>3.1823928356169651</v>
      </c>
      <c r="C45" s="34">
        <f t="shared" si="1"/>
        <v>3.1771504878996577</v>
      </c>
      <c r="D45" s="34">
        <f t="shared" si="1"/>
        <v>3.1577727794645885</v>
      </c>
      <c r="E45" s="34">
        <f t="shared" si="1"/>
        <v>3.089999999999784</v>
      </c>
      <c r="F45" s="34">
        <f t="shared" si="1"/>
        <v>3.0978124141690855</v>
      </c>
      <c r="G45" s="34">
        <f t="shared" si="1"/>
        <v>3.0110418796536713</v>
      </c>
      <c r="H45" s="34">
        <f t="shared" si="1"/>
        <v>3.0475192070005237</v>
      </c>
      <c r="I45" s="34">
        <f t="shared" si="1"/>
        <v>2.9751698970791858</v>
      </c>
    </row>
    <row r="46" spans="1:9" x14ac:dyDescent="0.35">
      <c r="A46" t="s">
        <v>49</v>
      </c>
      <c r="B46" s="34">
        <f>B41+((B40-B41)/($B$19-$B$20))*($B$18-$B$20)</f>
        <v>3.1241600513458572</v>
      </c>
      <c r="C46" s="34">
        <f t="shared" ref="C46:I46" si="2">C41+((C40-C41)/($B$19-$B$20))*($B$18-$B$20)</f>
        <v>3.1092748641968049</v>
      </c>
      <c r="D46" s="34">
        <f t="shared" si="2"/>
        <v>3.084685087204003</v>
      </c>
      <c r="E46" s="34">
        <f t="shared" si="2"/>
        <v>2.9700000000000131</v>
      </c>
      <c r="F46" s="34">
        <f t="shared" si="2"/>
        <v>2.9730160236358718</v>
      </c>
      <c r="G46" s="34">
        <f t="shared" si="2"/>
        <v>2.8673102855682497</v>
      </c>
      <c r="H46" s="34">
        <f t="shared" si="2"/>
        <v>2.9327809810638485</v>
      </c>
      <c r="I46" s="34">
        <f t="shared" si="2"/>
        <v>2.8172750473022585</v>
      </c>
    </row>
    <row r="47" spans="1:9" x14ac:dyDescent="0.35">
      <c r="A47" t="s">
        <v>51</v>
      </c>
      <c r="B47" s="34">
        <f>B43+((B42-B43)/($B$19-$B$20))*($B$18-$B$20)</f>
        <v>3.1823928356171032</v>
      </c>
      <c r="C47" s="34">
        <f t="shared" ref="C47:I47" si="3">C43+((C42-C43)/($B$19-$B$20))*($B$18-$B$20)</f>
        <v>3.1771504878998122</v>
      </c>
      <c r="D47" s="34">
        <f t="shared" si="3"/>
        <v>3.1577727794647465</v>
      </c>
      <c r="E47" s="34">
        <f t="shared" si="3"/>
        <v>3.0900000000000265</v>
      </c>
      <c r="F47" s="34">
        <f t="shared" si="3"/>
        <v>3.0978124141693324</v>
      </c>
      <c r="G47" s="34">
        <f t="shared" si="3"/>
        <v>3.011041879653948</v>
      </c>
      <c r="H47" s="34">
        <f t="shared" si="3"/>
        <v>3.0475192070007475</v>
      </c>
      <c r="I47" s="34">
        <f t="shared" si="3"/>
        <v>2.9751698970794869</v>
      </c>
    </row>
    <row r="48" spans="1:9" x14ac:dyDescent="0.35">
      <c r="A48" t="s">
        <v>24</v>
      </c>
      <c r="B48" s="34">
        <f>B45+((B44-B45)/($B$19-$B$20))*($B$18-$B$20)</f>
        <v>3.1823928356169984</v>
      </c>
      <c r="C48" s="34">
        <f t="shared" ref="C48:I48" si="4">C45+((C44-C45)/($B$19-$B$20))*($B$18-$B$20)</f>
        <v>3.1771504878996901</v>
      </c>
      <c r="D48" s="34">
        <f t="shared" si="4"/>
        <v>3.1577727794646151</v>
      </c>
      <c r="E48" s="34">
        <f t="shared" si="4"/>
        <v>3.0899999999998107</v>
      </c>
      <c r="F48" s="34">
        <f t="shared" si="4"/>
        <v>3.0978124141691077</v>
      </c>
      <c r="G48" s="34">
        <f t="shared" si="4"/>
        <v>3.0110418796536891</v>
      </c>
      <c r="H48" s="34">
        <f t="shared" si="4"/>
        <v>3.047519207000541</v>
      </c>
      <c r="I48" s="34">
        <f t="shared" si="4"/>
        <v>2.9751698970792027</v>
      </c>
    </row>
    <row r="49" spans="1:9" x14ac:dyDescent="0.35">
      <c r="B49" s="34"/>
    </row>
    <row r="50" spans="1:9" x14ac:dyDescent="0.35">
      <c r="B50" t="s">
        <v>5</v>
      </c>
      <c r="C50" t="s">
        <v>6</v>
      </c>
      <c r="D50" t="s">
        <v>7</v>
      </c>
      <c r="E50" t="s">
        <v>8</v>
      </c>
      <c r="F50" t="s">
        <v>9</v>
      </c>
      <c r="G50" t="s">
        <v>10</v>
      </c>
      <c r="H50" t="s">
        <v>11</v>
      </c>
      <c r="I50" t="s">
        <v>101</v>
      </c>
    </row>
    <row r="51" spans="1:9" x14ac:dyDescent="0.35">
      <c r="A51" t="s">
        <v>25</v>
      </c>
      <c r="B51" s="34">
        <f>B60</f>
        <v>1.3302723169333595</v>
      </c>
      <c r="C51" s="34">
        <f t="shared" ref="C51:I51" si="5">C60</f>
        <v>1.4907889366157425</v>
      </c>
      <c r="D51" s="34">
        <f t="shared" si="5"/>
        <v>1.819313287735937</v>
      </c>
      <c r="E51" s="34">
        <f t="shared" si="5"/>
        <v>2.1569287776956196</v>
      </c>
      <c r="F51" s="34">
        <f t="shared" si="5"/>
        <v>2.5511183738719438</v>
      </c>
      <c r="G51" s="34">
        <f t="shared" si="5"/>
        <v>2.6856729984293617</v>
      </c>
      <c r="H51" s="34">
        <f t="shared" si="5"/>
        <v>3.021574974061255</v>
      </c>
      <c r="I51" s="34">
        <f t="shared" si="5"/>
        <v>3.0750176906596889</v>
      </c>
    </row>
    <row r="52" spans="1:9" x14ac:dyDescent="0.35">
      <c r="A52" t="s">
        <v>52</v>
      </c>
      <c r="B52" s="34">
        <f>INDEX(CLASS1_OOP!C41:M61,MATCH(B6,CLASS1_OOP!B41:B61,1),MATCH('Intermediate calculations_LS'!B18,CLASS1_OOP!C40:M40,1))</f>
        <v>1.72632336616516</v>
      </c>
      <c r="C52" s="34">
        <f>INDEX(CLASS2_OOP!C41:M61,MATCH(B6,CLASS2_OOP!B41:B61,1),MATCH('Intermediate calculations_LS'!$B$18,CLASS2_OOP!C40:M40,1))</f>
        <v>1.9295406341552701</v>
      </c>
      <c r="D52" s="34">
        <f>INDEX(CLASS3_OOP!C41:M61,MATCH($B$6,CLASS3_OOP!B41:B61,1),MATCH('Intermediate calculations_LS'!$B$18,CLASS3_OOP!C40:M40,1))</f>
        <v>2.3729293346404998</v>
      </c>
      <c r="E52" s="34">
        <f>INDEX(CLASS4_OOP!D41:N61,MATCH($B$6,CLASS4_OOP!C41:C61,1),MATCH('Intermediate calculations_LS'!$B$18,CLASS4_OOP!D40:N40,1))</f>
        <v>2.6876418590545699</v>
      </c>
      <c r="F52" s="34">
        <f>INDEX(CLASS5_OOP!C41:M61,MATCH($B$6,CLASS5_OOP!B41:B61,1),MATCH('Intermediate calculations_LS'!$B$18,CLASS5_OOP!C40:M40,1))</f>
        <v>3.1833677291870099</v>
      </c>
      <c r="G52" s="34">
        <f>INDEX(CLASS6_OOP!C41:M61,MATCH($B$6,CLASS6_OOP!B41:B61,1),MATCH('Intermediate calculations_LS'!$B$18,CLASS6_OOP!C40:M40,1))</f>
        <v>3.2710735797882098</v>
      </c>
      <c r="H52" s="34">
        <f>INDEX(CLASS7_OOP!C41:M61,MATCH($B$6,CLASS7_OOP!B41:B61,1),MATCH('Intermediate calculations_LS'!$B$18,CLASS7_OOP!C40:M40,1))</f>
        <v>3.7104797363281299</v>
      </c>
      <c r="I52" s="34">
        <f>INDEX(CLASS8_OOP!C41:M61,MATCH($B$6,CLASS8_OOP!B41:B61,1),MATCH('Intermediate calculations_LS'!$B$18,CLASS8_OOP!C40:M40,1))</f>
        <v>3.7168884277343799</v>
      </c>
    </row>
    <row r="53" spans="1:9" x14ac:dyDescent="0.35">
      <c r="A53" t="s">
        <v>53</v>
      </c>
      <c r="B53" s="34">
        <f>INDEX(CLASS1_OOP!C41:M61,MATCH(B6,CLASS1_OOP!B41:B61,1),MATCH('Intermediate calculations_LS'!B18+0.1,CLASS1_OOP!C40:M40,1))</f>
        <v>1.68934857845306</v>
      </c>
      <c r="C53" s="34">
        <f>INDEX(CLASS2_OOP!C41:M61,MATCH(B6,CLASS2_OOP!B41:B61,1),MATCH('Intermediate calculations_LS'!$B$18+0.1,CLASS2_OOP!C40:M40,1))</f>
        <v>1.8881473541259799</v>
      </c>
      <c r="D53" s="34">
        <f>INDEX(CLASS3_OOP!C41:M61,MATCH($B$6,CLASS3_OOP!B41:B61,1),MATCH('Intermediate calculations_LS'!$B$18+0.1,CLASS3_OOP!C40:M40,1))</f>
        <v>2.3188216686248802</v>
      </c>
      <c r="E53" s="34">
        <f>INDEX(CLASS4_OOP!D41:N61,MATCH($B$6,CLASS4_OOP!C41:C61,1),MATCH('Intermediate calculations_LS'!$B$18+0.1,CLASS4_OOP!D40:N40,1))</f>
        <v>2.6427705287933398</v>
      </c>
      <c r="F53" s="34">
        <f>INDEX(CLASS5_OOP!C41:M61,MATCH($B$6,CLASS5_OOP!B41:B61,1),MATCH('Intermediate calculations_LS'!$B$18+0.1,CLASS5_OOP!C40:M40,1))</f>
        <v>3.12898468971252</v>
      </c>
      <c r="G53" s="34">
        <f>INDEX(CLASS6_OOP!C41:M61,MATCH($B$6,CLASS6_OOP!B41:B61,1),MATCH('Intermediate calculations_LS'!$B$18+0.1,CLASS6_OOP!C40:M40,1))</f>
        <v>3.2267205715179399</v>
      </c>
      <c r="H53" s="34">
        <f>INDEX(CLASS7_OOP!C41:M61,MATCH($B$6,CLASS7_OOP!B41:B61,1),MATCH('Intermediate calculations_LS'!$B$18+0.1,CLASS7_OOP!C40:M40,1))</f>
        <v>3.6530020236968999</v>
      </c>
      <c r="I53" s="34">
        <f>INDEX(CLASS8_OOP!C41:M61,MATCH($B$6,CLASS8_OOP!B41:B61,1),MATCH('Intermediate calculations_LS'!$B$18+0.1,CLASS8_OOP!C40:M40,1))</f>
        <v>3.6669239997863801</v>
      </c>
    </row>
    <row r="54" spans="1:9" x14ac:dyDescent="0.35">
      <c r="A54" t="s">
        <v>54</v>
      </c>
      <c r="B54" s="34">
        <f>INDEX(CLASS1_OOP!C41:M61,MATCH(B6+0.05,CLASS1_OOP!B41:B61,1),MATCH('Intermediate calculations_LS'!B18,CLASS1_OOP!C40:M40,1))</f>
        <v>1.3670494556427</v>
      </c>
      <c r="C54" s="34">
        <f>INDEX(CLASS2_OOP!C41:M61,MATCH(B6+0.05,CLASS2_OOP!B41:B61,1),MATCH('Intermediate calculations_LS'!$B$18,CLASS2_OOP!C40:M40,1))</f>
        <v>1.5321139097213701</v>
      </c>
      <c r="D54" s="34">
        <f>INDEX(CLASS3_OOP!C41:M61,MATCH($B$6+0.05,CLASS3_OOP!B41:B61,1),MATCH('Intermediate calculations_LS'!$B$18,CLASS3_OOP!C40:M40,1))</f>
        <v>1.87245786190033</v>
      </c>
      <c r="E54" s="34">
        <f>INDEX(CLASS4_OOP!D41:N61,MATCH($B$6+0.05,CLASS4_OOP!C41:C61,1),MATCH('Intermediate calculations_LS'!$B$18,CLASS4_OOP!D40:N40,1))</f>
        <v>2.20702004432678</v>
      </c>
      <c r="F54" s="34">
        <f>INDEX(CLASS5_OOP!C41:M61,MATCH($B$6+0.05,CLASS5_OOP!B41:B61,1),MATCH('Intermediate calculations_LS'!$B$18,CLASS5_OOP!C40:M40,1))</f>
        <v>2.6106364727020299</v>
      </c>
      <c r="G54" s="34">
        <f>INDEX(CLASS6_OOP!C41:M61,MATCH($B$6+0.05,CLASS6_OOP!B41:B61,1),MATCH('Intermediate calculations_LS'!$B$18,CLASS6_OOP!C40:M40,1))</f>
        <v>2.7390763759613002</v>
      </c>
      <c r="H54" s="34">
        <f>INDEX(CLASS7_OOP!C41:M61,MATCH($B$6+0.05,CLASS7_OOP!B41:B61,1),MATCH('Intermediate calculations_LS'!$B$18,CLASS7_OOP!C40:M40,1))</f>
        <v>3.0868444442749001</v>
      </c>
      <c r="I54" s="34">
        <f>INDEX(CLASS8_OOP!C41:M61,MATCH($B$6+0.05,CLASS8_OOP!B41:B61,1),MATCH('Intermediate calculations_LS'!$B$18,CLASS8_OOP!C40:M40,1))</f>
        <v>3.13468289375305</v>
      </c>
    </row>
    <row r="55" spans="1:9" x14ac:dyDescent="0.35">
      <c r="A55" t="s">
        <v>55</v>
      </c>
      <c r="B55" s="34">
        <f>INDEX(CLASS1_OOP!C41:M61,MATCH(B6+0.05,CLASS1_OOP!B41:B61,1),MATCH('Intermediate calculations_LS'!B18+0.1,CLASS1_OOP!C40:M40,1))</f>
        <v>1.33027231693268</v>
      </c>
      <c r="C55" s="34">
        <f>INDEX(CLASS2_OOP!C41:M61,MATCH(B6+0.05,CLASS2_OOP!B41:B61,1),MATCH('Intermediate calculations_LS'!$B$18+0.1,CLASS2_OOP!C40:M40,1))</f>
        <v>1.49078893661499</v>
      </c>
      <c r="D55" s="34">
        <f>INDEX(CLASS3_OOP!C41:M61,MATCH($B$6+0.05,CLASS3_OOP!B41:B61,1),MATCH('Intermediate calculations_LS'!$B$18+0.1,CLASS3_OOP!C40:M40,1))</f>
        <v>1.81931328773499</v>
      </c>
      <c r="E55" s="34">
        <f>INDEX(CLASS4_OOP!D41:N61,MATCH($B$6+0.05,CLASS4_OOP!C41:C61,1),MATCH('Intermediate calculations_LS'!$B$18+0.1,CLASS4_OOP!D40:N40,1))</f>
        <v>2.1569287776946999</v>
      </c>
      <c r="F55" s="34">
        <f>INDEX(CLASS5_OOP!C41:M61,MATCH($B$6+0.05,CLASS5_OOP!B41:B61,1),MATCH('Intermediate calculations_LS'!$B$18+0.1,CLASS5_OOP!C40:M40,1))</f>
        <v>2.5511183738708501</v>
      </c>
      <c r="G55" s="34">
        <f>INDEX(CLASS6_OOP!C41:M61,MATCH($B$6+0.05,CLASS6_OOP!B41:B61,1),MATCH('Intermediate calculations_LS'!$B$18+0.1,CLASS6_OOP!C40:M40,1))</f>
        <v>2.6856729984283398</v>
      </c>
      <c r="H55" s="34">
        <f>INDEX(CLASS7_OOP!C41:M61,MATCH($B$6+0.05,CLASS7_OOP!B41:B61,1),MATCH('Intermediate calculations_LS'!$B$18+0.1,CLASS7_OOP!C40:M40,1))</f>
        <v>3.0215749740600599</v>
      </c>
      <c r="I55" s="34">
        <f>INDEX(CLASS8_OOP!C41:M61,MATCH($B$6+0.05,CLASS8_OOP!B41:B61,1),MATCH('Intermediate calculations_LS'!$B$18+0.1,CLASS8_OOP!C40:M40,1))</f>
        <v>3.0750176906585698</v>
      </c>
    </row>
    <row r="56" spans="1:9" x14ac:dyDescent="0.35">
      <c r="A56" t="s">
        <v>56</v>
      </c>
      <c r="B56" s="34">
        <f>B52+((B54-B52)/($B$16-$B$15))*($B$14-$B$15)</f>
        <v>1.3670494556433466</v>
      </c>
      <c r="C56" s="34">
        <f t="shared" ref="C56:I57" si="6">C52+((C54-C52)/($B$16-$B$15))*($B$14-$B$15)</f>
        <v>1.5321139097220855</v>
      </c>
      <c r="D56" s="34">
        <f t="shared" si="6"/>
        <v>1.8724578619012309</v>
      </c>
      <c r="E56" s="34">
        <f t="shared" si="6"/>
        <v>2.2070200443276451</v>
      </c>
      <c r="F56" s="34">
        <f t="shared" si="6"/>
        <v>2.6106364727030607</v>
      </c>
      <c r="G56" s="34">
        <f t="shared" si="6"/>
        <v>2.7390763759622576</v>
      </c>
      <c r="H56" s="34">
        <f t="shared" si="6"/>
        <v>3.0868444442760223</v>
      </c>
      <c r="I56" s="34">
        <f t="shared" si="6"/>
        <v>3.134682893754098</v>
      </c>
    </row>
    <row r="57" spans="1:9" x14ac:dyDescent="0.35">
      <c r="A57" t="s">
        <v>57</v>
      </c>
      <c r="B57" s="34">
        <f>B53+((B55-B53)/($B$16-$B$15))*($B$14-$B$15)</f>
        <v>1.3302723169333264</v>
      </c>
      <c r="C57" s="34">
        <f t="shared" si="6"/>
        <v>1.4907889366157052</v>
      </c>
      <c r="D57" s="34">
        <f t="shared" si="6"/>
        <v>1.8193132877358891</v>
      </c>
      <c r="E57" s="34">
        <f t="shared" si="6"/>
        <v>2.1569287776955743</v>
      </c>
      <c r="F57" s="34">
        <f t="shared" si="6"/>
        <v>2.5511183738718901</v>
      </c>
      <c r="G57" s="34">
        <f t="shared" si="6"/>
        <v>2.6856729984293137</v>
      </c>
      <c r="H57" s="34">
        <f t="shared" si="6"/>
        <v>3.0215749740611964</v>
      </c>
      <c r="I57" s="34">
        <f t="shared" si="6"/>
        <v>3.0750176906596352</v>
      </c>
    </row>
    <row r="58" spans="1:9" x14ac:dyDescent="0.35">
      <c r="A58" t="s">
        <v>58</v>
      </c>
      <c r="B58" s="34">
        <f>B53+((B52-B53)/($B$19-$B$20))*($B$18-$B$20)</f>
        <v>1.6893485784530933</v>
      </c>
      <c r="C58" s="34">
        <f t="shared" ref="C58:I58" si="7">C53+((C52-C53)/($B$19-$B$20))*($B$18-$B$20)</f>
        <v>1.8881473541260172</v>
      </c>
      <c r="D58" s="34">
        <f t="shared" si="7"/>
        <v>2.318821668624929</v>
      </c>
      <c r="E58" s="34">
        <f t="shared" si="7"/>
        <v>2.6427705287933803</v>
      </c>
      <c r="F58" s="34">
        <f t="shared" si="7"/>
        <v>3.1289846897125688</v>
      </c>
      <c r="G58" s="34">
        <f t="shared" si="7"/>
        <v>3.2267205715179799</v>
      </c>
      <c r="H58" s="34">
        <f t="shared" si="7"/>
        <v>3.6530020236969518</v>
      </c>
      <c r="I58" s="34">
        <f t="shared" si="7"/>
        <v>3.6669239997864249</v>
      </c>
    </row>
    <row r="59" spans="1:9" x14ac:dyDescent="0.35">
      <c r="A59" t="s">
        <v>59</v>
      </c>
      <c r="B59" s="34">
        <f>B55+((B54-B55)/($B$19-$B$20))*($B$18-$B$20)</f>
        <v>1.3302723169327131</v>
      </c>
      <c r="C59" s="34">
        <f t="shared" ref="C59:I59" si="8">C55+((C54-C55)/($B$19-$B$20))*($B$18-$B$20)</f>
        <v>1.4907889366150273</v>
      </c>
      <c r="D59" s="34">
        <f t="shared" si="8"/>
        <v>1.819313287735038</v>
      </c>
      <c r="E59" s="34">
        <f t="shared" si="8"/>
        <v>2.1569287776947452</v>
      </c>
      <c r="F59" s="34">
        <f t="shared" si="8"/>
        <v>2.5511183738709038</v>
      </c>
      <c r="G59" s="34">
        <f t="shared" si="8"/>
        <v>2.6856729984283878</v>
      </c>
      <c r="H59" s="34">
        <f t="shared" si="8"/>
        <v>3.0215749740601185</v>
      </c>
      <c r="I59" s="34">
        <f t="shared" si="8"/>
        <v>3.0750176906586235</v>
      </c>
    </row>
    <row r="60" spans="1:9" x14ac:dyDescent="0.35">
      <c r="A60" t="s">
        <v>26</v>
      </c>
      <c r="B60" s="34">
        <f>B57+((B56-B57)/($B$19-$B$20))*($B$18-$B$20)</f>
        <v>1.3302723169333595</v>
      </c>
      <c r="C60" s="34">
        <f t="shared" ref="C60:I60" si="9">C57+((C56-C57)/($B$19-$B$20))*($B$18-$B$20)</f>
        <v>1.4907889366157425</v>
      </c>
      <c r="D60" s="34">
        <f t="shared" si="9"/>
        <v>1.819313287735937</v>
      </c>
      <c r="E60" s="34">
        <f t="shared" si="9"/>
        <v>2.1569287776956196</v>
      </c>
      <c r="F60" s="34">
        <f t="shared" si="9"/>
        <v>2.5511183738719438</v>
      </c>
      <c r="G60" s="34">
        <f t="shared" si="9"/>
        <v>2.6856729984293617</v>
      </c>
      <c r="H60" s="34">
        <f t="shared" si="9"/>
        <v>3.021574974061255</v>
      </c>
      <c r="I60" s="34">
        <f t="shared" si="9"/>
        <v>3.0750176906596889</v>
      </c>
    </row>
    <row r="62" spans="1:9" x14ac:dyDescent="0.35">
      <c r="B62" t="s">
        <v>5</v>
      </c>
      <c r="C62" t="s">
        <v>6</v>
      </c>
      <c r="D62" t="s">
        <v>7</v>
      </c>
      <c r="E62" t="s">
        <v>8</v>
      </c>
      <c r="F62" t="s">
        <v>9</v>
      </c>
      <c r="G62" t="s">
        <v>10</v>
      </c>
      <c r="H62" t="s">
        <v>11</v>
      </c>
      <c r="I62" t="s">
        <v>101</v>
      </c>
    </row>
    <row r="63" spans="1:9" x14ac:dyDescent="0.35">
      <c r="A63" t="s">
        <v>28</v>
      </c>
      <c r="B63" s="34">
        <f>B72</f>
        <v>3.6167375743391239E-2</v>
      </c>
      <c r="C63" s="34">
        <f t="shared" ref="C63:I63" si="10">C72</f>
        <v>3.4964546561245383E-2</v>
      </c>
      <c r="D63" s="34">
        <f t="shared" si="10"/>
        <v>3.9120107889181736E-2</v>
      </c>
      <c r="E63" s="34">
        <f t="shared" si="10"/>
        <v>3.1226811930532068E-2</v>
      </c>
      <c r="F63" s="34">
        <f t="shared" si="10"/>
        <v>3.4566141664979573E-2</v>
      </c>
      <c r="G63" s="34">
        <f t="shared" si="10"/>
        <v>2.4162469431744917E-2</v>
      </c>
      <c r="H63" s="34">
        <f t="shared" si="10"/>
        <v>3.1519554555402382E-2</v>
      </c>
      <c r="I63" s="34">
        <f t="shared" si="10"/>
        <v>3.4477993845931344E-2</v>
      </c>
    </row>
    <row r="64" spans="1:9" x14ac:dyDescent="0.35">
      <c r="A64" t="s">
        <v>60</v>
      </c>
      <c r="B64" s="34">
        <f>INDEX(CLASS1_OOP!C74:M94,MATCH($B$6,CLASS1_OOP!B74:B94,1),MATCH('Intermediate calculations_LS'!$B$18,CLASS1_OOP!C73:M73,1))</f>
        <v>3.6867141723632799E-2</v>
      </c>
      <c r="C64" s="34">
        <f>INDEX(CLASS2_OOP!C74:M94,MATCH($B$6,CLASS2_OOP!B74:B94,1),MATCH('Intermediate calculations_LS'!$B$18,CLASS2_OOP!C73:M73,1))</f>
        <v>3.72285209596157E-2</v>
      </c>
      <c r="D64" s="34">
        <f>INDEX(CLASS3_OOP!C74:M94,MATCH($B$6,CLASS3_OOP!B74:B94,1),MATCH('Intermediate calculations_LS'!$B$18,CLASS3_OOP!C73:M73,1))</f>
        <v>4.2462296783924103E-2</v>
      </c>
      <c r="E64" s="34">
        <f>INDEX(CLASS4_OOP!D74:N94,MATCH($B$6,CLASS4_OOP!C74:C94,1),MATCH('Intermediate calculations_LS'!$B$18,CLASS4_OOP!D73:N73,1))</f>
        <v>2.7747204527258901E-2</v>
      </c>
      <c r="F64" s="34">
        <f>INDEX(CLASS5_OOP!C74:M94,MATCH($B$6,CLASS5_OOP!B74:B94,1),MATCH('Intermediate calculations_LS'!$B$18,CLASS5_OOP!C73:M73,1))</f>
        <v>3.2828308641910602E-2</v>
      </c>
      <c r="G64" s="34">
        <f>INDEX(CLASS6_OOP!C74:M94,MATCH($B$6,CLASS6_OOP!B74:B94,1),MATCH('Intermediate calculations_LS'!$B$18,CLASS6_OOP!C73:M73,1))</f>
        <v>1.5806186944246299E-2</v>
      </c>
      <c r="H64" s="34">
        <f>INDEX(CLASS7_OOP!C74:M94,MATCH($B$6,CLASS7_OOP!B74:B94,1),MATCH('Intermediate calculations_LS'!$B$18,CLASS7_OOP!C73:M73,1))</f>
        <v>2.2760434076189998E-2</v>
      </c>
      <c r="I64" s="34">
        <f>INDEX(CLASS8_OOP!C74:M94,MATCH($B$6,CLASS8_OOP!B74:B94,1),MATCH('Intermediate calculations_LS'!$B$18,CLASS8_OOP!C73:M73,1))</f>
        <v>2.9262011870741799E-2</v>
      </c>
    </row>
    <row r="65" spans="1:9" x14ac:dyDescent="0.35">
      <c r="A65" t="s">
        <v>61</v>
      </c>
      <c r="B65" s="34">
        <f>INDEX(CLASS1_OOP!C74:M94,MATCH($B$6,CLASS1_OOP!B74:B94,1),MATCH('Intermediate calculations_LS'!$B$18+0.1,CLASS1_OOP!C73:M73,1))</f>
        <v>3.7361230701208101E-2</v>
      </c>
      <c r="C65" s="34">
        <f>INDEX(CLASS2_OOP!C74:M94,MATCH($B$6,CLASS2_OOP!B74:B94,1),MATCH('Intermediate calculations_LS'!$B$18+0.1,CLASS2_OOP!C73:M73,1))</f>
        <v>3.7198819220066098E-2</v>
      </c>
      <c r="D65" s="34">
        <f>INDEX(CLASS3_OOP!C74:M94,MATCH($B$6,CLASS3_OOP!B74:B94,1),MATCH('Intermediate calculations_LS'!$B$18+0.1,CLASS3_OOP!C73:M73,1))</f>
        <v>4.2410571128130001E-2</v>
      </c>
      <c r="E65" s="34">
        <f>INDEX(CLASS4_OOP!D74:N94,MATCH($B$6,CLASS4_OOP!C74:C94,1),MATCH('Intermediate calculations_LS'!$B$18+0.1,CLASS4_OOP!D73:N73,1))</f>
        <v>2.8669195249676701E-2</v>
      </c>
      <c r="F65" s="34">
        <f>INDEX(CLASS5_OOP!C74:M94,MATCH($B$6,CLASS5_OOP!B74:B94,1),MATCH('Intermediate calculations_LS'!$B$18+0.1,CLASS5_OOP!C73:M73,1))</f>
        <v>3.3446826040744802E-2</v>
      </c>
      <c r="G65" s="34">
        <f>INDEX(CLASS6_OOP!C74:M94,MATCH($B$6,CLASS6_OOP!B74:B94,1),MATCH('Intermediate calculations_LS'!$B$18+0.1,CLASS6_OOP!C73:M73,1))</f>
        <v>1.7522828653454801E-2</v>
      </c>
      <c r="H65" s="34">
        <f>INDEX(CLASS7_OOP!C74:M94,MATCH($B$6,CLASS7_OOP!B74:B94,1),MATCH('Intermediate calculations_LS'!$B$18+0.1,CLASS7_OOP!C73:M73,1))</f>
        <v>2.43522804230452E-2</v>
      </c>
      <c r="I65" s="34">
        <f>INDEX(CLASS8_OOP!C74:M94,MATCH($B$6,CLASS8_OOP!B74:B94,1),MATCH('Intermediate calculations_LS'!$B$18+0.1,CLASS8_OOP!C73:M73,1))</f>
        <v>3.0184146016836201E-2</v>
      </c>
    </row>
    <row r="66" spans="1:9" x14ac:dyDescent="0.35">
      <c r="A66" t="s">
        <v>62</v>
      </c>
      <c r="B66" s="34">
        <f>INDEX(CLASS1_OOP!C74:M94,MATCH($B$6+0.05,CLASS1_OOP!B74:B94,1),MATCH('Intermediate calculations_LS'!$B$18,CLASS1_OOP!C73:M73,1))</f>
        <v>3.6150354892015499E-2</v>
      </c>
      <c r="C66" s="34">
        <f>INDEX(CLASS2_OOP!C74:M94,MATCH($B$6+0.05,CLASS2_OOP!B74:B94,1),MATCH('Intermediate calculations_LS'!$B$18,CLASS2_OOP!C73:M73,1))</f>
        <v>3.51452492177486E-2</v>
      </c>
      <c r="D66" s="34">
        <f>INDEX(CLASS3_OOP!C74:M94,MATCH($B$6+0.05,CLASS3_OOP!B74:B94,1),MATCH('Intermediate calculations_LS'!$B$18,CLASS3_OOP!C73:M73,1))</f>
        <v>3.95769886672497E-2</v>
      </c>
      <c r="E66" s="34">
        <f>INDEX(CLASS4_OOP!D74:N94,MATCH($B$6+0.05,CLASS4_OOP!C74:C94,1),MATCH('Intermediate calculations_LS'!$B$18,CLASS4_OOP!D73:N73,1))</f>
        <v>3.06424852460623E-2</v>
      </c>
      <c r="F66" s="34">
        <f>INDEX(CLASS5_OOP!C74:M94,MATCH($B$6+0.05,CLASS5_OOP!B74:B94,1),MATCH('Intermediate calculations_LS'!$B$18,CLASS5_OOP!C73:M73,1))</f>
        <v>3.4329719841480297E-2</v>
      </c>
      <c r="G66" s="34">
        <f>INDEX(CLASS6_OOP!C74:M94,MATCH($B$6+0.05,CLASS6_OOP!B74:B94,1),MATCH('Intermediate calculations_LS'!$B$18,CLASS6_OOP!C73:M73,1))</f>
        <v>2.3013047873973801E-2</v>
      </c>
      <c r="H66" s="34">
        <f>INDEX(CLASS7_OOP!C74:M94,MATCH($B$6+0.05,CLASS7_OOP!B74:B94,1),MATCH('Intermediate calculations_LS'!$B$18,CLASS7_OOP!C73:M73,1))</f>
        <v>3.0612979084253301E-2</v>
      </c>
      <c r="I66" s="34">
        <f>INDEX(CLASS8_OOP!C74:M94,MATCH($B$6+0.05,CLASS8_OOP!B74:B94,1),MATCH('Intermediate calculations_LS'!$B$18,CLASS8_OOP!C73:M73,1))</f>
        <v>3.38933207094669E-2</v>
      </c>
    </row>
    <row r="67" spans="1:9" x14ac:dyDescent="0.35">
      <c r="A67" t="s">
        <v>63</v>
      </c>
      <c r="B67" s="34">
        <f>INDEX(CLASS1_OOP!C74:M94,MATCH($B$6+0.05,CLASS1_OOP!B74:B94,1),MATCH('Intermediate calculations_LS'!$B$18+0.1,CLASS1_OOP!C73:M73,1))</f>
        <v>3.6167375743389102E-2</v>
      </c>
      <c r="C67" s="34">
        <f>INDEX(CLASS2_OOP!C74:M94,MATCH($B$6+0.05,CLASS2_OOP!B74:B94,1),MATCH('Intermediate calculations_LS'!$B$18+0.1,CLASS2_OOP!C73:M73,1))</f>
        <v>3.4964546561241198E-2</v>
      </c>
      <c r="D67" s="34">
        <f>INDEX(CLASS3_OOP!C74:M94,MATCH($B$6+0.05,CLASS3_OOP!B74:B94,1),MATCH('Intermediate calculations_LS'!$B$18+0.1,CLASS3_OOP!C73:M73,1))</f>
        <v>3.9120107889175401E-2</v>
      </c>
      <c r="E67" s="34">
        <f>INDEX(CLASS4_OOP!D74:N94,MATCH($B$6+0.05,CLASS4_OOP!C74:C94,1),MATCH('Intermediate calculations_LS'!$B$18+0.1,CLASS4_OOP!D73:N73,1))</f>
        <v>3.12268119305372E-2</v>
      </c>
      <c r="F67" s="34">
        <f>INDEX(CLASS5_OOP!C74:M94,MATCH($B$6+0.05,CLASS5_OOP!B74:B94,1),MATCH('Intermediate calculations_LS'!$B$18+0.1,CLASS5_OOP!C73:M73,1))</f>
        <v>3.45661416649818E-2</v>
      </c>
      <c r="G67" s="34">
        <f>INDEX(CLASS6_OOP!C74:M94,MATCH($B$6+0.05,CLASS6_OOP!B74:B94,1),MATCH('Intermediate calculations_LS'!$B$18+0.1,CLASS6_OOP!C73:M73,1))</f>
        <v>2.4162469431757899E-2</v>
      </c>
      <c r="H67" s="34">
        <f>INDEX(CLASS7_OOP!C74:M94,MATCH($B$6+0.05,CLASS7_OOP!B74:B94,1),MATCH('Intermediate calculations_LS'!$B$18+0.1,CLASS7_OOP!C73:M73,1))</f>
        <v>3.15195545554161E-2</v>
      </c>
      <c r="I67" s="34">
        <f>INDEX(CLASS8_OOP!C74:M94,MATCH($B$6+0.05,CLASS8_OOP!B74:B94,1),MATCH('Intermediate calculations_LS'!$B$18+0.1,CLASS8_OOP!C73:M73,1))</f>
        <v>3.4477993845939602E-2</v>
      </c>
    </row>
    <row r="68" spans="1:9" x14ac:dyDescent="0.35">
      <c r="A68" t="s">
        <v>64</v>
      </c>
      <c r="B68" s="34">
        <f>B64+((B66-B64)/($B$16-$B$15))*($B$14-$B$15)</f>
        <v>3.6150354892016789E-2</v>
      </c>
      <c r="C68" s="34">
        <f t="shared" ref="C68:I69" si="11">C64+((C66-C64)/($B$16-$B$15))*($B$14-$B$15)</f>
        <v>3.5145249217752347E-2</v>
      </c>
      <c r="D68" s="34">
        <f t="shared" si="11"/>
        <v>3.9576988667254891E-2</v>
      </c>
      <c r="E68" s="34">
        <f t="shared" si="11"/>
        <v>3.0642485246057088E-2</v>
      </c>
      <c r="F68" s="34">
        <f t="shared" si="11"/>
        <v>3.4329719841477598E-2</v>
      </c>
      <c r="G68" s="34">
        <f t="shared" si="11"/>
        <v>2.3013047873960829E-2</v>
      </c>
      <c r="H68" s="34">
        <f t="shared" si="11"/>
        <v>3.0612979084239166E-2</v>
      </c>
      <c r="I68" s="34">
        <f t="shared" si="11"/>
        <v>3.3893320709458566E-2</v>
      </c>
    </row>
    <row r="69" spans="1:9" x14ac:dyDescent="0.35">
      <c r="A69" t="s">
        <v>65</v>
      </c>
      <c r="B69" s="34">
        <f>B65+((B67-B65)/($B$16-$B$15))*($B$14-$B$15)</f>
        <v>3.6167375743391253E-2</v>
      </c>
      <c r="C69" s="34">
        <f t="shared" si="11"/>
        <v>3.4964546561245223E-2</v>
      </c>
      <c r="D69" s="34">
        <f t="shared" si="11"/>
        <v>3.9120107889181327E-2</v>
      </c>
      <c r="E69" s="34">
        <f t="shared" si="11"/>
        <v>3.1226811930532596E-2</v>
      </c>
      <c r="F69" s="34">
        <f t="shared" si="11"/>
        <v>3.4566141664979788E-2</v>
      </c>
      <c r="G69" s="34">
        <f t="shared" si="11"/>
        <v>2.416246943174595E-2</v>
      </c>
      <c r="H69" s="34">
        <f t="shared" si="11"/>
        <v>3.1519554555403201E-2</v>
      </c>
      <c r="I69" s="34">
        <f t="shared" si="11"/>
        <v>3.4477993845931872E-2</v>
      </c>
    </row>
    <row r="70" spans="1:9" x14ac:dyDescent="0.35">
      <c r="A70" t="s">
        <v>66</v>
      </c>
      <c r="B70" s="34">
        <f>B65+((B64-B65)/($B$19-$B$20))*($B$18-$B$20)</f>
        <v>3.7361230701207657E-2</v>
      </c>
      <c r="C70" s="34">
        <f t="shared" ref="C70:I70" si="12">C65+((C64-C65)/($B$19-$B$20))*($B$18-$B$20)</f>
        <v>3.7198819220066126E-2</v>
      </c>
      <c r="D70" s="34">
        <f t="shared" si="12"/>
        <v>4.2410571128130049E-2</v>
      </c>
      <c r="E70" s="34">
        <f t="shared" si="12"/>
        <v>2.8669195249675872E-2</v>
      </c>
      <c r="F70" s="34">
        <f t="shared" si="12"/>
        <v>3.3446826040744247E-2</v>
      </c>
      <c r="G70" s="34">
        <f t="shared" si="12"/>
        <v>1.7522828653453254E-2</v>
      </c>
      <c r="H70" s="34">
        <f t="shared" si="12"/>
        <v>2.4352280423043767E-2</v>
      </c>
      <c r="I70" s="34">
        <f t="shared" si="12"/>
        <v>3.0184146016835372E-2</v>
      </c>
    </row>
    <row r="71" spans="1:9" x14ac:dyDescent="0.35">
      <c r="A71" t="s">
        <v>67</v>
      </c>
      <c r="B71" s="34">
        <f>B67+((B66-B67)/($B$19-$B$20))*($B$18-$B$20)</f>
        <v>3.6167375743389088E-2</v>
      </c>
      <c r="C71" s="34">
        <f t="shared" ref="C71:I71" si="13">C67+((C66-C67)/($B$19-$B$20))*($B$18-$B$20)</f>
        <v>3.4964546561241358E-2</v>
      </c>
      <c r="D71" s="34">
        <f t="shared" si="13"/>
        <v>3.9120107889175811E-2</v>
      </c>
      <c r="E71" s="34">
        <f t="shared" si="13"/>
        <v>3.1226811930536672E-2</v>
      </c>
      <c r="F71" s="34">
        <f t="shared" si="13"/>
        <v>3.4566141664981585E-2</v>
      </c>
      <c r="G71" s="34">
        <f t="shared" si="13"/>
        <v>2.4162469431756865E-2</v>
      </c>
      <c r="H71" s="34">
        <f t="shared" si="13"/>
        <v>3.1519554555415281E-2</v>
      </c>
      <c r="I71" s="34">
        <f t="shared" si="13"/>
        <v>3.4477993845939074E-2</v>
      </c>
    </row>
    <row r="72" spans="1:9" x14ac:dyDescent="0.35">
      <c r="A72" t="s">
        <v>27</v>
      </c>
      <c r="B72" s="34">
        <f>B69+((B68-B69)/($B$19-$B$20))*($B$18-$B$20)</f>
        <v>3.6167375743391239E-2</v>
      </c>
      <c r="C72" s="34">
        <f t="shared" ref="C72:I72" si="14">C69+((C68-C69)/($B$19-$B$20))*($B$18-$B$20)</f>
        <v>3.4964546561245383E-2</v>
      </c>
      <c r="D72" s="34">
        <f t="shared" si="14"/>
        <v>3.9120107889181736E-2</v>
      </c>
      <c r="E72" s="34">
        <f t="shared" si="14"/>
        <v>3.1226811930532068E-2</v>
      </c>
      <c r="F72" s="34">
        <f t="shared" si="14"/>
        <v>3.4566141664979573E-2</v>
      </c>
      <c r="G72" s="34">
        <f t="shared" si="14"/>
        <v>2.4162469431744917E-2</v>
      </c>
      <c r="H72" s="34">
        <f t="shared" si="14"/>
        <v>3.1519554555402382E-2</v>
      </c>
      <c r="I72" s="34">
        <f t="shared" si="14"/>
        <v>3.4477993845931344E-2</v>
      </c>
    </row>
    <row r="74" spans="1:9" x14ac:dyDescent="0.35">
      <c r="B74" t="s">
        <v>5</v>
      </c>
      <c r="C74" t="s">
        <v>6</v>
      </c>
      <c r="D74" t="s">
        <v>7</v>
      </c>
      <c r="E74" t="s">
        <v>8</v>
      </c>
      <c r="F74" t="s">
        <v>9</v>
      </c>
      <c r="G74" t="s">
        <v>10</v>
      </c>
      <c r="H74" t="s">
        <v>11</v>
      </c>
      <c r="I74" t="s">
        <v>101</v>
      </c>
    </row>
    <row r="75" spans="1:9" x14ac:dyDescent="0.35">
      <c r="A75" t="s">
        <v>29</v>
      </c>
      <c r="B75" s="34">
        <f>B84</f>
        <v>1.1634652502836759E-2</v>
      </c>
      <c r="C75" s="34">
        <f t="shared" ref="C75:I75" si="15">C84</f>
        <v>1.0997156612576685E-2</v>
      </c>
      <c r="D75" s="34">
        <f t="shared" si="15"/>
        <v>1.0812136344613173E-2</v>
      </c>
      <c r="E75" s="34">
        <f t="shared" si="15"/>
        <v>7.6665556989605702E-3</v>
      </c>
      <c r="F75" s="34">
        <f t="shared" si="15"/>
        <v>7.0981825701889566E-3</v>
      </c>
      <c r="G75" s="34">
        <f t="shared" si="15"/>
        <v>6.0345767997198518E-3</v>
      </c>
      <c r="H75" s="34">
        <f t="shared" si="15"/>
        <v>5.8609698899079682E-3</v>
      </c>
      <c r="I75" s="34">
        <f t="shared" si="15"/>
        <v>4.8341937363137145E-3</v>
      </c>
    </row>
    <row r="76" spans="1:9" x14ac:dyDescent="0.35">
      <c r="A76" t="s">
        <v>68</v>
      </c>
      <c r="B76" s="34">
        <f>INDEX(CLASS1_OOP!C107:M127,MATCH($B$6,CLASS1_OOP!B107:B127,1),MATCH('Intermediate calculations_LS'!$B$18,CLASS1_OOP!C106:M106,1))</f>
        <v>1.2658525258302701E-2</v>
      </c>
      <c r="C76" s="34">
        <f>INDEX(CLASS2_OOP!C107:M127,MATCH($B$6,CLASS2_OOP!B107:B127,1),MATCH('Intermediate calculations_LS'!$B$18,CLASS1_OOP!C106:M106,1))</f>
        <v>1.1801437474787201E-2</v>
      </c>
      <c r="D76" s="34">
        <f>INDEX(CLASS3_OOP!C107:M127,MATCH($B$6,CLASS3_OOP!B107:B127,1),MATCH('Intermediate calculations_LS'!$B$18,CLASS3_OOP!C106:M106,1))</f>
        <v>1.16049982607365E-2</v>
      </c>
      <c r="E76" s="34">
        <f>INDEX(CLASS4_OOP!D107:N127,MATCH($B$6,CLASS4_OOP!C107:C127,1),MATCH('Intermediate calculations_LS'!$B$18,CLASS4_OOP!D106:N106,1))</f>
        <v>7.2910515591502198E-3</v>
      </c>
      <c r="F76" s="34">
        <f>INDEX(CLASS5_OOP!C107:M127,MATCH($B$6,CLASS5_OOP!B107:B127,1),MATCH('Intermediate calculations_LS'!$B$18,CLASS5_OOP!C106:M106,1))</f>
        <v>6.81233918294311E-3</v>
      </c>
      <c r="G76" s="34">
        <f>INDEX(CLASS6_OOP!C107:M127,MATCH($B$6,CLASS6_OOP!B107:B127,1),MATCH('Intermediate calculations_LS'!$B$18,CLASS6_OOP!C106:M106,1))</f>
        <v>5.5733020417392297E-3</v>
      </c>
      <c r="H76" s="34">
        <f>INDEX(CLASS7_OOP!C107:M127,MATCH($B$6,CLASS7_OOP!B107:B127,1),MATCH('Intermediate calculations_LS'!$B$18,CLASS7_OOP!C106:M106,1))</f>
        <v>5.23669132962823E-3</v>
      </c>
      <c r="I76" s="34">
        <f>INDEX(CLASS8_OOP!C107:M127,MATCH($B$6,CLASS8_OOP!B107:B127,1),MATCH('Intermediate calculations_LS'!$B$18,CLASS8_OOP!C106:M106,1))</f>
        <v>4.2400294914841704E-3</v>
      </c>
    </row>
    <row r="77" spans="1:9" x14ac:dyDescent="0.35">
      <c r="A77" t="s">
        <v>69</v>
      </c>
      <c r="B77" s="34">
        <f>INDEX(CLASS1_OOP!C107:M127,MATCH($B$6,CLASS1_OOP!B107:B127,1),MATCH('Intermediate calculations_LS'!$B$18+0.1,CLASS1_OOP!C106:M106,1))</f>
        <v>1.2678722850978401E-2</v>
      </c>
      <c r="C77" s="34">
        <f>INDEX(CLASS2_OOP!C107:M127,MATCH($B$6,CLASS2_OOP!B107:B127,1),MATCH('Intermediate calculations_LS'!$B$18+0.1,CLASS1_OOP!C106:M106,1))</f>
        <v>1.18419360369444E-2</v>
      </c>
      <c r="D77" s="34">
        <f>INDEX(CLASS3_OOP!C107:M127,MATCH($B$6,CLASS3_OOP!B107:B127,1),MATCH('Intermediate calculations_LS'!$B$18+0.1,CLASS3_OOP!C106:M106,1))</f>
        <v>1.16356778889894E-2</v>
      </c>
      <c r="E77" s="34">
        <f>INDEX(CLASS4_OOP!D107:N127,MATCH($B$6,CLASS4_OOP!C107:C127,1),MATCH('Intermediate calculations_LS'!$B$18+0.1,CLASS4_OOP!D106:N106,1))</f>
        <v>7.4224169366061696E-3</v>
      </c>
      <c r="F77" s="34">
        <f>INDEX(CLASS5_OOP!C107:M127,MATCH($B$6,CLASS5_OOP!B107:B127,1),MATCH('Intermediate calculations_LS'!$B$18+0.1,CLASS5_OOP!C106:M106,1))</f>
        <v>6.9343885406851803E-3</v>
      </c>
      <c r="G77" s="34">
        <f>INDEX(CLASS6_OOP!C107:M127,MATCH($B$6,CLASS6_OOP!B107:B127,1),MATCH('Intermediate calculations_LS'!$B$18+0.1,CLASS6_OOP!C106:M106,1))</f>
        <v>5.6721707805991199E-3</v>
      </c>
      <c r="H77" s="34">
        <f>INDEX(CLASS7_OOP!C107:M127,MATCH($B$6,CLASS7_OOP!B107:B127,1),MATCH('Intermediate calculations_LS'!$B$18+0.1,CLASS7_OOP!C106:M106,1))</f>
        <v>5.3105568513274201E-3</v>
      </c>
      <c r="I77" s="34">
        <f>INDEX(CLASS8_OOP!C107:M127,MATCH($B$6,CLASS8_OOP!B107:B127,1),MATCH('Intermediate calculations_LS'!$B$18+0.1,CLASS8_OOP!C106:M106,1))</f>
        <v>4.3046134524047401E-3</v>
      </c>
    </row>
    <row r="78" spans="1:9" x14ac:dyDescent="0.35">
      <c r="A78" t="s">
        <v>70</v>
      </c>
      <c r="B78" s="34">
        <f>INDEX(CLASS1_OOP!C107:M127,MATCH($B$6+0.05,CLASS1_OOP!B107:B127,1),MATCH('Intermediate calculations_LS'!$B$18,CLASS1_OOP!C106:M106,1))</f>
        <v>1.1722945608198599E-2</v>
      </c>
      <c r="C78" s="34">
        <f>INDEX(CLASS2_OOP!C107:M127,MATCH($B$6+0.05,CLASS2_OOP!B107:B127,1),MATCH('Intermediate calculations_LS'!$B$18,CLASS1_OOP!C106:M106,1))</f>
        <v>1.10710384324193E-2</v>
      </c>
      <c r="D78" s="34">
        <f>INDEX(CLASS3_OOP!C107:M127,MATCH($B$6+0.05,CLASS3_OOP!B107:B127,1),MATCH('Intermediate calculations_LS'!$B$18,CLASS3_OOP!C106:M106,1))</f>
        <v>1.0913945734500901E-2</v>
      </c>
      <c r="E78" s="34">
        <f>INDEX(CLASS4_OOP!D107:N127,MATCH($B$6+0.05,CLASS4_OOP!C107:C127,1),MATCH('Intermediate calculations_LS'!$B$18,CLASS4_OOP!D106:N106,1))</f>
        <v>7.6553612016141397E-3</v>
      </c>
      <c r="F78" s="34">
        <f>INDEX(CLASS5_OOP!C107:M127,MATCH($B$6+0.05,CLASS5_OOP!B107:B127,1),MATCH('Intermediate calculations_LS'!$B$18,CLASS5_OOP!C106:M106,1))</f>
        <v>7.1103940717876001E-3</v>
      </c>
      <c r="G78" s="34">
        <f>INDEX(CLASS6_OOP!C107:M127,MATCH($B$6+0.05,CLASS6_OOP!B107:B127,1),MATCH('Intermediate calculations_LS'!$B$18,CLASS6_OOP!C106:M106,1))</f>
        <v>6.0055623762309603E-3</v>
      </c>
      <c r="H78" s="34">
        <f>INDEX(CLASS7_OOP!C107:M127,MATCH($B$6+0.05,CLASS7_OOP!B107:B127,1),MATCH('Intermediate calculations_LS'!$B$18,CLASS7_OOP!C106:M106,1))</f>
        <v>5.7823378592729603E-3</v>
      </c>
      <c r="I78" s="34">
        <f>INDEX(CLASS8_OOP!C107:M127,MATCH($B$6+0.05,CLASS8_OOP!B107:B127,1),MATCH('Intermediate calculations_LS'!$B$18,CLASS8_OOP!C106:M106,1))</f>
        <v>4.7208284959197001E-3</v>
      </c>
    </row>
    <row r="79" spans="1:9" x14ac:dyDescent="0.35">
      <c r="A79" t="s">
        <v>71</v>
      </c>
      <c r="B79" s="34">
        <f>INDEX(CLASS1_OOP!C107:M127,MATCH($B$6+0.05,CLASS1_OOP!B107:B127,1),MATCH('Intermediate calculations_LS'!$B$18+0.1,CLASS1_OOP!C106:M106,1))</f>
        <v>1.16346525028348E-2</v>
      </c>
      <c r="C79" s="34">
        <f>INDEX(CLASS2_OOP!C107:M127,MATCH($B$6+0.05,CLASS2_OOP!B107:B127,1),MATCH('Intermediate calculations_LS'!$B$18+0.1,CLASS1_OOP!C106:M106,1))</f>
        <v>1.0997156612575099E-2</v>
      </c>
      <c r="D79" s="34">
        <f>INDEX(CLASS3_OOP!C107:M127,MATCH($B$6+0.05,CLASS3_OOP!B107:B127,1),MATCH('Intermediate calculations_LS'!$B$18+0.1,CLASS3_OOP!C106:M106,1))</f>
        <v>1.08121363446116E-2</v>
      </c>
      <c r="E79" s="34">
        <f>INDEX(CLASS4_OOP!D107:N127,MATCH($B$6+0.05,CLASS4_OOP!C107:C127,1),MATCH('Intermediate calculations_LS'!$B$18+0.1,CLASS4_OOP!D106:N106,1))</f>
        <v>7.6665556989610204E-3</v>
      </c>
      <c r="F79" s="34">
        <f>INDEX(CLASS5_OOP!C107:M127,MATCH($B$6+0.05,CLASS5_OOP!B107:B127,1),MATCH('Intermediate calculations_LS'!$B$18+0.1,CLASS5_OOP!C106:M106,1))</f>
        <v>7.0981825701892402E-3</v>
      </c>
      <c r="G79" s="34">
        <f>INDEX(CLASS6_OOP!C107:M127,MATCH($B$6+0.05,CLASS6_OOP!B107:B127,1),MATCH('Intermediate calculations_LS'!$B$18+0.1,CLASS6_OOP!C106:M106,1))</f>
        <v>6.0345767997205301E-3</v>
      </c>
      <c r="H79" s="34">
        <f>INDEX(CLASS7_OOP!C107:M127,MATCH($B$6+0.05,CLASS7_OOP!B107:B127,1),MATCH('Intermediate calculations_LS'!$B$18+0.1,CLASS7_OOP!C106:M106,1))</f>
        <v>5.8609698899090299E-3</v>
      </c>
      <c r="I79" s="34">
        <f>INDEX(CLASS8_OOP!C107:M127,MATCH($B$6+0.05,CLASS8_OOP!B107:B127,1),MATCH('Intermediate calculations_LS'!$B$18+0.1,CLASS8_OOP!C106:M106,1))</f>
        <v>4.8341937363147701E-3</v>
      </c>
    </row>
    <row r="80" spans="1:9" x14ac:dyDescent="0.35">
      <c r="A80" t="s">
        <v>72</v>
      </c>
      <c r="B80" s="34">
        <f>B76+((B78-B76)/($B$16-$B$15))*($B$14-$B$15)</f>
        <v>1.1722945608200284E-2</v>
      </c>
      <c r="C80" s="34">
        <f t="shared" ref="C80:I81" si="16">C76+((C78-C76)/($B$16-$B$15))*($B$14-$B$15)</f>
        <v>1.1071038432420615E-2</v>
      </c>
      <c r="D80" s="34">
        <f t="shared" si="16"/>
        <v>1.0913945734502144E-2</v>
      </c>
      <c r="E80" s="34">
        <f t="shared" si="16"/>
        <v>7.655361201613484E-3</v>
      </c>
      <c r="F80" s="34">
        <f t="shared" si="16"/>
        <v>7.1103940717870632E-3</v>
      </c>
      <c r="G80" s="34">
        <f t="shared" si="16"/>
        <v>6.0055623762301823E-3</v>
      </c>
      <c r="H80" s="34">
        <f t="shared" si="16"/>
        <v>5.7823378592719785E-3</v>
      </c>
      <c r="I80" s="34">
        <f t="shared" si="16"/>
        <v>4.7208284959188345E-3</v>
      </c>
    </row>
    <row r="81" spans="1:9" x14ac:dyDescent="0.35">
      <c r="A81" t="s">
        <v>73</v>
      </c>
      <c r="B81" s="34">
        <f>B77+((B79-B77)/($B$16-$B$15))*($B$14-$B$15)</f>
        <v>1.1634652502836679E-2</v>
      </c>
      <c r="C81" s="34">
        <f t="shared" si="16"/>
        <v>1.0997156612576619E-2</v>
      </c>
      <c r="D81" s="34">
        <f t="shared" si="16"/>
        <v>1.0812136344613081E-2</v>
      </c>
      <c r="E81" s="34">
        <f t="shared" si="16"/>
        <v>7.6665556989605806E-3</v>
      </c>
      <c r="F81" s="34">
        <f t="shared" si="16"/>
        <v>7.0981825701889453E-3</v>
      </c>
      <c r="G81" s="34">
        <f t="shared" si="16"/>
        <v>6.0345767997198778E-3</v>
      </c>
      <c r="H81" s="34">
        <f t="shared" si="16"/>
        <v>5.8609698899080393E-3</v>
      </c>
      <c r="I81" s="34">
        <f t="shared" si="16"/>
        <v>4.8341937363138169E-3</v>
      </c>
    </row>
    <row r="82" spans="1:9" x14ac:dyDescent="0.35">
      <c r="A82" t="s">
        <v>74</v>
      </c>
      <c r="B82" s="34">
        <f>B77+((B76-B77)/($B$19-$B$20))*($B$18-$B$20)</f>
        <v>1.2678722850978383E-2</v>
      </c>
      <c r="C82" s="34">
        <f t="shared" ref="C82:I82" si="17">C77+((C76-C77)/($B$19-$B$20))*($B$18-$B$20)</f>
        <v>1.1841936036944363E-2</v>
      </c>
      <c r="D82" s="34">
        <f t="shared" si="17"/>
        <v>1.1635677888989372E-2</v>
      </c>
      <c r="E82" s="34">
        <f t="shared" si="17"/>
        <v>7.4224169366060517E-3</v>
      </c>
      <c r="F82" s="34">
        <f t="shared" si="17"/>
        <v>6.9343885406850702E-3</v>
      </c>
      <c r="G82" s="34">
        <f t="shared" si="17"/>
        <v>5.6721707805990305E-3</v>
      </c>
      <c r="H82" s="34">
        <f t="shared" si="17"/>
        <v>5.3105568513273534E-3</v>
      </c>
      <c r="I82" s="34">
        <f t="shared" si="17"/>
        <v>4.304613452404682E-3</v>
      </c>
    </row>
    <row r="83" spans="1:9" x14ac:dyDescent="0.35">
      <c r="A83" t="s">
        <v>75</v>
      </c>
      <c r="B83" s="34">
        <f>B79+((B78-B79)/($B$19-$B$20))*($B$18-$B$20)</f>
        <v>1.163465250283488E-2</v>
      </c>
      <c r="C83" s="34">
        <f t="shared" ref="C83:I83" si="18">C79+((C78-C79)/($B$19-$B$20))*($B$18-$B$20)</f>
        <v>1.0997156612575165E-2</v>
      </c>
      <c r="D83" s="34">
        <f t="shared" si="18"/>
        <v>1.0812136344611692E-2</v>
      </c>
      <c r="E83" s="34">
        <f t="shared" si="18"/>
        <v>7.66655569896101E-3</v>
      </c>
      <c r="F83" s="34">
        <f t="shared" si="18"/>
        <v>7.0981825701892515E-3</v>
      </c>
      <c r="G83" s="34">
        <f t="shared" si="18"/>
        <v>6.0345767997205041E-3</v>
      </c>
      <c r="H83" s="34">
        <f t="shared" si="18"/>
        <v>5.8609698899089588E-3</v>
      </c>
      <c r="I83" s="34">
        <f t="shared" si="18"/>
        <v>4.8341937363146677E-3</v>
      </c>
    </row>
    <row r="84" spans="1:9" x14ac:dyDescent="0.35">
      <c r="A84" t="s">
        <v>30</v>
      </c>
      <c r="B84" s="34">
        <f>B81+((B80-B81)/($B$19-$B$20))*($B$18-$B$20)</f>
        <v>1.1634652502836759E-2</v>
      </c>
      <c r="C84" s="34">
        <f t="shared" ref="C84:I84" si="19">C81+((C80-C81)/($B$19-$B$20))*($B$18-$B$20)</f>
        <v>1.0997156612576685E-2</v>
      </c>
      <c r="D84" s="34">
        <f t="shared" si="19"/>
        <v>1.0812136344613173E-2</v>
      </c>
      <c r="E84" s="34">
        <f t="shared" si="19"/>
        <v>7.6665556989605702E-3</v>
      </c>
      <c r="F84" s="34">
        <f t="shared" si="19"/>
        <v>7.0981825701889566E-3</v>
      </c>
      <c r="G84" s="34">
        <f t="shared" si="19"/>
        <v>6.0345767997198518E-3</v>
      </c>
      <c r="H84" s="34">
        <f t="shared" si="19"/>
        <v>5.8609698899079682E-3</v>
      </c>
      <c r="I84" s="34">
        <f t="shared" si="19"/>
        <v>4.8341937363137145E-3</v>
      </c>
    </row>
    <row r="86" spans="1:9" x14ac:dyDescent="0.35">
      <c r="B86" t="s">
        <v>5</v>
      </c>
      <c r="C86" t="s">
        <v>6</v>
      </c>
      <c r="D86" t="s">
        <v>7</v>
      </c>
      <c r="E86" t="s">
        <v>8</v>
      </c>
      <c r="F86" t="s">
        <v>9</v>
      </c>
      <c r="G86" t="s">
        <v>10</v>
      </c>
      <c r="H86" t="s">
        <v>11</v>
      </c>
      <c r="I86" t="s">
        <v>101</v>
      </c>
    </row>
    <row r="87" spans="1:9" x14ac:dyDescent="0.35">
      <c r="A87" t="s">
        <v>33</v>
      </c>
      <c r="B87" s="34">
        <f>B96</f>
        <v>4.3457838296867299</v>
      </c>
      <c r="C87" s="34">
        <f t="shared" ref="C87:I87" si="20">C96</f>
        <v>4.1103292703607037</v>
      </c>
      <c r="D87" s="34">
        <f t="shared" si="20"/>
        <v>4.0091066360452787</v>
      </c>
      <c r="E87" s="34">
        <f t="shared" si="20"/>
        <v>3.6386218070964356</v>
      </c>
      <c r="F87" s="34">
        <f t="shared" si="20"/>
        <v>3.3082408905012257</v>
      </c>
      <c r="G87" s="34">
        <f t="shared" si="20"/>
        <v>3.0506262779219688</v>
      </c>
      <c r="H87" s="34">
        <f t="shared" si="20"/>
        <v>2.9870266914352515</v>
      </c>
      <c r="I87" s="34">
        <f t="shared" si="20"/>
        <v>2.7876024246201747</v>
      </c>
    </row>
    <row r="88" spans="1:9" x14ac:dyDescent="0.35">
      <c r="A88" t="s">
        <v>76</v>
      </c>
      <c r="B88" s="34">
        <f>INDEX(CLASS1_OOP!C140:M160,MATCH($B$6,CLASS1_OOP!B140:B160,1),MATCH('Intermediate calculations_LS'!$B$18,CLASS1_OOP!C139:M139,1))</f>
        <v>3.0499025583267199</v>
      </c>
      <c r="C88" s="34">
        <f>INDEX(CLASS2_OOP!C140:M160,MATCH($B$6,CLASS2_OOP!B140:B160,1),MATCH('Intermediate calculations_LS'!$B$18,CLASS2_OOP!C139:M139,1))</f>
        <v>2.8844741582870501</v>
      </c>
      <c r="D88" s="34">
        <f>INDEX(CLASS3_OOP!C140:M160,MATCH($B$6,CLASS3_OOP!B140:B160,1),MATCH('Intermediate calculations_LS'!$B$18,CLASS3_OOP!C139:M139,1))</f>
        <v>2.8359518051147501</v>
      </c>
      <c r="E88" s="34">
        <f>INDEX(CLASS4_OOP!D140:N160,MATCH($B$6,CLASS4_OOP!C140:C160,1),MATCH('Intermediate calculations_LS'!$B$18,CLASS4_OOP!D139:N139,1))</f>
        <v>2.5465202331543</v>
      </c>
      <c r="F88" s="34">
        <f>INDEX(CLASS5_OOP!C140:M160,MATCH($B$6,CLASS5_OOP!B140:B160,1),MATCH('Intermediate calculations_LS'!$B$18,CLASS5_OOP!C139:M139,1))</f>
        <v>2.34475946426392</v>
      </c>
      <c r="G88" s="34">
        <f>INDEX(CLASS6_OOP!C140:M160,MATCH($B$6,CLASS6_OOP!B140:B160,1),MATCH('Intermediate calculations_LS'!$B$18,CLASS6_OOP!C139:M139,1))</f>
        <v>2.1527528762817401</v>
      </c>
      <c r="H88" s="34">
        <f>INDEX(CLASS7_OOP!C140:M160,MATCH($B$6,CLASS7_OOP!B140:B160,1),MATCH('Intermediate calculations_LS'!$B$18,CLASS7_OOP!C139:M139,1))</f>
        <v>2.1363341808319101</v>
      </c>
      <c r="I88" s="34">
        <f>INDEX(CLASS8_OOP!C140:M160,MATCH($B$6,CLASS8_OOP!B140:B160,1),MATCH('Intermediate calculations_LS'!$B$18,CLASS8_OOP!C139:M139,1))</f>
        <v>1.9993693828582799</v>
      </c>
    </row>
    <row r="89" spans="1:9" x14ac:dyDescent="0.35">
      <c r="A89" t="s">
        <v>77</v>
      </c>
      <c r="B89" s="34">
        <f>INDEX(CLASS1_OOP!C140:M160,MATCH($B$6,CLASS1_OOP!B140:B160,1),MATCH('Intermediate calculations_LS'!$B$18+0.1,CLASS1_OOP!C139:M139,1))</f>
        <v>3.1036530733108498</v>
      </c>
      <c r="C89" s="34">
        <f>INDEX(CLASS2_OOP!C140:M160,MATCH($B$6,CLASS2_OOP!B140:B160,1),MATCH('Intermediate calculations_LS'!$B$18+0.1,CLASS2_OOP!C139:M139,1))</f>
        <v>2.9362753629684502</v>
      </c>
      <c r="D89" s="34">
        <f>INDEX(CLASS3_OOP!C140:M160,MATCH($B$6,CLASS3_OOP!B140:B160,1),MATCH('Intermediate calculations_LS'!$B$18+0.1,CLASS3_OOP!C139:M139,1))</f>
        <v>2.88527536392212</v>
      </c>
      <c r="E89" s="34">
        <f>INDEX(CLASS4_OOP!D140:N160,MATCH($B$6,CLASS4_OOP!C140:C160,1),MATCH('Intermediate calculations_LS'!$B$18+0.1,CLASS4_OOP!D139:N139,1))</f>
        <v>2.5944950580596902</v>
      </c>
      <c r="F89" s="34">
        <f>INDEX(CLASS5_OOP!C140:M160,MATCH($B$6,CLASS5_OOP!B140:B160,1),MATCH('Intermediate calculations_LS'!$B$18+0.1,CLASS5_OOP!C139:M139,1))</f>
        <v>2.3830823898315399</v>
      </c>
      <c r="G89" s="34">
        <f>INDEX(CLASS6_OOP!C140:M160,MATCH($B$6,CLASS6_OOP!B140:B160,1),MATCH('Intermediate calculations_LS'!$B$18+0.1,CLASS6_OOP!C139:M139,1))</f>
        <v>2.1846950054168701</v>
      </c>
      <c r="H89" s="34">
        <f>INDEX(CLASS7_OOP!C140:M160,MATCH($B$6,CLASS7_OOP!B140:B160,1),MATCH('Intermediate calculations_LS'!$B$18+0.1,CLASS7_OOP!C139:M139,1))</f>
        <v>2.1686468124389702</v>
      </c>
      <c r="I89" s="34">
        <f>INDEX(CLASS8_OOP!C140:M160,MATCH($B$6,CLASS8_OOP!B140:B160,1),MATCH('Intermediate calculations_LS'!$B$18+0.1,CLASS8_OOP!C139:M139,1))</f>
        <v>2.0278894901275599</v>
      </c>
    </row>
    <row r="90" spans="1:9" x14ac:dyDescent="0.35">
      <c r="A90" t="s">
        <v>78</v>
      </c>
      <c r="B90" s="34">
        <f>INDEX(CLASS1_OOP!C140:M160,MATCH($B$6+0.05,CLASS1_OOP!B140:B160,1),MATCH('Intermediate calculations_LS'!$B$18,CLASS1_OOP!C139:M139,1))</f>
        <v>4.2742058038711601</v>
      </c>
      <c r="C90" s="34">
        <f>INDEX(CLASS2_OOP!C140:M160,MATCH($B$6+0.05,CLASS2_OOP!B140:B160,1),MATCH('Intermediate calculations_LS'!$B$18,CLASS2_OOP!C139:M139,1))</f>
        <v>4.0733391046524101</v>
      </c>
      <c r="D90" s="34">
        <f>INDEX(CLASS3_OOP!C140:M160,MATCH($B$6+0.05,CLASS3_OOP!B140:B160,1),MATCH('Intermediate calculations_LS'!$B$18,CLASS3_OOP!C139:M139,1))</f>
        <v>3.9446282386779798</v>
      </c>
      <c r="E90" s="34">
        <f>INDEX(CLASS4_OOP!D140:N160,MATCH($B$6+0.05,CLASS4_OOP!C140:C160,1),MATCH('Intermediate calculations_LS'!$B$18,CLASS4_OOP!D139:N139,1))</f>
        <v>3.5553998947143599</v>
      </c>
      <c r="F90" s="34">
        <f>INDEX(CLASS5_OOP!C140:M160,MATCH($B$6+0.05,CLASS5_OOP!B140:B160,1),MATCH('Intermediate calculations_LS'!$B$18,CLASS5_OOP!C139:M139,1))</f>
        <v>3.2650203704834002</v>
      </c>
      <c r="G90" s="34">
        <f>INDEX(CLASS6_OOP!C140:M160,MATCH($B$6+0.05,CLASS6_OOP!B140:B160,1),MATCH('Intermediate calculations_LS'!$B$18,CLASS6_OOP!C139:M139,1))</f>
        <v>2.9922337532043501</v>
      </c>
      <c r="H90" s="34">
        <f>INDEX(CLASS7_OOP!C140:M160,MATCH($B$6+0.05,CLASS7_OOP!B140:B160,1),MATCH('Intermediate calculations_LS'!$B$18,CLASS7_OOP!C139:M139,1))</f>
        <v>2.9369196891784699</v>
      </c>
      <c r="I90" s="34">
        <f>INDEX(CLASS8_OOP!C140:M160,MATCH($B$6+0.05,CLASS8_OOP!B140:B160,1),MATCH('Intermediate calculations_LS'!$B$18,CLASS8_OOP!C139:M139,1))</f>
        <v>2.74574971199036</v>
      </c>
    </row>
    <row r="91" spans="1:9" x14ac:dyDescent="0.35">
      <c r="A91" t="s">
        <v>79</v>
      </c>
      <c r="B91" s="34">
        <f>INDEX(CLASS1_OOP!C140:M160,MATCH($B$6+0.05,CLASS1_OOP!B140:B160,1),MATCH('Intermediate calculations_LS'!$B$18+0.1,CLASS1_OOP!C139:M139,1))</f>
        <v>4.3457838296890303</v>
      </c>
      <c r="C91" s="34">
        <f>INDEX(CLASS2_OOP!C140:M160,MATCH($B$6+0.05,CLASS2_OOP!B140:B160,1),MATCH('Intermediate calculations_LS'!$B$18+0.1,CLASS2_OOP!C139:M139,1))</f>
        <v>4.1103292703628496</v>
      </c>
      <c r="D91" s="34">
        <f>INDEX(CLASS3_OOP!C140:M160,MATCH($B$6+0.05,CLASS3_OOP!B140:B160,1),MATCH('Intermediate calculations_LS'!$B$18+0.1,CLASS3_OOP!C139:M139,1))</f>
        <v>4.0091066360473597</v>
      </c>
      <c r="E91" s="34">
        <f>INDEX(CLASS4_OOP!D140:N160,MATCH($B$6+0.05,CLASS4_OOP!C140:C160,1),MATCH('Intermediate calculations_LS'!$B$18+0.1,CLASS4_OOP!D139:N139,1))</f>
        <v>3.63862180709839</v>
      </c>
      <c r="F91" s="34">
        <f>INDEX(CLASS5_OOP!C140:M160,MATCH($B$6+0.05,CLASS5_OOP!B140:B160,1),MATCH('Intermediate calculations_LS'!$B$18+0.1,CLASS5_OOP!C139:M139,1))</f>
        <v>3.3082408905029301</v>
      </c>
      <c r="G91" s="34">
        <f>INDEX(CLASS6_OOP!C140:M160,MATCH($B$6+0.05,CLASS6_OOP!B140:B160,1),MATCH('Intermediate calculations_LS'!$B$18+0.1,CLASS6_OOP!C139:M139,1))</f>
        <v>3.05062627792358</v>
      </c>
      <c r="H91" s="34">
        <f>INDEX(CLASS7_OOP!C140:M160,MATCH($B$6+0.05,CLASS7_OOP!B140:B160,1),MATCH('Intermediate calculations_LS'!$B$18+0.1,CLASS7_OOP!C139:M139,1))</f>
        <v>2.9870266914367698</v>
      </c>
      <c r="I91" s="34">
        <f>INDEX(CLASS8_OOP!C140:M160,MATCH($B$6+0.05,CLASS8_OOP!B140:B160,1),MATCH('Intermediate calculations_LS'!$B$18+0.1,CLASS8_OOP!C139:M139,1))</f>
        <v>2.7876024246215798</v>
      </c>
    </row>
    <row r="92" spans="1:9" x14ac:dyDescent="0.35">
      <c r="A92" t="s">
        <v>80</v>
      </c>
      <c r="B92" s="34">
        <f>B88+((B90-B88)/($B$16-$B$15))*($B$14-$B$15)</f>
        <v>4.2742058038689565</v>
      </c>
      <c r="C92" s="34">
        <f t="shared" ref="C92:I93" si="21">C88+((C90-C88)/($B$16-$B$15))*($B$14-$B$15)</f>
        <v>4.0733391046502705</v>
      </c>
      <c r="D92" s="34">
        <f t="shared" si="21"/>
        <v>3.9446282386759846</v>
      </c>
      <c r="E92" s="34">
        <f t="shared" si="21"/>
        <v>3.555399894712544</v>
      </c>
      <c r="F92" s="34">
        <f t="shared" si="21"/>
        <v>3.2650203704817438</v>
      </c>
      <c r="G92" s="34">
        <f t="shared" si="21"/>
        <v>2.9922337532028394</v>
      </c>
      <c r="H92" s="34">
        <f t="shared" si="21"/>
        <v>2.9369196891770288</v>
      </c>
      <c r="I92" s="34">
        <f t="shared" si="21"/>
        <v>2.7457497119890166</v>
      </c>
    </row>
    <row r="93" spans="1:9" x14ac:dyDescent="0.35">
      <c r="A93" t="s">
        <v>81</v>
      </c>
      <c r="B93" s="34">
        <f>B89+((B91-B89)/($B$16-$B$15))*($B$14-$B$15)</f>
        <v>4.3457838296867948</v>
      </c>
      <c r="C93" s="34">
        <f t="shared" si="21"/>
        <v>4.1103292703607366</v>
      </c>
      <c r="D93" s="34">
        <f t="shared" si="21"/>
        <v>4.0091066360453365</v>
      </c>
      <c r="E93" s="34">
        <f t="shared" si="21"/>
        <v>3.6386218070965106</v>
      </c>
      <c r="F93" s="34">
        <f t="shared" si="21"/>
        <v>3.3082408905012648</v>
      </c>
      <c r="G93" s="34">
        <f t="shared" si="21"/>
        <v>3.0506262779220212</v>
      </c>
      <c r="H93" s="34">
        <f t="shared" si="21"/>
        <v>2.9870266914352968</v>
      </c>
      <c r="I93" s="34">
        <f t="shared" si="21"/>
        <v>2.7876024246202125</v>
      </c>
    </row>
    <row r="94" spans="1:9" x14ac:dyDescent="0.35">
      <c r="A94" t="s">
        <v>82</v>
      </c>
      <c r="B94" s="34">
        <f>B89+((B88-B89)/($B$19-$B$20))*($B$18-$B$20)</f>
        <v>3.1036530733108014</v>
      </c>
      <c r="C94" s="34">
        <f t="shared" ref="C94:I94" si="22">C89+((C88-C89)/($B$19-$B$20))*($B$18-$B$20)</f>
        <v>2.9362753629684035</v>
      </c>
      <c r="D94" s="34">
        <f t="shared" si="22"/>
        <v>2.8852753639220756</v>
      </c>
      <c r="E94" s="34">
        <f t="shared" si="22"/>
        <v>2.5944950580596471</v>
      </c>
      <c r="F94" s="34">
        <f t="shared" si="22"/>
        <v>2.3830823898315052</v>
      </c>
      <c r="G94" s="34">
        <f t="shared" si="22"/>
        <v>2.1846950054168413</v>
      </c>
      <c r="H94" s="34">
        <f t="shared" si="22"/>
        <v>2.1686468124389409</v>
      </c>
      <c r="I94" s="34">
        <f t="shared" si="22"/>
        <v>2.0278894901275342</v>
      </c>
    </row>
    <row r="95" spans="1:9" x14ac:dyDescent="0.35">
      <c r="A95" t="s">
        <v>83</v>
      </c>
      <c r="B95" s="34">
        <f>B91+((B90-B91)/($B$19-$B$20))*($B$18-$B$20)</f>
        <v>4.3457838296889655</v>
      </c>
      <c r="C95" s="34">
        <f t="shared" ref="C95:I95" si="23">C91+((C90-C91)/($B$19-$B$20))*($B$18-$B$20)</f>
        <v>4.1103292703628167</v>
      </c>
      <c r="D95" s="34">
        <f t="shared" si="23"/>
        <v>4.009106636047302</v>
      </c>
      <c r="E95" s="34">
        <f t="shared" si="23"/>
        <v>3.638621807098315</v>
      </c>
      <c r="F95" s="34">
        <f t="shared" si="23"/>
        <v>3.3082408905028911</v>
      </c>
      <c r="G95" s="34">
        <f t="shared" si="23"/>
        <v>3.0506262779235276</v>
      </c>
      <c r="H95" s="34">
        <f t="shared" si="23"/>
        <v>2.9870266914367245</v>
      </c>
      <c r="I95" s="34">
        <f t="shared" si="23"/>
        <v>2.7876024246215421</v>
      </c>
    </row>
    <row r="96" spans="1:9" x14ac:dyDescent="0.35">
      <c r="A96" t="s">
        <v>34</v>
      </c>
      <c r="B96" s="34">
        <f>B93+((B92-B93)/($B$19-$B$20))*($B$18-$B$20)</f>
        <v>4.3457838296867299</v>
      </c>
      <c r="C96" s="34">
        <f t="shared" ref="C96:I96" si="24">C93+((C92-C93)/($B$19-$B$20))*($B$18-$B$20)</f>
        <v>4.1103292703607037</v>
      </c>
      <c r="D96" s="34">
        <f t="shared" si="24"/>
        <v>4.0091066360452787</v>
      </c>
      <c r="E96" s="34">
        <f t="shared" si="24"/>
        <v>3.6386218070964356</v>
      </c>
      <c r="F96" s="34">
        <f t="shared" si="24"/>
        <v>3.3082408905012257</v>
      </c>
      <c r="G96" s="34">
        <f t="shared" si="24"/>
        <v>3.0506262779219688</v>
      </c>
      <c r="H96" s="34">
        <f t="shared" si="24"/>
        <v>2.9870266914352515</v>
      </c>
      <c r="I96" s="34">
        <f t="shared" si="24"/>
        <v>2.7876024246201747</v>
      </c>
    </row>
    <row r="98" spans="1:9" x14ac:dyDescent="0.35">
      <c r="B98" t="s">
        <v>5</v>
      </c>
      <c r="C98" t="s">
        <v>6</v>
      </c>
      <c r="D98" t="s">
        <v>7</v>
      </c>
      <c r="E98" t="s">
        <v>8</v>
      </c>
      <c r="F98" t="s">
        <v>9</v>
      </c>
      <c r="G98" t="s">
        <v>10</v>
      </c>
      <c r="H98" t="s">
        <v>11</v>
      </c>
      <c r="I98" t="s">
        <v>101</v>
      </c>
    </row>
    <row r="99" spans="1:9" x14ac:dyDescent="0.35">
      <c r="A99" t="s">
        <v>35</v>
      </c>
      <c r="B99" s="34">
        <f>B108</f>
        <v>0.10011730839800891</v>
      </c>
      <c r="C99" s="34">
        <f t="shared" ref="C99:I99" si="25">C108</f>
        <v>7.7295020222607536E-2</v>
      </c>
      <c r="D99" s="34">
        <f t="shared" si="25"/>
        <v>7.1743544191056996E-2</v>
      </c>
      <c r="E99" s="34">
        <f t="shared" si="25"/>
        <v>3.6331184208356369E-2</v>
      </c>
      <c r="F99" s="34">
        <f t="shared" si="25"/>
        <v>4.4056549668269586E-2</v>
      </c>
      <c r="G99" s="34">
        <f t="shared" si="25"/>
        <v>2.1502228453721701E-2</v>
      </c>
      <c r="H99" s="34">
        <f t="shared" si="25"/>
        <v>3.0647311359614349E-2</v>
      </c>
      <c r="I99" s="34">
        <f t="shared" si="25"/>
        <v>2.6238994672863551E-2</v>
      </c>
    </row>
    <row r="100" spans="1:9" x14ac:dyDescent="0.35">
      <c r="A100" t="s">
        <v>84</v>
      </c>
      <c r="B100" s="34">
        <f>INDEX(CLASS1_OOP!C173:M193,MATCH($B$6,CLASS1_OOP!B173:B193,1),MATCH('Intermediate calculations_LS'!$B$18,CLASS1_OOP!C172:M172,1))</f>
        <v>5.3874827921390499E-2</v>
      </c>
      <c r="C100" s="34">
        <f>INDEX(CLASS2_OOP!C173:M193,MATCH($B$6,CLASS2_OOP!B173:B193,1),MATCH('Intermediate calculations_LS'!$B$18,CLASS2_OOP!C172:M172,1))</f>
        <v>4.2892713099718101E-2</v>
      </c>
      <c r="D100" s="34">
        <f>INDEX(CLASS3_OOP!C173:M193,MATCH($B$6,CLASS3_OOP!B173:B193,1),MATCH('Intermediate calculations_LS'!$B$18,CLASS3_OOP!C172:M172,1))</f>
        <v>3.4949615597724901E-2</v>
      </c>
      <c r="E100" s="34">
        <f>INDEX(CLASS4_OOP!D173:N193,MATCH($B$6,CLASS4_OOP!C173:C193,1),MATCH('Intermediate calculations_LS'!$B$18,CLASS4_OOP!D172:N172,1))</f>
        <v>1.5040659345686399E-2</v>
      </c>
      <c r="F100" s="34">
        <f>INDEX(CLASS5_OOP!C173:M193,MATCH($B$6,CLASS5_OOP!B173:B193,1),MATCH('Intermediate calculations_LS'!$B$18,CLASS5_OOP!C172:M172,1))</f>
        <v>1.9193857908248901E-2</v>
      </c>
      <c r="G100" s="34">
        <f>INDEX(CLASS6_OOP!C173:M193,MATCH($B$6,CLASS6_OOP!B173:B193,1),MATCH('Intermediate calculations_LS'!$B$18,CLASS6_OOP!C172:M172,1))</f>
        <v>3.07103735394776E-3</v>
      </c>
      <c r="H100" s="34">
        <f>INDEX(CLASS7_OOP!C173:M193,MATCH($B$6,CLASS7_OOP!B173:B193,1),MATCH('Intermediate calculations_LS'!$B$18,CLASS7_OOP!C172:M172,1))</f>
        <v>1.2746715918183301E-2</v>
      </c>
      <c r="I100" s="34">
        <f>INDEX(CLASS8_OOP!C173:M193,MATCH($B$6,CLASS8_OOP!B173:B193,1),MATCH('Intermediate calculations_LS'!$B$18,CLASS8_OOP!C172:M172,1))</f>
        <v>1.01944608613849E-2</v>
      </c>
    </row>
    <row r="101" spans="1:9" x14ac:dyDescent="0.35">
      <c r="A101" t="s">
        <v>85</v>
      </c>
      <c r="B101" s="34">
        <f>INDEX(CLASS1_OOP!C173:M193,MATCH($B$6,CLASS1_OOP!B173:B193,1),MATCH('Intermediate calculations_LS'!$B$18+0.1,CLASS1_OOP!C172:M172,1))</f>
        <v>5.9238631278276402E-2</v>
      </c>
      <c r="C101" s="34">
        <f>INDEX(CLASS2_OOP!C173:M193,MATCH($B$6,CLASS2_OOP!B173:B193,1),MATCH('Intermediate calculations_LS'!$B$18+0.1,CLASS2_OOP!C172:M172,1))</f>
        <v>4.66119013726711E-2</v>
      </c>
      <c r="D101" s="34">
        <f>INDEX(CLASS3_OOP!C173:M193,MATCH($B$6,CLASS3_OOP!B173:B193,1),MATCH('Intermediate calculations_LS'!$B$18+0.1,CLASS3_OOP!C172:M172,1))</f>
        <v>3.7059132009744603E-2</v>
      </c>
      <c r="E101" s="34">
        <f>INDEX(CLASS4_OOP!D173:N193,MATCH($B$6,CLASS4_OOP!C173:C193,1),MATCH('Intermediate calculations_LS'!$B$18+0.1,CLASS4_OOP!D172:N172,1))</f>
        <v>1.6065284609794599E-2</v>
      </c>
      <c r="F101" s="34">
        <f>INDEX(CLASS5_OOP!C173:M193,MATCH($B$6,CLASS5_OOP!B173:B193,1),MATCH('Intermediate calculations_LS'!$B$18+0.1,CLASS5_OOP!C172:M172,1))</f>
        <v>2.10490729659796E-2</v>
      </c>
      <c r="G101" s="34">
        <f>INDEX(CLASS6_OOP!C173:M193,MATCH($B$6,CLASS6_OOP!B173:B193,1),MATCH('Intermediate calculations_LS'!$B$18+0.1,CLASS6_OOP!C172:M172,1))</f>
        <v>5.0557339563965797E-3</v>
      </c>
      <c r="H101" s="34">
        <f>INDEX(CLASS7_OOP!C173:M193,MATCH($B$6,CLASS7_OOP!B173:B193,1),MATCH('Intermediate calculations_LS'!$B$18+0.1,CLASS7_OOP!C172:M172,1))</f>
        <v>1.40750762075186E-2</v>
      </c>
      <c r="I101" s="34">
        <f>INDEX(CLASS8_OOP!C173:M193,MATCH($B$6,CLASS8_OOP!B173:B193,1),MATCH('Intermediate calculations_LS'!$B$18+0.1,CLASS8_OOP!C172:M172,1))</f>
        <v>1.0982830077409699E-2</v>
      </c>
    </row>
    <row r="102" spans="1:9" x14ac:dyDescent="0.35">
      <c r="A102" t="s">
        <v>86</v>
      </c>
      <c r="B102" s="34">
        <f>INDEX(CLASS1_OOP!C173:M193,MATCH($B$6+0.05,CLASS1_OOP!B173:B193,1),MATCH('Intermediate calculations_LS'!$B$18,CLASS1_OOP!C172:M172,1))</f>
        <v>9.4002079218625995E-2</v>
      </c>
      <c r="C102" s="34">
        <f>INDEX(CLASS2_OOP!C173:M193,MATCH($B$6+0.05,CLASS2_OOP!B173:B193,1),MATCH('Intermediate calculations_LS'!$B$18,CLASS2_OOP!C172:M172,1))</f>
        <v>7.6051684096455602E-2</v>
      </c>
      <c r="D102" s="34">
        <f>INDEX(CLASS3_OOP!C173:M193,MATCH($B$6+0.05,CLASS3_OOP!B173:B193,1),MATCH('Intermediate calculations_LS'!$B$18,CLASS3_OOP!C172:M172,1))</f>
        <v>6.8782687187194796E-2</v>
      </c>
      <c r="E102" s="34">
        <f>INDEX(CLASS4_OOP!D173:N193,MATCH($B$6+0.05,CLASS4_OOP!C173:C193,1),MATCH('Intermediate calculations_LS'!$B$18,CLASS4_OOP!D172:N172,1))</f>
        <v>3.6052361130714403E-2</v>
      </c>
      <c r="F102" s="34">
        <f>INDEX(CLASS5_OOP!C173:M193,MATCH($B$6+0.05,CLASS5_OOP!B173:B193,1),MATCH('Intermediate calculations_LS'!$B$18,CLASS5_OOP!C172:M172,1))</f>
        <v>4.28316295146942E-2</v>
      </c>
      <c r="G102" s="34">
        <f>INDEX(CLASS6_OOP!C173:M193,MATCH($B$6+0.05,CLASS6_OOP!B173:B193,1),MATCH('Intermediate calculations_LS'!$B$18,CLASS6_OOP!C172:M172,1))</f>
        <v>1.6956295818090401E-2</v>
      </c>
      <c r="H102" s="34">
        <f>INDEX(CLASS7_OOP!C173:M193,MATCH($B$6+0.05,CLASS7_OOP!B173:B193,1),MATCH('Intermediate calculations_LS'!$B$18,CLASS7_OOP!C172:M172,1))</f>
        <v>3.0947899445891401E-2</v>
      </c>
      <c r="I102" s="34">
        <f>INDEX(CLASS8_OOP!C173:M193,MATCH($B$6+0.05,CLASS8_OOP!B173:B193,1),MATCH('Intermediate calculations_LS'!$B$18,CLASS8_OOP!C172:M172,1))</f>
        <v>2.2368649020791099E-2</v>
      </c>
    </row>
    <row r="103" spans="1:9" x14ac:dyDescent="0.35">
      <c r="A103" t="s">
        <v>87</v>
      </c>
      <c r="B103" s="34">
        <f>INDEX(CLASS1_OOP!C173:M193,MATCH($B$6+0.05,CLASS1_OOP!B173:B193,1),MATCH('Intermediate calculations_LS'!$B$18+0.1,CLASS1_OOP!C172:M172,1))</f>
        <v>0.100117308398088</v>
      </c>
      <c r="C103" s="34">
        <f>INDEX(CLASS2_OOP!C173:M193,MATCH($B$6+0.05,CLASS2_OOP!B173:B193,1),MATCH('Intermediate calculations_LS'!$B$18+0.1,CLASS2_OOP!C172:M172,1))</f>
        <v>7.7295020222663893E-2</v>
      </c>
      <c r="D103" s="34">
        <f>INDEX(CLASS3_OOP!C173:M193,MATCH($B$6+0.05,CLASS3_OOP!B173:B193,1),MATCH('Intermediate calculations_LS'!$B$18+0.1,CLASS3_OOP!C172:M172,1))</f>
        <v>7.1743544191122097E-2</v>
      </c>
      <c r="E103" s="34">
        <f>INDEX(CLASS4_OOP!D173:N193,MATCH($B$6+0.05,CLASS4_OOP!C173:C193,1),MATCH('Intermediate calculations_LS'!$B$18+0.1,CLASS4_OOP!D172:N172,1))</f>
        <v>3.6331184208393097E-2</v>
      </c>
      <c r="F103" s="34">
        <f>INDEX(CLASS5_OOP!C173:M193,MATCH($B$6+0.05,CLASS5_OOP!B173:B193,1),MATCH('Intermediate calculations_LS'!$B$18+0.1,CLASS5_OOP!C172:M172,1))</f>
        <v>4.4056549668312101E-2</v>
      </c>
      <c r="G103" s="34">
        <f>INDEX(CLASS6_OOP!C173:M193,MATCH($B$6+0.05,CLASS6_OOP!B173:B193,1),MATCH('Intermediate calculations_LS'!$B$18+0.1,CLASS6_OOP!C172:M172,1))</f>
        <v>2.15022284537554E-2</v>
      </c>
      <c r="H103" s="34">
        <f>INDEX(CLASS7_OOP!C173:M193,MATCH($B$6+0.05,CLASS7_OOP!B173:B193,1),MATCH('Intermediate calculations_LS'!$B$18+0.1,CLASS7_OOP!C172:M172,1))</f>
        <v>3.0647311359643901E-2</v>
      </c>
      <c r="I103" s="34">
        <f>INDEX(CLASS8_OOP!C173:M193,MATCH($B$6+0.05,CLASS8_OOP!B173:B193,1),MATCH('Intermediate calculations_LS'!$B$18+0.1,CLASS8_OOP!C172:M172,1))</f>
        <v>2.6238994672894499E-2</v>
      </c>
    </row>
    <row r="104" spans="1:9" x14ac:dyDescent="0.35">
      <c r="A104" t="s">
        <v>88</v>
      </c>
      <c r="B104" s="34">
        <f>B100+((B102-B100)/($B$16-$B$15))*($B$14-$B$15)</f>
        <v>9.4002079218553775E-2</v>
      </c>
      <c r="C104" s="34">
        <f t="shared" ref="C104:I105" si="26">C100+((C102-C100)/($B$16-$B$15))*($B$14-$B$15)</f>
        <v>7.6051684096395913E-2</v>
      </c>
      <c r="D104" s="34">
        <f t="shared" si="26"/>
        <v>6.8782687187133901E-2</v>
      </c>
      <c r="E104" s="34">
        <f t="shared" si="26"/>
        <v>3.6052361130676579E-2</v>
      </c>
      <c r="F104" s="34">
        <f t="shared" si="26"/>
        <v>4.2831629514651651E-2</v>
      </c>
      <c r="G104" s="34">
        <f t="shared" si="26"/>
        <v>1.6956295818065407E-2</v>
      </c>
      <c r="H104" s="34">
        <f t="shared" si="26"/>
        <v>3.0947899445858643E-2</v>
      </c>
      <c r="I104" s="34">
        <f t="shared" si="26"/>
        <v>2.2368649020769186E-2</v>
      </c>
    </row>
    <row r="105" spans="1:9" x14ac:dyDescent="0.35">
      <c r="A105" t="s">
        <v>89</v>
      </c>
      <c r="B105" s="34">
        <f>B101+((B103-B101)/($B$16-$B$15))*($B$14-$B$15)</f>
        <v>0.10011730839801442</v>
      </c>
      <c r="C105" s="34">
        <f t="shared" si="26"/>
        <v>7.729502022260866E-2</v>
      </c>
      <c r="D105" s="34">
        <f t="shared" si="26"/>
        <v>7.1743544191059661E-2</v>
      </c>
      <c r="E105" s="34">
        <f t="shared" si="26"/>
        <v>3.6331184208356619E-2</v>
      </c>
      <c r="F105" s="34">
        <f t="shared" si="26"/>
        <v>4.4056549668270689E-2</v>
      </c>
      <c r="G105" s="34">
        <f t="shared" si="26"/>
        <v>2.1502228453725795E-2</v>
      </c>
      <c r="H105" s="34">
        <f t="shared" si="26"/>
        <v>3.0647311359614078E-2</v>
      </c>
      <c r="I105" s="34">
        <f t="shared" si="26"/>
        <v>2.6238994672867035E-2</v>
      </c>
    </row>
    <row r="106" spans="1:9" x14ac:dyDescent="0.35">
      <c r="A106" t="s">
        <v>90</v>
      </c>
      <c r="B106" s="34">
        <f>B101+((B100-B101)/($B$19-$B$20))*($B$18-$B$20)</f>
        <v>5.9238631278271572E-2</v>
      </c>
      <c r="C106" s="34">
        <f t="shared" ref="C106:I106" si="27">C101+((C100-C101)/($B$19-$B$20))*($B$18-$B$20)</f>
        <v>4.6611901372667748E-2</v>
      </c>
      <c r="D106" s="34">
        <f t="shared" si="27"/>
        <v>3.7059132009742701E-2</v>
      </c>
      <c r="E106" s="34">
        <f t="shared" si="27"/>
        <v>1.6065284609793676E-2</v>
      </c>
      <c r="F106" s="34">
        <f t="shared" si="27"/>
        <v>2.1049072965977932E-2</v>
      </c>
      <c r="G106" s="34">
        <f t="shared" si="27"/>
        <v>5.055733956394793E-3</v>
      </c>
      <c r="H106" s="34">
        <f t="shared" si="27"/>
        <v>1.4075076207517405E-2</v>
      </c>
      <c r="I106" s="34">
        <f t="shared" si="27"/>
        <v>1.098283007740899E-2</v>
      </c>
    </row>
    <row r="107" spans="1:9" x14ac:dyDescent="0.35">
      <c r="A107" t="s">
        <v>91</v>
      </c>
      <c r="B107" s="34">
        <f>B103+((B102-B103)/($B$19-$B$20))*($B$18-$B$20)</f>
        <v>0.10011730839808249</v>
      </c>
      <c r="C107" s="34">
        <f t="shared" ref="C107:I107" si="28">C103+((C102-C103)/($B$19-$B$20))*($B$18-$B$20)</f>
        <v>7.7295020222662769E-2</v>
      </c>
      <c r="D107" s="34">
        <f t="shared" si="28"/>
        <v>7.1743544191119432E-2</v>
      </c>
      <c r="E107" s="34">
        <f t="shared" si="28"/>
        <v>3.6331184208392847E-2</v>
      </c>
      <c r="F107" s="34">
        <f t="shared" si="28"/>
        <v>4.4056549668310997E-2</v>
      </c>
      <c r="G107" s="34">
        <f t="shared" si="28"/>
        <v>2.1502228453751306E-2</v>
      </c>
      <c r="H107" s="34">
        <f t="shared" si="28"/>
        <v>3.0647311359644172E-2</v>
      </c>
      <c r="I107" s="34">
        <f t="shared" si="28"/>
        <v>2.6238994672891015E-2</v>
      </c>
    </row>
    <row r="108" spans="1:9" x14ac:dyDescent="0.35">
      <c r="A108" t="s">
        <v>36</v>
      </c>
      <c r="B108" s="34">
        <f>B105+((B104-B105)/($B$19-$B$20))*($B$18-$B$20)</f>
        <v>0.10011730839800891</v>
      </c>
      <c r="C108" s="34">
        <f t="shared" ref="C108:I108" si="29">C105+((C104-C105)/($B$19-$B$20))*($B$18-$B$20)</f>
        <v>7.7295020222607536E-2</v>
      </c>
      <c r="D108" s="34">
        <f t="shared" si="29"/>
        <v>7.1743544191056996E-2</v>
      </c>
      <c r="E108" s="34">
        <f t="shared" si="29"/>
        <v>3.6331184208356369E-2</v>
      </c>
      <c r="F108" s="34">
        <f t="shared" si="29"/>
        <v>4.4056549668269586E-2</v>
      </c>
      <c r="G108" s="34">
        <f t="shared" si="29"/>
        <v>2.1502228453721701E-2</v>
      </c>
      <c r="H108" s="34">
        <f t="shared" si="29"/>
        <v>3.0647311359614349E-2</v>
      </c>
      <c r="I108" s="34">
        <f t="shared" si="29"/>
        <v>2.6238994672863551E-2</v>
      </c>
    </row>
    <row r="110" spans="1:9" x14ac:dyDescent="0.35">
      <c r="B110" t="s">
        <v>5</v>
      </c>
      <c r="C110" t="s">
        <v>6</v>
      </c>
      <c r="D110" t="s">
        <v>7</v>
      </c>
      <c r="E110" t="s">
        <v>8</v>
      </c>
      <c r="F110" t="s">
        <v>9</v>
      </c>
      <c r="G110" t="s">
        <v>10</v>
      </c>
      <c r="H110" t="s">
        <v>11</v>
      </c>
      <c r="I110" t="s">
        <v>101</v>
      </c>
    </row>
    <row r="111" spans="1:9" x14ac:dyDescent="0.35">
      <c r="A111" t="s">
        <v>37</v>
      </c>
      <c r="B111" s="34">
        <f>B120</f>
        <v>-5.4738845676152052E-2</v>
      </c>
      <c r="C111" s="34">
        <f t="shared" ref="C111:I111" si="30">C120</f>
        <v>-4.2147912085033393E-2</v>
      </c>
      <c r="D111" s="34">
        <f t="shared" si="30"/>
        <v>-2.980699390171198E-2</v>
      </c>
      <c r="E111" s="34">
        <f t="shared" si="30"/>
        <v>-1.9036255776870688E-2</v>
      </c>
      <c r="F111" s="34">
        <f t="shared" si="30"/>
        <v>-1.4458144083610031E-2</v>
      </c>
      <c r="G111" s="34">
        <f t="shared" si="30"/>
        <v>-1.1090192012482158E-2</v>
      </c>
      <c r="H111" s="34">
        <f t="shared" si="30"/>
        <v>-1.0217730887227707E-2</v>
      </c>
      <c r="I111" s="34">
        <f t="shared" si="30"/>
        <v>-7.713044527912531E-3</v>
      </c>
    </row>
    <row r="112" spans="1:9" x14ac:dyDescent="0.35">
      <c r="A112" t="s">
        <v>92</v>
      </c>
      <c r="B112" s="34">
        <f>INDEX(CLASS1_OOP!C206:M226,MATCH($B$6,CLASS1_OOP!B206:B226,1),MATCH('Intermediate calculations_LS'!$B$18,CLASS1_OOP!C205:M205,1))</f>
        <v>-3.7011686712503399E-2</v>
      </c>
      <c r="C112" s="34">
        <f>INDEX(CLASS2_OOP!C206:M226,MATCH($B$6,CLASS2_OOP!B206:B226,1),MATCH('Intermediate calculations_LS'!$B$18,CLASS2_OOP!C205:M205,1))</f>
        <v>-2.9124867171049101E-2</v>
      </c>
      <c r="D112" s="34">
        <f>INDEX(CLASS3_OOP!C206:M226,MATCH($B$6,CLASS3_OOP!B206:B226,1),MATCH('Intermediate calculations_LS'!$B$18,CLASS3_OOP!C205:M205,1))</f>
        <v>-2.00521741062403E-2</v>
      </c>
      <c r="E112" s="34">
        <f>INDEX(CLASS4_OOP!D206:N226,MATCH($B$6,CLASS4_OOP!C206:C226,1),MATCH('Intermediate calculations_LS'!$B$18,CLASS4_OOP!D205:N205,1))</f>
        <v>-1.25818606466055E-2</v>
      </c>
      <c r="F112" s="34">
        <f>INDEX(CLASS5_OOP!C206:M226,MATCH($B$6,CLASS5_OOP!B206:B226,1),MATCH('Intermediate calculations_LS'!$B$18,CLASS5_OOP!C205:M205,1))</f>
        <v>-9.2114927247166599E-3</v>
      </c>
      <c r="G112" s="34">
        <f>INDEX(CLASS6_OOP!C206:M226,MATCH($B$6,CLASS6_OOP!B206:B226,1),MATCH('Intermediate calculations_LS'!$B$18,CLASS6_OOP!C205:M205,1))</f>
        <v>-7.1504553779959696E-3</v>
      </c>
      <c r="H112" s="34">
        <f>INDEX(CLASS7_OOP!C206:M226,MATCH($B$6,CLASS7_OOP!B206:B226,1),MATCH('Intermediate calculations_LS'!$B$18,CLASS7_OOP!C205:M205,1))</f>
        <v>-6.7292321473360096E-3</v>
      </c>
      <c r="I112" s="34">
        <f>INDEX(CLASS8_OOP!C206:M226,MATCH($B$6,CLASS8_OOP!B206:B226,1),MATCH('Intermediate calculations_LS'!$B$18,CLASS8_OOP!C205:M205,1))</f>
        <v>-4.89722797647119E-3</v>
      </c>
    </row>
    <row r="113" spans="1:9" x14ac:dyDescent="0.35">
      <c r="A113" t="s">
        <v>93</v>
      </c>
      <c r="B113" s="34">
        <f>INDEX(CLASS1_OOP!C206:M226,MATCH($B$6,CLASS1_OOP!B206:B226,1),MATCH('Intermediate calculations_LS'!$B$18+0.1,CLASS1_OOP!C205:M205,1))</f>
        <v>-3.76543812453747E-2</v>
      </c>
      <c r="C113" s="34">
        <f>INDEX(CLASS2_OOP!C206:M226,MATCH($B$6,CLASS2_OOP!B206:B226,1),MATCH('Intermediate calculations_LS'!$B$18+0.1,CLASS2_OOP!C205:M205,1))</f>
        <v>-2.93201562017202E-2</v>
      </c>
      <c r="D113" s="34">
        <f>INDEX(CLASS3_OOP!C206:M226,MATCH($B$6,CLASS3_OOP!B206:B226,1),MATCH('Intermediate calculations_LS'!$B$18+0.1,CLASS3_OOP!C205:M205,1))</f>
        <v>-2.0373050123453099E-2</v>
      </c>
      <c r="E113" s="34">
        <f>INDEX(CLASS4_OOP!D206:N226,MATCH($B$6,CLASS4_OOP!C206:C226,1),MATCH('Intermediate calculations_LS'!$B$18+0.1,CLASS4_OOP!D205:N205,1))</f>
        <v>-1.28419948741794E-2</v>
      </c>
      <c r="F113" s="34">
        <f>INDEX(CLASS5_OOP!C206:M226,MATCH($B$6,CLASS5_OOP!B206:B226,1),MATCH('Intermediate calculations_LS'!$B$18+0.1,CLASS5_OOP!C205:M205,1))</f>
        <v>-9.4222575426101702E-3</v>
      </c>
      <c r="G113" s="34">
        <f>INDEX(CLASS6_OOP!C206:M226,MATCH($B$6,CLASS6_OOP!B206:B226,1),MATCH('Intermediate calculations_LS'!$B$18+0.1,CLASS6_OOP!C205:M205,1))</f>
        <v>-7.3457062244415301E-3</v>
      </c>
      <c r="H113" s="34">
        <f>INDEX(CLASS7_OOP!C206:M226,MATCH($B$6,CLASS7_OOP!B206:B226,1),MATCH('Intermediate calculations_LS'!$B$18+0.1,CLASS7_OOP!C205:M205,1))</f>
        <v>-6.6907694563269598E-3</v>
      </c>
      <c r="I113" s="34">
        <f>INDEX(CLASS8_OOP!C206:M226,MATCH($B$6,CLASS8_OOP!B206:B226,1),MATCH('Intermediate calculations_LS'!$B$18+0.1,CLASS8_OOP!C205:M205,1))</f>
        <v>-4.7844182699918799E-3</v>
      </c>
    </row>
    <row r="114" spans="1:9" x14ac:dyDescent="0.35">
      <c r="A114" t="s">
        <v>94</v>
      </c>
      <c r="B114" s="34">
        <f>INDEX(CLASS1_OOP!C206:M226,MATCH($B$6+0.05,CLASS1_OOP!B206:B226,1),MATCH('Intermediate calculations_LS'!$B$18,CLASS1_OOP!C205:M205,1))</f>
        <v>-5.3741123527288402E-2</v>
      </c>
      <c r="C114" s="34">
        <f>INDEX(CLASS2_OOP!C206:M226,MATCH($B$6+0.05,CLASS2_OOP!B206:B226,1),MATCH('Intermediate calculations_LS'!$B$18,CLASS2_OOP!C205:M205,1))</f>
        <v>-4.2350776493549402E-2</v>
      </c>
      <c r="D114" s="34">
        <f>INDEX(CLASS3_OOP!C206:M226,MATCH($B$6+0.05,CLASS3_OOP!B206:B226,1),MATCH('Intermediate calculations_LS'!$B$18,CLASS3_OOP!C205:M205,1))</f>
        <v>-2.9098249971866601E-2</v>
      </c>
      <c r="E114" s="34">
        <f>INDEX(CLASS4_OOP!D206:N226,MATCH($B$6+0.05,CLASS4_OOP!C206:C226,1),MATCH('Intermediate calculations_LS'!$B$18,CLASS4_OOP!D205:N205,1))</f>
        <v>-1.86363812536001E-2</v>
      </c>
      <c r="F114" s="34">
        <f>INDEX(CLASS5_OOP!C206:M226,MATCH($B$6+0.05,CLASS5_OOP!B206:B226,1),MATCH('Intermediate calculations_LS'!$B$18,CLASS5_OOP!C205:M205,1))</f>
        <v>-1.44535647705197E-2</v>
      </c>
      <c r="G114" s="34">
        <f>INDEX(CLASS6_OOP!C206:M226,MATCH($B$6+0.05,CLASS6_OOP!B206:B226,1),MATCH('Intermediate calculations_LS'!$B$18,CLASS6_OOP!C205:M205,1))</f>
        <v>-1.1197481304407101E-2</v>
      </c>
      <c r="H114" s="34">
        <f>INDEX(CLASS7_OOP!C206:M226,MATCH($B$6+0.05,CLASS7_OOP!B206:B226,1),MATCH('Intermediate calculations_LS'!$B$18,CLASS7_OOP!C205:M205,1))</f>
        <v>-1.0057975538075E-2</v>
      </c>
      <c r="I114" s="34">
        <f>INDEX(CLASS8_OOP!C206:M226,MATCH($B$6+0.05,CLASS8_OOP!B206:B226,1),MATCH('Intermediate calculations_LS'!$B$18,CLASS8_OOP!C205:M205,1))</f>
        <v>-7.3830108158290404E-3</v>
      </c>
    </row>
    <row r="115" spans="1:9" x14ac:dyDescent="0.35">
      <c r="A115" t="s">
        <v>95</v>
      </c>
      <c r="B115" s="34">
        <f>INDEX(CLASS1_OOP!C206:M226,MATCH($B$6+0.05,CLASS1_OOP!B206:B226,1),MATCH('Intermediate calculations_LS'!$B$18+0.1,CLASS1_OOP!C205:M205,1))</f>
        <v>-5.4738845676183701E-2</v>
      </c>
      <c r="C115" s="34">
        <f>INDEX(CLASS2_OOP!C206:M226,MATCH($B$6+0.05,CLASS2_OOP!B206:B226,1),MATCH('Intermediate calculations_LS'!$B$18+0.1,CLASS2_OOP!C205:M205,1))</f>
        <v>-4.2147912085056298E-2</v>
      </c>
      <c r="D115" s="34">
        <f>INDEX(CLASS3_OOP!C206:M226,MATCH($B$6+0.05,CLASS3_OOP!B206:B226,1),MATCH('Intermediate calculations_LS'!$B$18+0.1,CLASS3_OOP!C205:M205,1))</f>
        <v>-2.9806993901729601E-2</v>
      </c>
      <c r="E115" s="34">
        <f>INDEX(CLASS4_OOP!D206:N226,MATCH($B$6+0.05,CLASS4_OOP!C206:C226,1),MATCH('Intermediate calculations_LS'!$B$18+0.1,CLASS4_OOP!D205:N205,1))</f>
        <v>-1.9036255776882199E-2</v>
      </c>
      <c r="F115" s="34">
        <f>INDEX(CLASS5_OOP!C206:M226,MATCH($B$6+0.05,CLASS5_OOP!B206:B226,1),MATCH('Intermediate calculations_LS'!$B$18+0.1,CLASS5_OOP!C205:M205,1))</f>
        <v>-1.44581440836191E-2</v>
      </c>
      <c r="G115" s="34">
        <f>INDEX(CLASS6_OOP!C206:M226,MATCH($B$6+0.05,CLASS6_OOP!B206:B226,1),MATCH('Intermediate calculations_LS'!$B$18+0.1,CLASS6_OOP!C205:M205,1))</f>
        <v>-1.10901920124888E-2</v>
      </c>
      <c r="H115" s="34">
        <f>INDEX(CLASS7_OOP!C206:M226,MATCH($B$6+0.05,CLASS7_OOP!B206:B226,1),MATCH('Intermediate calculations_LS'!$B$18+0.1,CLASS7_OOP!C205:M205,1))</f>
        <v>-1.0217730887234201E-2</v>
      </c>
      <c r="I115" s="34">
        <f>INDEX(CLASS8_OOP!C206:M226,MATCH($B$6+0.05,CLASS8_OOP!B206:B226,1),MATCH('Intermediate calculations_LS'!$B$18+0.1,CLASS8_OOP!C205:M205,1))</f>
        <v>-7.7130445279181004E-3</v>
      </c>
    </row>
    <row r="116" spans="1:9" x14ac:dyDescent="0.35">
      <c r="A116" t="s">
        <v>96</v>
      </c>
      <c r="B116" s="34">
        <f>B112+((B114-B112)/($B$16-$B$15))*($B$14-$B$15)</f>
        <v>-5.3741123527258294E-2</v>
      </c>
      <c r="C116" s="34">
        <f t="shared" ref="C116:I117" si="31">C112+((C114-C112)/($B$16-$B$15))*($B$14-$B$15)</f>
        <v>-4.2350776493525595E-2</v>
      </c>
      <c r="D116" s="34">
        <f t="shared" si="31"/>
        <v>-2.9098249971850319E-2</v>
      </c>
      <c r="E116" s="34">
        <f t="shared" si="31"/>
        <v>-1.8636381253589202E-2</v>
      </c>
      <c r="F116" s="34">
        <f t="shared" si="31"/>
        <v>-1.4453564770510265E-2</v>
      </c>
      <c r="G116" s="34">
        <f t="shared" si="31"/>
        <v>-1.1197481304399817E-2</v>
      </c>
      <c r="H116" s="34">
        <f t="shared" si="31"/>
        <v>-1.0057975538069008E-2</v>
      </c>
      <c r="I116" s="34">
        <f t="shared" si="31"/>
        <v>-7.3830108158245665E-3</v>
      </c>
    </row>
    <row r="117" spans="1:9" x14ac:dyDescent="0.35">
      <c r="A117" t="s">
        <v>97</v>
      </c>
      <c r="B117" s="34">
        <f>B113+((B115-B113)/($B$16-$B$15))*($B$14-$B$15)</f>
        <v>-5.4738845676152947E-2</v>
      </c>
      <c r="C117" s="34">
        <f t="shared" si="31"/>
        <v>-4.2147912085033212E-2</v>
      </c>
      <c r="D117" s="34">
        <f t="shared" si="31"/>
        <v>-2.9806993901712618E-2</v>
      </c>
      <c r="E117" s="34">
        <f t="shared" si="31"/>
        <v>-1.9036255776871049E-2</v>
      </c>
      <c r="F117" s="34">
        <f t="shared" si="31"/>
        <v>-1.4458144083610035E-2</v>
      </c>
      <c r="G117" s="34">
        <f t="shared" si="31"/>
        <v>-1.1090192012482061E-2</v>
      </c>
      <c r="H117" s="34">
        <f t="shared" si="31"/>
        <v>-1.0217730887227851E-2</v>
      </c>
      <c r="I117" s="34">
        <f t="shared" si="31"/>
        <v>-7.7130445279128285E-3</v>
      </c>
    </row>
    <row r="118" spans="1:9" x14ac:dyDescent="0.35">
      <c r="A118" t="s">
        <v>98</v>
      </c>
      <c r="B118" s="34">
        <f>B113+((B112-B113)/($B$19-$B$20))*($B$18-$B$20)</f>
        <v>-3.7654381245374124E-2</v>
      </c>
      <c r="C118" s="34">
        <f t="shared" ref="C118:I118" si="32">C113+((C112-C113)/($B$19-$B$20))*($B$18-$B$20)</f>
        <v>-2.9320156201720023E-2</v>
      </c>
      <c r="D118" s="34">
        <f t="shared" si="32"/>
        <v>-2.0373050123452811E-2</v>
      </c>
      <c r="E118" s="34">
        <f t="shared" si="32"/>
        <v>-1.2841994874179165E-2</v>
      </c>
      <c r="F118" s="34">
        <f t="shared" si="32"/>
        <v>-9.4222575426099811E-3</v>
      </c>
      <c r="G118" s="34">
        <f t="shared" si="32"/>
        <v>-7.345706224441354E-3</v>
      </c>
      <c r="H118" s="34">
        <f t="shared" si="32"/>
        <v>-6.6907694563269945E-3</v>
      </c>
      <c r="I118" s="34">
        <f t="shared" si="32"/>
        <v>-4.7844182699919814E-3</v>
      </c>
    </row>
    <row r="119" spans="1:9" x14ac:dyDescent="0.35">
      <c r="A119" t="s">
        <v>99</v>
      </c>
      <c r="B119" s="34">
        <f>B115+((B114-B115)/($B$19-$B$20))*($B$18-$B$20)</f>
        <v>-5.4738845676182805E-2</v>
      </c>
      <c r="C119" s="34">
        <f t="shared" ref="C119:I119" si="33">C115+((C114-C115)/($B$19-$B$20))*($B$18-$B$20)</f>
        <v>-4.2147912085056478E-2</v>
      </c>
      <c r="D119" s="34">
        <f t="shared" si="33"/>
        <v>-2.9806993901728963E-2</v>
      </c>
      <c r="E119" s="34">
        <f t="shared" si="33"/>
        <v>-1.9036255776881839E-2</v>
      </c>
      <c r="F119" s="34">
        <f t="shared" si="33"/>
        <v>-1.4458144083619097E-2</v>
      </c>
      <c r="G119" s="34">
        <f t="shared" si="33"/>
        <v>-1.1090192012488898E-2</v>
      </c>
      <c r="H119" s="34">
        <f t="shared" si="33"/>
        <v>-1.0217730887234057E-2</v>
      </c>
      <c r="I119" s="34">
        <f t="shared" si="33"/>
        <v>-7.7130445279178029E-3</v>
      </c>
    </row>
    <row r="120" spans="1:9" x14ac:dyDescent="0.35">
      <c r="A120" t="s">
        <v>38</v>
      </c>
      <c r="B120" s="34">
        <f>B117+((B116-B117)/($B$19-$B$20))*($B$18-$B$20)</f>
        <v>-5.4738845676152052E-2</v>
      </c>
      <c r="C120" s="34">
        <f t="shared" ref="C120:I120" si="34">C117+((C116-C117)/($B$19-$B$20))*($B$18-$B$20)</f>
        <v>-4.2147912085033393E-2</v>
      </c>
      <c r="D120" s="34">
        <f t="shared" si="34"/>
        <v>-2.980699390171198E-2</v>
      </c>
      <c r="E120" s="34">
        <f t="shared" si="34"/>
        <v>-1.9036255776870688E-2</v>
      </c>
      <c r="F120" s="34">
        <f t="shared" si="34"/>
        <v>-1.4458144083610031E-2</v>
      </c>
      <c r="G120" s="34">
        <f t="shared" si="34"/>
        <v>-1.1090192012482158E-2</v>
      </c>
      <c r="H120" s="34">
        <f t="shared" si="34"/>
        <v>-1.0217730887227707E-2</v>
      </c>
      <c r="I120" s="34">
        <f t="shared" si="34"/>
        <v>-7.713044527912531E-3</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01767-A7D7-455D-9230-B1F13D325DCC}">
  <dimension ref="A1:I120"/>
  <sheetViews>
    <sheetView topLeftCell="A74" zoomScale="80" zoomScaleNormal="80" workbookViewId="0">
      <selection activeCell="H88" sqref="H88"/>
    </sheetView>
  </sheetViews>
  <sheetFormatPr defaultRowHeight="14.5" x14ac:dyDescent="0.35"/>
  <cols>
    <col min="1" max="1" width="96.90625" bestFit="1" customWidth="1"/>
    <col min="2" max="7" width="13.6328125" bestFit="1" customWidth="1"/>
    <col min="8" max="8" width="13.36328125" bestFit="1" customWidth="1"/>
    <col min="9" max="9" width="13.6328125" bestFit="1" customWidth="1"/>
  </cols>
  <sheetData>
    <row r="1" spans="1:4" x14ac:dyDescent="0.35">
      <c r="A1" s="33" t="s">
        <v>4</v>
      </c>
      <c r="B1" s="33" t="str">
        <f>TRV_parameters_calculator!E5</f>
        <v>51-100 MVA</v>
      </c>
    </row>
    <row r="2" spans="1:4" x14ac:dyDescent="0.35">
      <c r="A2" s="33" t="s">
        <v>12</v>
      </c>
      <c r="B2" s="33">
        <f>TRV_parameters_calculator!E6</f>
        <v>20</v>
      </c>
    </row>
    <row r="3" spans="1:4" x14ac:dyDescent="0.35">
      <c r="A3" s="33" t="s">
        <v>14</v>
      </c>
      <c r="B3" s="33">
        <f>TRV_parameters_calculator!E7</f>
        <v>50</v>
      </c>
    </row>
    <row r="4" spans="1:4" x14ac:dyDescent="0.35">
      <c r="A4" s="33" t="s">
        <v>13</v>
      </c>
      <c r="B4" s="33">
        <f>TRV_parameters_calculator!E8</f>
        <v>5</v>
      </c>
    </row>
    <row r="5" spans="1:4" x14ac:dyDescent="0.35">
      <c r="A5" s="33" t="s">
        <v>15</v>
      </c>
      <c r="B5" s="23">
        <f>IF(TRV_parameters_calculator!E9=0,0,TRV_parameters_calculator!E9-0.0000000000001+0.000000000000001)</f>
        <v>9.9999999999901001E-2</v>
      </c>
    </row>
    <row r="6" spans="1:4" x14ac:dyDescent="0.35">
      <c r="A6" s="33" t="s">
        <v>16</v>
      </c>
      <c r="B6" s="23">
        <f>IF(TRV_parameters_calculator!E10=0,0.00000000000001,TRV_parameters_calculator!E10-0.0000000000001+0.00000000000001)</f>
        <v>9.9999999999910008E-2</v>
      </c>
    </row>
    <row r="9" spans="1:4" x14ac:dyDescent="0.35">
      <c r="A9" t="s">
        <v>20</v>
      </c>
    </row>
    <row r="10" spans="1:4" x14ac:dyDescent="0.35">
      <c r="A10" t="s">
        <v>17</v>
      </c>
      <c r="B10" s="35">
        <f>$B$2*B24</f>
        <v>22.484449606674723</v>
      </c>
      <c r="C10" s="46">
        <f>$B$2*C24</f>
        <v>22.484449606674723</v>
      </c>
      <c r="D10" s="46">
        <f>B10-C10</f>
        <v>0</v>
      </c>
    </row>
    <row r="11" spans="1:4" x14ac:dyDescent="0.35">
      <c r="A11" t="s">
        <v>102</v>
      </c>
      <c r="B11" s="35">
        <f>IF($B$6=0.00000000000001,(B25+B26*($B$2-B22)+B27*($B$3-B23)),((B25+B26*($B$2-B22)+B27*($B$3-B23))/(1-(($B$4/$B$3*5.656854-1)/3))))</f>
        <v>0.49946064576510907</v>
      </c>
      <c r="C11" s="46">
        <f>IF($B$6=0.00000000000001,(B25+B26*($B$2-B22)+B27*($B$3-B23)),((C25+C26*($B$2-C22)+C27*($B$3-C23))))</f>
        <v>0.49946064576510912</v>
      </c>
      <c r="D11" s="46">
        <f t="shared" ref="D11:D12" si="0">B11-C11</f>
        <v>0</v>
      </c>
    </row>
    <row r="12" spans="1:4" x14ac:dyDescent="0.35">
      <c r="A12" t="s">
        <v>103</v>
      </c>
      <c r="B12" s="59">
        <f>IF(B6=0.00000000000001,(B28+B29*($B$2-B22)+B30*($B$3-B23)),((B28+B29*($B$2-B22)+B30*($B$3-B23))*(1-($B$4/$B$3*5.656854-1)*0.383)))</f>
        <v>5.2665038897568381</v>
      </c>
      <c r="C12" s="60">
        <f>IF(B6=0.00000000000001,(B28+B29*($B$2-B22)+B30*($B$3-B23)),((C28+C29*($B$2-C22)+C30*($B$3-C23))))</f>
        <v>5.2665038897568373</v>
      </c>
      <c r="D12" s="46">
        <f t="shared" si="0"/>
        <v>0</v>
      </c>
    </row>
    <row r="13" spans="1:4" x14ac:dyDescent="0.35">
      <c r="C13" s="47"/>
      <c r="D13" s="47"/>
    </row>
    <row r="14" spans="1:4" x14ac:dyDescent="0.35">
      <c r="A14" t="s">
        <v>44</v>
      </c>
      <c r="B14" s="35">
        <f>B6</f>
        <v>9.9999999999910008E-2</v>
      </c>
      <c r="C14" s="47"/>
      <c r="D14" s="47"/>
    </row>
    <row r="15" spans="1:4" x14ac:dyDescent="0.35">
      <c r="A15" t="s">
        <v>43</v>
      </c>
      <c r="B15" s="35">
        <f>VLOOKUP(B6,CLASS1_OOP!B8:B28,1)</f>
        <v>0.05</v>
      </c>
      <c r="C15" s="47"/>
      <c r="D15" s="47"/>
    </row>
    <row r="16" spans="1:4" x14ac:dyDescent="0.35">
      <c r="A16" t="s">
        <v>46</v>
      </c>
      <c r="B16" s="35">
        <f>VLOOKUP(B6+0.05,CLASS1_OOP!B8:B28,1)</f>
        <v>0.1</v>
      </c>
      <c r="C16" s="47"/>
      <c r="D16" s="47"/>
    </row>
    <row r="17" spans="1:9" x14ac:dyDescent="0.35">
      <c r="C17" s="47"/>
      <c r="D17" s="47"/>
    </row>
    <row r="18" spans="1:9" x14ac:dyDescent="0.35">
      <c r="A18" t="s">
        <v>22</v>
      </c>
      <c r="B18" s="35">
        <f>B5/B6</f>
        <v>0.99999999999990996</v>
      </c>
      <c r="C18" s="47"/>
      <c r="D18" s="47"/>
    </row>
    <row r="19" spans="1:9" x14ac:dyDescent="0.35">
      <c r="A19" t="s">
        <v>45</v>
      </c>
      <c r="B19" s="35">
        <f>HLOOKUP(B18,CLASS1_OOP!C7:M7,1)</f>
        <v>0.9</v>
      </c>
      <c r="C19" s="47"/>
      <c r="D19" s="47"/>
    </row>
    <row r="20" spans="1:9" x14ac:dyDescent="0.35">
      <c r="A20" t="s">
        <v>47</v>
      </c>
      <c r="B20" s="35">
        <f>HLOOKUP(B18+0.1,CLASS1_OOP!C7:M7,1)</f>
        <v>1</v>
      </c>
      <c r="C20" s="47"/>
      <c r="D20" s="47"/>
    </row>
    <row r="21" spans="1:9" x14ac:dyDescent="0.35">
      <c r="B21" s="32"/>
      <c r="C21" s="47"/>
      <c r="D21" s="47"/>
    </row>
    <row r="22" spans="1:9" x14ac:dyDescent="0.35">
      <c r="A22" t="s">
        <v>31</v>
      </c>
      <c r="B22" s="35">
        <f>INDEX(B33:I33,MATCH($B$1,B32:I32,0))</f>
        <v>15.79</v>
      </c>
      <c r="C22" s="46">
        <f>B22</f>
        <v>15.79</v>
      </c>
      <c r="D22" s="47"/>
    </row>
    <row r="23" spans="1:9" x14ac:dyDescent="0.35">
      <c r="A23" t="s">
        <v>32</v>
      </c>
      <c r="B23" s="35">
        <f>INDEX(B36:I36,MATCH($B$1,B35:I35,0))</f>
        <v>51.89</v>
      </c>
      <c r="C23" s="46">
        <f t="shared" ref="C23:C24" si="1">B23</f>
        <v>51.89</v>
      </c>
      <c r="D23" s="47"/>
    </row>
    <row r="24" spans="1:9" x14ac:dyDescent="0.35">
      <c r="A24" t="s">
        <v>24</v>
      </c>
      <c r="B24" s="34">
        <f>INDEX(B39:I39,MATCH(B1,B38:I38,0))</f>
        <v>1.1242224803337362</v>
      </c>
      <c r="C24" s="48">
        <f t="shared" si="1"/>
        <v>1.1242224803337362</v>
      </c>
      <c r="D24" s="48"/>
      <c r="E24" s="34"/>
      <c r="F24" s="34"/>
      <c r="G24" s="34"/>
      <c r="H24" s="34"/>
      <c r="I24" s="34"/>
    </row>
    <row r="25" spans="1:9" x14ac:dyDescent="0.35">
      <c r="A25" t="s">
        <v>26</v>
      </c>
      <c r="B25" s="34">
        <f>INDEX(B51:I51,MATCH($B$1,B50:I50,0))</f>
        <v>0.52707348319943681</v>
      </c>
      <c r="C25" s="48">
        <f>IF(B6=0.00000000000001,B25,B25/(1-((B4/B3*5.656854-1)/3)))</f>
        <v>0.46041805535180458</v>
      </c>
      <c r="D25" s="48"/>
      <c r="E25" s="34"/>
      <c r="F25" s="34"/>
      <c r="G25" s="34"/>
      <c r="H25" s="34"/>
      <c r="I25" s="34"/>
    </row>
    <row r="26" spans="1:9" x14ac:dyDescent="0.35">
      <c r="A26" t="s">
        <v>27</v>
      </c>
      <c r="B26" s="34">
        <f>INDEX(B63:I63,MATCH($B$1,B62:I62,0))</f>
        <v>1.2361833987284696E-2</v>
      </c>
      <c r="C26" s="48">
        <f>IF(B6=0.00000000000001,B26,B26/(1-((B4/B3*5.656854-1)/3)))</f>
        <v>1.0798516234317639E-2</v>
      </c>
      <c r="D26" s="48"/>
      <c r="E26" s="34"/>
      <c r="F26" s="34"/>
      <c r="G26" s="34"/>
      <c r="H26" s="34"/>
      <c r="I26" s="34"/>
    </row>
    <row r="27" spans="1:9" x14ac:dyDescent="0.35">
      <c r="A27" t="s">
        <v>30</v>
      </c>
      <c r="B27" s="34">
        <f>INDEX(B75:I75,MATCH($B$1,B74:I74,0))</f>
        <v>3.8880820072617283E-3</v>
      </c>
      <c r="C27" s="48">
        <f>IF(B6=0.00000000000001,B27,B27/(1-((B4/B3*5.656854-1)/3)))</f>
        <v>3.3963825043242064E-3</v>
      </c>
      <c r="D27" s="48"/>
      <c r="E27" s="34"/>
      <c r="F27" s="34"/>
      <c r="G27" s="34"/>
      <c r="H27" s="34"/>
      <c r="I27" s="34"/>
    </row>
    <row r="28" spans="1:9" x14ac:dyDescent="0.35">
      <c r="A28" t="s">
        <v>34</v>
      </c>
      <c r="B28" s="34">
        <f>INDEX(B87:I87,MATCH($B$1,B86:I86,0))</f>
        <v>4.1103292703607037</v>
      </c>
      <c r="C28" s="48">
        <f>IF(B6=0.00000000000001,B28,B28*(1-(B4/B3*5.656854-1)*0.383))</f>
        <v>4.794051683310979</v>
      </c>
      <c r="D28" s="48"/>
      <c r="E28" s="34"/>
      <c r="F28" s="34"/>
      <c r="G28" s="34"/>
      <c r="H28" s="34"/>
      <c r="I28" s="34"/>
    </row>
    <row r="29" spans="1:9" x14ac:dyDescent="0.35">
      <c r="A29" t="s">
        <v>36</v>
      </c>
      <c r="B29" s="34">
        <f>INDEX(B99:I99,MATCH($B$1,B98:I98,0))</f>
        <v>7.7295020222607536E-2</v>
      </c>
      <c r="C29" s="48">
        <f>IF(B6=0.00000000000001,B29,B29*(1-(B4/B3*5.656854-1)*0.383))</f>
        <v>9.0152466490167463E-2</v>
      </c>
      <c r="D29" s="48"/>
      <c r="E29" s="34"/>
      <c r="F29" s="34"/>
      <c r="G29" s="34"/>
      <c r="H29" s="34"/>
      <c r="I29" s="34"/>
    </row>
    <row r="30" spans="1:9" x14ac:dyDescent="0.35">
      <c r="A30" t="s">
        <v>38</v>
      </c>
      <c r="B30" s="34">
        <f>INDEX(B111:I111,MATCH($B$1,B110:I110,0))</f>
        <v>-4.2147912085033393E-2</v>
      </c>
      <c r="C30" s="48">
        <f>IF(B6=0.00000000000001,B30,B30*(1-(B4/B3*5.656854-1)*0.383))</f>
        <v>-4.9158900805425183E-2</v>
      </c>
      <c r="D30" s="48"/>
      <c r="E30" s="34"/>
      <c r="F30" s="34"/>
      <c r="G30" s="34"/>
      <c r="H30" s="34"/>
      <c r="I30" s="34"/>
    </row>
    <row r="32" spans="1:9" x14ac:dyDescent="0.35">
      <c r="B32" t="s">
        <v>5</v>
      </c>
      <c r="C32" t="s">
        <v>6</v>
      </c>
      <c r="D32" t="s">
        <v>7</v>
      </c>
      <c r="E32" t="s">
        <v>8</v>
      </c>
      <c r="F32" t="s">
        <v>9</v>
      </c>
      <c r="G32" t="s">
        <v>10</v>
      </c>
      <c r="H32" t="s">
        <v>11</v>
      </c>
      <c r="I32" t="s">
        <v>101</v>
      </c>
    </row>
    <row r="33" spans="1:9" x14ac:dyDescent="0.35">
      <c r="A33" t="s">
        <v>31</v>
      </c>
      <c r="B33" s="35">
        <v>14.51</v>
      </c>
      <c r="C33" s="35">
        <v>15.79</v>
      </c>
      <c r="D33" s="35">
        <v>18.05</v>
      </c>
      <c r="E33" s="35">
        <v>21.52</v>
      </c>
      <c r="F33" s="35">
        <v>23.83</v>
      </c>
      <c r="G33" s="35">
        <v>25.25</v>
      </c>
      <c r="H33" s="35">
        <v>26.1</v>
      </c>
      <c r="I33" s="35">
        <v>26.54</v>
      </c>
    </row>
    <row r="34" spans="1:9" x14ac:dyDescent="0.35">
      <c r="B34" s="35"/>
      <c r="C34" s="35"/>
      <c r="D34" s="35"/>
      <c r="E34" s="35"/>
      <c r="F34" s="35"/>
      <c r="G34" s="35"/>
      <c r="H34" s="35"/>
      <c r="I34" s="35"/>
    </row>
    <row r="35" spans="1:9" x14ac:dyDescent="0.35">
      <c r="B35" t="s">
        <v>5</v>
      </c>
      <c r="C35" t="s">
        <v>6</v>
      </c>
      <c r="D35" t="s">
        <v>7</v>
      </c>
      <c r="E35" t="s">
        <v>8</v>
      </c>
      <c r="F35" t="s">
        <v>9</v>
      </c>
      <c r="G35" t="s">
        <v>10</v>
      </c>
      <c r="H35" t="s">
        <v>11</v>
      </c>
      <c r="I35" t="s">
        <v>101</v>
      </c>
    </row>
    <row r="36" spans="1:9" x14ac:dyDescent="0.35">
      <c r="A36" t="s">
        <v>32</v>
      </c>
      <c r="B36" s="35">
        <v>44.72</v>
      </c>
      <c r="C36" s="35">
        <v>51.89</v>
      </c>
      <c r="D36" s="35">
        <v>65.87</v>
      </c>
      <c r="E36" s="35">
        <v>92.41</v>
      </c>
      <c r="F36" s="35">
        <v>117.04</v>
      </c>
      <c r="G36" s="35">
        <v>139.76</v>
      </c>
      <c r="H36" s="35">
        <v>160.6</v>
      </c>
      <c r="I36" s="35">
        <v>179.47</v>
      </c>
    </row>
    <row r="38" spans="1:9" x14ac:dyDescent="0.35">
      <c r="B38" s="34" t="s">
        <v>5</v>
      </c>
      <c r="C38" s="34" t="s">
        <v>6</v>
      </c>
      <c r="D38" s="34" t="s">
        <v>7</v>
      </c>
      <c r="E38" s="34" t="s">
        <v>8</v>
      </c>
      <c r="F38" s="34" t="s">
        <v>9</v>
      </c>
      <c r="G38" s="34" t="s">
        <v>10</v>
      </c>
      <c r="H38" s="34" t="s">
        <v>11</v>
      </c>
      <c r="I38" t="s">
        <v>101</v>
      </c>
    </row>
    <row r="39" spans="1:9" x14ac:dyDescent="0.35">
      <c r="A39" t="s">
        <v>23</v>
      </c>
      <c r="B39" s="34">
        <f>B48</f>
        <v>1.1260774649106302</v>
      </c>
      <c r="C39" s="34">
        <f t="shared" ref="C39:I39" si="2">C48</f>
        <v>1.1242224803337362</v>
      </c>
      <c r="D39" s="34">
        <f t="shared" si="2"/>
        <v>1.1173657527336329</v>
      </c>
      <c r="E39" s="34">
        <f t="shared" si="2"/>
        <v>1.0933846153845483</v>
      </c>
      <c r="F39" s="34">
        <f t="shared" si="2"/>
        <v>1.0961490080906073</v>
      </c>
      <c r="G39" s="34">
        <f t="shared" si="2"/>
        <v>1.0654455881851517</v>
      </c>
      <c r="H39" s="34">
        <f t="shared" si="2"/>
        <v>1.0783529501694225</v>
      </c>
      <c r="I39" s="34">
        <f t="shared" si="2"/>
        <v>1.0527524251203333</v>
      </c>
    </row>
    <row r="40" spans="1:9" x14ac:dyDescent="0.35">
      <c r="A40" t="s">
        <v>39</v>
      </c>
      <c r="B40" s="34">
        <f>INDEX('CLASS1_LS&gt;='!C8:M28,MATCH(B6,'CLASS1_LS&gt;='!B8:B28,1),MATCH('Intermediate calculations_LS&gt;='!B18,'CLASS1_LS&gt;='!C7:M7,1))</f>
        <v>1.1161442536574144</v>
      </c>
      <c r="C40" s="34">
        <f>INDEX('CLASS2_LS&gt;='!C8:M28,MATCH(B6,'CLASS2_LS&gt;='!B8:B28,1),MATCH('Intermediate calculations_LS&gt;='!$B$18,'CLASS2_LS&gt;='!C7:M7,1))</f>
        <v>1.1100434229924123</v>
      </c>
      <c r="D40" s="34">
        <f>INDEX('CLASS3_LS&gt;='!C8:M28,MATCH(B6,'CLASS3_LS&gt;='!B8:B28,1),MATCH('Intermediate calculations_LS&gt;='!$B$18,'CLASS3_LS&gt;='!C7:M7,1))</f>
        <v>1.1006315781519949</v>
      </c>
      <c r="E40" s="34">
        <f>INDEX('CLASS4_LS&gt;='!D8:N28,MATCH(B6,'CLASS4_LS&gt;='!C8:C28,1),MATCH('Intermediate calculations_LS&gt;='!$B$18,'CLASS4_LS&gt;='!D7:N7,1))</f>
        <v>1.0559387500469484</v>
      </c>
      <c r="F40" s="34">
        <f>INDEX('CLASS5_LS&gt;='!C8:M28,MATCH(B6,'CLASS5_LS&gt;='!B8:B28,1),MATCH('Intermediate calculations_LS&gt;='!$B$18,'CLASS5_LS&gt;='!C7:M7,1))</f>
        <v>1.056665372848512</v>
      </c>
      <c r="G40" s="34">
        <f>INDEX('CLASS6_LS&gt;='!C8:M28,MATCH(B6,'CLASS6_LS&gt;='!B8:B28,1),MATCH('Intermediate calculations_LS&gt;='!$B$18,'CLASS6_LS&gt;='!C7:M7,1))</f>
        <v>1.0183934505169219</v>
      </c>
      <c r="H40" s="34">
        <f>INDEX('CLASS7_LS&gt;='!C8:M28,MATCH(B6,'CLASS7_LS&gt;='!B8:B28,1),MATCH('Intermediate calculations_LS&gt;='!$B$18,'CLASS7_LS&gt;='!C7:M7,1))</f>
        <v>1.0410603193136347</v>
      </c>
      <c r="I40" s="34">
        <f>INDEX('CLASS8_LS&gt;='!C8:M28,MATCH(B6,'CLASS8_LS&gt;='!B8:B28,1),MATCH('Intermediate calculations_LS&gt;='!$B$18,'CLASS8_LS&gt;='!C7:M7,1))</f>
        <v>1.0001779372875526</v>
      </c>
    </row>
    <row r="41" spans="1:9" x14ac:dyDescent="0.35">
      <c r="A41" t="s">
        <v>40</v>
      </c>
      <c r="B41" s="34">
        <f>INDEX('CLASS1_LS&gt;='!C8:M28,MATCH(B6,'CLASS1_LS&gt;='!B8:B28,1),MATCH('Intermediate calculations_LS&gt;='!B18+0.1,'CLASS1_LS&gt;='!C7:M7,1))</f>
        <v>1.1054720181685247</v>
      </c>
      <c r="C41" s="34">
        <f>INDEX('CLASS2_LS&gt;='!C8:M28,MATCH(B6,'CLASS2_LS&gt;='!B8:B28,1),MATCH('Intermediate calculations_LS&gt;='!$B$18+0.1,'CLASS2_LS&gt;='!C7:M7,1))</f>
        <v>1.1002049519465529</v>
      </c>
      <c r="D41" s="34">
        <f>INDEX('CLASS3_LS&gt;='!C8:M28,MATCH(B6,'CLASS3_LS&gt;='!B8:B28,1),MATCH('Intermediate calculations_LS&gt;='!$B$18+0.1,'CLASS3_LS&gt;='!C7:M7,1))</f>
        <v>1.0915039539337161</v>
      </c>
      <c r="E41" s="34">
        <f>INDEX('CLASS4_LS&gt;='!D8:N28,MATCH(B6,'CLASS4_LS&gt;='!C8:C28,1),MATCH('Intermediate calculations_LS&gt;='!$B$18+0.1,'CLASS4_LS&gt;='!D7:N7,1))</f>
        <v>1.0509230769230768</v>
      </c>
      <c r="F41" s="34">
        <f>INDEX('CLASS5_LS&gt;='!C8:M28,MATCH(B6,'CLASS5_LS&gt;='!B8:B28,1),MATCH('Intermediate calculations_LS&gt;='!$B$18+0.1,'CLASS5_LS&gt;='!C7:M7,1))</f>
        <v>1.051990285286535</v>
      </c>
      <c r="G41" s="34">
        <f>INDEX('CLASS6_LS&gt;='!C8:M28,MATCH(B6,'CLASS6_LS&gt;='!B8:B28,1),MATCH('Intermediate calculations_LS&gt;='!$B$18+0.1,'CLASS6_LS&gt;='!C7:M7,1))</f>
        <v>1.0145867164318387</v>
      </c>
      <c r="H41" s="34">
        <f>INDEX('CLASS7_LS&gt;='!C8:M28,MATCH(B6,'CLASS7_LS&gt;='!B8:B28,1),MATCH('Intermediate calculations_LS&gt;='!$B$18+0.1,'CLASS7_LS&gt;='!C7:M7,1))</f>
        <v>1.0377532702225896</v>
      </c>
      <c r="I41" s="34">
        <f>INDEX('CLASS8_LS&gt;='!C8:M28,MATCH(B6,'CLASS8_LS&gt;='!B8:B28,1),MATCH('Intermediate calculations_LS&gt;='!$B$18+0.1,'CLASS8_LS&gt;='!C7:M7,1))</f>
        <v>0.99688193981464235</v>
      </c>
    </row>
    <row r="42" spans="1:9" x14ac:dyDescent="0.35">
      <c r="A42" t="s">
        <v>41</v>
      </c>
      <c r="B42" s="34">
        <f>INDEX('CLASS1_LS&gt;='!C8:M28,MATCH(B6+0.05,'CLASS1_LS&gt;='!B8:B28,1),MATCH('Intermediate calculations_LS&gt;='!B18,'CLASS1_LS&gt;='!C7:M7,1))</f>
        <v>1.1391882272867053</v>
      </c>
      <c r="C42" s="34">
        <f>INDEX('CLASS2_LS&gt;='!C8:M28,MATCH(B6+0.05,'CLASS2_LS&gt;='!B8:B28,1),MATCH('Intermediate calculations_LS&gt;='!$B$18,'CLASS2_LS&gt;='!C7:M7,1))</f>
        <v>1.1368770049168497</v>
      </c>
      <c r="D42" s="34">
        <f>INDEX('CLASS3_LS&gt;='!C8:M28,MATCH(B6+0.05,'CLASS3_LS&gt;='!B8:B28,1),MATCH('Intermediate calculations_LS&gt;='!$B$18,'CLASS3_LS&gt;='!C7:M7,1))</f>
        <v>1.1278714546790489</v>
      </c>
      <c r="E42" s="34">
        <f>INDEX('CLASS4_LS&gt;='!D8:N28,MATCH(B6+0.05,'CLASS4_LS&gt;='!C8:C28,1),MATCH('Intermediate calculations_LS&gt;='!$B$18,'CLASS4_LS&gt;='!D7:N7,1))</f>
        <v>1.1037861824035649</v>
      </c>
      <c r="F42" s="34">
        <f>INDEX('CLASS5_LS&gt;='!C8:M28,MATCH(B6+0.05,'CLASS5_LS&gt;='!B8:B28,1),MATCH('Intermediate calculations_LS&gt;='!$B$18,'CLASS5_LS&gt;='!C7:M7,1))</f>
        <v>1.1048753151526818</v>
      </c>
      <c r="G42" s="34">
        <f>INDEX('CLASS6_LS&gt;='!C8:M28,MATCH(B6+0.05,'CLASS6_LS&gt;='!B8:B28,1),MATCH('Intermediate calculations_LS&gt;='!$B$18,'CLASS6_LS&gt;='!C7:M7,1))</f>
        <v>1.0723735185769885</v>
      </c>
      <c r="H42" s="34">
        <f>INDEX('CLASS7_LS&gt;='!C8:M28,MATCH(B6+0.05,'CLASS7_LS&gt;='!B8:B28,1),MATCH('Intermediate calculations_LS&gt;='!$B$18,'CLASS7_LS&gt;='!C7:M7,1))</f>
        <v>1.0852327933678279</v>
      </c>
      <c r="I42" s="34">
        <f>INDEX('CLASS8_LS&gt;='!C8:M28,MATCH(B6+0.05,'CLASS8_LS&gt;='!B8:B28,1),MATCH('Intermediate calculations_LS&gt;='!$B$18,'CLASS8_LS&gt;='!C7:M7,1))</f>
        <v>1.0594097174130952</v>
      </c>
    </row>
    <row r="43" spans="1:9" x14ac:dyDescent="0.35">
      <c r="A43" t="s">
        <v>42</v>
      </c>
      <c r="B43" s="34">
        <f>INDEX('CLASS1_LS&gt;='!C8:M28,MATCH(B6+0.05,'CLASS1_LS&gt;='!B8:B28,1),MATCH('Intermediate calculations_LS&gt;='!B18+0.1,'CLASS1_LS&gt;='!C7:M7,1))</f>
        <v>1.1260774649106555</v>
      </c>
      <c r="C43" s="34">
        <f>INDEX('CLASS2_LS&gt;='!C8:M28,MATCH(B6+0.05,'CLASS2_LS&gt;='!B8:B28,1),MATCH('Intermediate calculations_LS&gt;='!$B$18+0.1,'CLASS2_LS&gt;='!C7:M7,1))</f>
        <v>1.1242224803337681</v>
      </c>
      <c r="D43" s="34">
        <f>INDEX('CLASS3_LS&gt;='!C8:M28,MATCH(B6+0.05,'CLASS3_LS&gt;='!B8:B28,1),MATCH('Intermediate calculations_LS&gt;='!$B$18+0.1,'CLASS3_LS&gt;='!C7:M7,1))</f>
        <v>1.11736575273367</v>
      </c>
      <c r="E43" s="34">
        <f>INDEX('CLASS4_LS&gt;='!D8:N28,MATCH(B6+0.05,'CLASS4_LS&gt;='!C8:C28,1),MATCH('Intermediate calculations_LS&gt;='!$B$18+0.1,'CLASS4_LS&gt;='!D7:N7,1))</f>
        <v>1.0933846153846154</v>
      </c>
      <c r="F43" s="34">
        <f>INDEX('CLASS5_LS&gt;='!C8:M28,MATCH(B6+0.05,'CLASS5_LS&gt;='!B8:B28,1),MATCH('Intermediate calculations_LS&gt;='!$B$18+0.1,'CLASS5_LS&gt;='!C7:M7,1))</f>
        <v>1.0961490080906791</v>
      </c>
      <c r="G43" s="34">
        <f>INDEX('CLASS6_LS&gt;='!C8:M28,MATCH(B6+0.05,'CLASS6_LS&gt;='!B8:B28,1),MATCH('Intermediate calculations_LS&gt;='!$B$18+0.1,'CLASS6_LS&gt;='!C7:M7,1))</f>
        <v>1.0654455881852369</v>
      </c>
      <c r="H43" s="34">
        <f>INDEX('CLASS7_LS&gt;='!C8:M28,MATCH(B6+0.05,'CLASS7_LS&gt;='!B8:B28,1),MATCH('Intermediate calculations_LS&gt;='!$B$18+0.1,'CLASS7_LS&gt;='!C7:M7,1))</f>
        <v>1.0783529501694893</v>
      </c>
      <c r="I43" s="34">
        <f>INDEX('CLASS8_LS&gt;='!C8:M28,MATCH(B6+0.05,'CLASS8_LS&gt;='!B8:B28,1),MATCH('Intermediate calculations_LS&gt;='!$B$18+0.1,'CLASS8_LS&gt;='!C7:M7,1))</f>
        <v>1.0527524251204279</v>
      </c>
    </row>
    <row r="44" spans="1:9" x14ac:dyDescent="0.35">
      <c r="A44" t="s">
        <v>48</v>
      </c>
      <c r="B44" s="34">
        <f>B40+((B42-B40)/($B$16-$B$15))*($B$14-$B$15)</f>
        <v>1.1391882272866638</v>
      </c>
      <c r="C44" s="34">
        <f t="shared" ref="C44:I45" si="3">C40+((C42-C40)/($B$16-$B$15))*($B$14-$B$15)</f>
        <v>1.1368770049168013</v>
      </c>
      <c r="D44" s="34">
        <f t="shared" si="3"/>
        <v>1.1278714546789999</v>
      </c>
      <c r="E44" s="34">
        <f t="shared" si="3"/>
        <v>1.1037861824034787</v>
      </c>
      <c r="F44" s="34">
        <f t="shared" si="3"/>
        <v>1.104875315152595</v>
      </c>
      <c r="G44" s="34">
        <f t="shared" si="3"/>
        <v>1.0723735185768912</v>
      </c>
      <c r="H44" s="34">
        <f t="shared" si="3"/>
        <v>1.0852327933677484</v>
      </c>
      <c r="I44" s="34">
        <f t="shared" si="3"/>
        <v>1.0594097174129886</v>
      </c>
    </row>
    <row r="45" spans="1:9" x14ac:dyDescent="0.35">
      <c r="A45" t="s">
        <v>50</v>
      </c>
      <c r="B45" s="34">
        <f>B41+((B43-B41)/($B$16-$B$15))*($B$14-$B$15)</f>
        <v>1.1260774649106184</v>
      </c>
      <c r="C45" s="34">
        <f t="shared" si="3"/>
        <v>1.1242224803337248</v>
      </c>
      <c r="D45" s="34">
        <f t="shared" si="3"/>
        <v>1.1173657527336234</v>
      </c>
      <c r="E45" s="34">
        <f t="shared" si="3"/>
        <v>1.093384615384539</v>
      </c>
      <c r="F45" s="34">
        <f t="shared" si="3"/>
        <v>1.0961490080905996</v>
      </c>
      <c r="G45" s="34">
        <f t="shared" si="3"/>
        <v>1.0654455881851455</v>
      </c>
      <c r="H45" s="34">
        <f t="shared" si="3"/>
        <v>1.0783529501694162</v>
      </c>
      <c r="I45" s="34">
        <f t="shared" si="3"/>
        <v>1.0527524251203273</v>
      </c>
    </row>
    <row r="46" spans="1:9" x14ac:dyDescent="0.35">
      <c r="A46" t="s">
        <v>49</v>
      </c>
      <c r="B46" s="34">
        <f>B41+((B40-B41)/($B$19-$B$20))*($B$18-$B$20)</f>
        <v>1.1054720181685342</v>
      </c>
      <c r="C46" s="34">
        <f t="shared" ref="C46:I46" si="4">C41+((C40-C41)/($B$19-$B$20))*($B$18-$B$20)</f>
        <v>1.1002049519465618</v>
      </c>
      <c r="D46" s="34">
        <f t="shared" si="4"/>
        <v>1.0915039539337243</v>
      </c>
      <c r="E46" s="34">
        <f t="shared" si="4"/>
        <v>1.0509230769230813</v>
      </c>
      <c r="F46" s="34">
        <f t="shared" si="4"/>
        <v>1.0519902852865393</v>
      </c>
      <c r="G46" s="34">
        <f t="shared" si="4"/>
        <v>1.0145867164318421</v>
      </c>
      <c r="H46" s="34">
        <f t="shared" si="4"/>
        <v>1.0377532702225924</v>
      </c>
      <c r="I46" s="34">
        <f t="shared" si="4"/>
        <v>0.99688193981464535</v>
      </c>
    </row>
    <row r="47" spans="1:9" x14ac:dyDescent="0.35">
      <c r="A47" t="s">
        <v>51</v>
      </c>
      <c r="B47" s="34">
        <f>B43+((B42-B43)/($B$19-$B$20))*($B$18-$B$20)</f>
        <v>1.1260774649106673</v>
      </c>
      <c r="C47" s="34">
        <f t="shared" ref="C47:I47" si="5">C43+((C42-C43)/($B$19-$B$20))*($B$18-$B$20)</f>
        <v>1.1242224803337795</v>
      </c>
      <c r="D47" s="34">
        <f t="shared" si="5"/>
        <v>1.1173657527336796</v>
      </c>
      <c r="E47" s="34">
        <f t="shared" si="5"/>
        <v>1.0933846153846247</v>
      </c>
      <c r="F47" s="34">
        <f t="shared" si="5"/>
        <v>1.0961490080906868</v>
      </c>
      <c r="G47" s="34">
        <f t="shared" si="5"/>
        <v>1.0654455881852432</v>
      </c>
      <c r="H47" s="34">
        <f t="shared" si="5"/>
        <v>1.0783529501694955</v>
      </c>
      <c r="I47" s="34">
        <f t="shared" si="5"/>
        <v>1.0527524251204339</v>
      </c>
    </row>
    <row r="48" spans="1:9" x14ac:dyDescent="0.35">
      <c r="A48" t="s">
        <v>24</v>
      </c>
      <c r="B48" s="34">
        <f>B45+((B44-B45)/($B$19-$B$20))*($B$18-$B$20)</f>
        <v>1.1260774649106302</v>
      </c>
      <c r="C48" s="34">
        <f t="shared" ref="C48:I48" si="6">C45+((C44-C45)/($B$19-$B$20))*($B$18-$B$20)</f>
        <v>1.1242224803337362</v>
      </c>
      <c r="D48" s="34">
        <f t="shared" si="6"/>
        <v>1.1173657527336329</v>
      </c>
      <c r="E48" s="34">
        <f t="shared" si="6"/>
        <v>1.0933846153845483</v>
      </c>
      <c r="F48" s="34">
        <f t="shared" si="6"/>
        <v>1.0961490080906073</v>
      </c>
      <c r="G48" s="34">
        <f t="shared" si="6"/>
        <v>1.0654455881851517</v>
      </c>
      <c r="H48" s="34">
        <f t="shared" si="6"/>
        <v>1.0783529501694225</v>
      </c>
      <c r="I48" s="34">
        <f t="shared" si="6"/>
        <v>1.0527524251203333</v>
      </c>
    </row>
    <row r="49" spans="1:9" x14ac:dyDescent="0.35">
      <c r="B49" s="34"/>
    </row>
    <row r="50" spans="1:9" x14ac:dyDescent="0.35">
      <c r="B50" t="s">
        <v>5</v>
      </c>
      <c r="C50" t="s">
        <v>6</v>
      </c>
      <c r="D50" t="s">
        <v>7</v>
      </c>
      <c r="E50" t="s">
        <v>8</v>
      </c>
      <c r="F50" t="s">
        <v>9</v>
      </c>
      <c r="G50" t="s">
        <v>10</v>
      </c>
      <c r="H50" t="s">
        <v>11</v>
      </c>
      <c r="I50" t="s">
        <v>101</v>
      </c>
    </row>
    <row r="51" spans="1:9" x14ac:dyDescent="0.35">
      <c r="A51" t="s">
        <v>25</v>
      </c>
      <c r="B51" s="34">
        <f>B60</f>
        <v>0.47032228806415927</v>
      </c>
      <c r="C51" s="34">
        <f t="shared" ref="C51:I51" si="7">C60</f>
        <v>0.52707348319943681</v>
      </c>
      <c r="D51" s="34">
        <f t="shared" si="7"/>
        <v>0.6432243814304367</v>
      </c>
      <c r="E51" s="34">
        <f t="shared" si="7"/>
        <v>0.76258948262249193</v>
      </c>
      <c r="F51" s="34">
        <f t="shared" si="7"/>
        <v>0.90195655088722482</v>
      </c>
      <c r="G51" s="34">
        <f t="shared" si="7"/>
        <v>0.94952879461950468</v>
      </c>
      <c r="H51" s="34">
        <f t="shared" si="7"/>
        <v>1.06828807701114</v>
      </c>
      <c r="I51" s="34">
        <f t="shared" si="7"/>
        <v>1.0871829306670315</v>
      </c>
    </row>
    <row r="52" spans="1:9" x14ac:dyDescent="0.35">
      <c r="A52" t="s">
        <v>52</v>
      </c>
      <c r="B52" s="34">
        <f>INDEX('CLASS1_LS&gt;='!C41:M61,MATCH(B6,'CLASS1_LS&gt;='!B41:B61,1),MATCH('Intermediate calculations_LS&gt;='!B18,'CLASS1_LS&gt;='!C40:M40,1))</f>
        <v>0.61034747936808598</v>
      </c>
      <c r="C52" s="34">
        <f>INDEX('CLASS2_LS&gt;='!C41:M61,MATCH(B6,'CLASS2_LS&gt;='!B41:B61,1),MATCH('Intermediate calculations_LS&gt;='!$B$18,'CLASS2_LS&gt;='!C40:M40,1))</f>
        <v>0.68219563349309131</v>
      </c>
      <c r="D52" s="34">
        <f>INDEX('CLASS3_LS&gt;='!C41:M61,MATCH($B$6,'CLASS3_LS&gt;='!B41:B61,1),MATCH('Intermediate calculations_LS&gt;='!$B$18,'CLASS3_LS&gt;='!C40:M40,1))</f>
        <v>0.83895721190038974</v>
      </c>
      <c r="E52" s="34">
        <f>INDEX('CLASS4_LS&gt;='!D41:N61,MATCH($B$6,'CLASS4_LS&gt;='!C41:C61,1),MATCH('Intermediate calculations_LS&gt;='!$B$18,'CLASS4_LS&gt;='!D40:N40,1))</f>
        <v>0.95022489196915272</v>
      </c>
      <c r="F52" s="34">
        <f>INDEX('CLASS5_LS&gt;='!C41:M61,MATCH($B$6,'CLASS5_LS&gt;='!B41:B61,1),MATCH('Intermediate calculations_LS&gt;='!$B$18,'CLASS5_LS&gt;='!C40:M40,1))</f>
        <v>1.1254904541592778</v>
      </c>
      <c r="G52" s="34">
        <f>INDEX('CLASS6_LS&gt;='!C41:M61,MATCH($B$6,'CLASS6_LS&gt;='!B41:B61,1),MATCH('Intermediate calculations_LS&gt;='!$B$18,'CLASS6_LS&gt;='!C40:M40,1))</f>
        <v>1.156499155014199</v>
      </c>
      <c r="H52" s="34">
        <f>INDEX('CLASS7_LS&gt;='!C41:M61,MATCH($B$6,'CLASS7_LS&gt;='!B41:B61,1),MATCH('Intermediate calculations_LS&gt;='!$B$18,'CLASS7_LS&gt;='!C40:M40,1))</f>
        <v>1.3118526915064466</v>
      </c>
      <c r="I52" s="34">
        <f>INDEX('CLASS8_LS&gt;='!C41:M61,MATCH($B$6,'CLASS8_LS&gt;='!B41:B61,1),MATCH('Intermediate calculations_LS&gt;='!$B$18,'CLASS8_LS&gt;='!C40:M40,1))</f>
        <v>1.3141185060823923</v>
      </c>
    </row>
    <row r="53" spans="1:9" x14ac:dyDescent="0.35">
      <c r="A53" t="s">
        <v>53</v>
      </c>
      <c r="B53" s="34">
        <f>INDEX('CLASS1_LS&gt;='!C41:M61,MATCH(B6,'CLASS1_LS&gt;='!B41:B61,1),MATCH('Intermediate calculations_LS&gt;='!B18+0.1,'CLASS1_LS&gt;='!C40:M40,1))</f>
        <v>0.59727491780600639</v>
      </c>
      <c r="C53" s="34">
        <f>INDEX('CLASS2_LS&gt;='!C41:M61,MATCH(B6,'CLASS2_LS&gt;='!B41:B61,1),MATCH('Intermediate calculations_LS&gt;='!$B$18+0.1,'CLASS2_LS&gt;='!C40:M40,1))</f>
        <v>0.66756089899095894</v>
      </c>
      <c r="D53" s="34">
        <f>INDEX('CLASS3_LS&gt;='!C41:M61,MATCH($B$6,'CLASS3_LS&gt;='!B41:B61,1),MATCH('Intermediate calculations_LS&gt;='!$B$18+0.1,'CLASS3_LS&gt;='!C40:M40,1))</f>
        <v>0.81982726312347898</v>
      </c>
      <c r="E53" s="34">
        <f>INDEX('CLASS4_LS&gt;='!D41:N61,MATCH($B$6,'CLASS4_LS&gt;='!C41:C61,1),MATCH('Intermediate calculations_LS&gt;='!$B$18+0.1,'CLASS4_LS&gt;='!D40:N40,1))</f>
        <v>0.93436048101486424</v>
      </c>
      <c r="F53" s="34">
        <f>INDEX('CLASS5_LS&gt;='!C41:M61,MATCH($B$6,'CLASS5_LS&gt;='!B41:B61,1),MATCH('Intermediate calculations_LS&gt;='!$B$18+0.1,'CLASS5_LS&gt;='!C40:M40,1))</f>
        <v>1.106263146162304</v>
      </c>
      <c r="G53" s="34">
        <f>INDEX('CLASS6_LS&gt;='!C41:M61,MATCH($B$6,'CLASS6_LS&gt;='!B41:B61,1),MATCH('Intermediate calculations_LS&gt;='!$B$18+0.1,'CLASS6_LS&gt;='!C40:M40,1))</f>
        <v>1.1408179985572335</v>
      </c>
      <c r="H53" s="34">
        <f>INDEX('CLASS7_LS&gt;='!C41:M61,MATCH($B$6,'CLASS7_LS&gt;='!B41:B61,1),MATCH('Intermediate calculations_LS&gt;='!$B$18+0.1,'CLASS7_LS&gt;='!C40:M40,1))</f>
        <v>1.2915312513221293</v>
      </c>
      <c r="I53" s="34">
        <f>INDEX('CLASS8_LS&gt;='!C41:M61,MATCH($B$6,'CLASS8_LS&gt;='!B41:B61,1),MATCH('Intermediate calculations_LS&gt;='!$B$18+0.1,'CLASS8_LS&gt;='!C40:M40,1))</f>
        <v>1.2964534131723235</v>
      </c>
    </row>
    <row r="54" spans="1:9" x14ac:dyDescent="0.35">
      <c r="A54" t="s">
        <v>54</v>
      </c>
      <c r="B54" s="34">
        <f>INDEX('CLASS1_LS&gt;='!C41:M61,MATCH(B6+0.05,'CLASS1_LS&gt;='!B41:B61,1),MATCH('Intermediate calculations_LS&gt;='!B18,'CLASS1_LS&gt;='!C40:M40,1))</f>
        <v>0.48332497015116571</v>
      </c>
      <c r="C54" s="34">
        <f>INDEX('CLASS2_LS&gt;='!C41:M61,MATCH(B6+0.05,'CLASS2_LS&gt;='!B41:B61,1),MATCH('Intermediate calculations_LS&gt;='!$B$18,'CLASS2_LS&gt;='!C40:M40,1))</f>
        <v>0.5416840675571073</v>
      </c>
      <c r="D54" s="34">
        <f>INDEX('CLASS3_LS&gt;='!C41:M61,MATCH($B$6+0.05,'CLASS3_LS&gt;='!B41:B61,1),MATCH('Intermediate calculations_LS&gt;='!$B$18,'CLASS3_LS&gt;='!C40:M40,1))</f>
        <v>0.66201382581789359</v>
      </c>
      <c r="E54" s="34">
        <f>INDEX('CLASS4_LS&gt;='!D41:N61,MATCH($B$6+0.05,'CLASS4_LS&gt;='!C41:C61,1),MATCH('Intermediate calculations_LS&gt;='!$B$18,'CLASS4_LS&gt;='!D40:N40,1))</f>
        <v>0.78029941977905037</v>
      </c>
      <c r="F54" s="34">
        <f>INDEX('CLASS5_LS&gt;='!C41:M61,MATCH($B$6+0.05,'CLASS5_LS&gt;='!B41:B61,1),MATCH('Intermediate calculations_LS&gt;='!$B$18,'CLASS5_LS&gt;='!C40:M40,1))</f>
        <v>0.9229993765302672</v>
      </c>
      <c r="G54" s="34">
        <f>INDEX('CLASS6_LS&gt;='!C41:M61,MATCH($B$6+0.05,'CLASS6_LS&gt;='!B41:B61,1),MATCH('Intermediate calculations_LS&gt;='!$B$18,'CLASS6_LS&gt;='!C40:M40,1))</f>
        <v>0.96840973981505429</v>
      </c>
      <c r="H54" s="34">
        <f>INDEX('CLASS7_LS&gt;='!C41:M61,MATCH($B$6+0.05,'CLASS7_LS&gt;='!B41:B61,1),MATCH('Intermediate calculations_LS&gt;='!$B$18,'CLASS7_LS&gt;='!C40:M40,1))</f>
        <v>1.0913643195074008</v>
      </c>
      <c r="I54" s="34">
        <f>INDEX('CLASS8_LS&gt;='!C41:M61,MATCH($B$6+0.05,'CLASS8_LS&gt;='!B41:B61,1),MATCH('Intermediate calculations_LS&gt;='!$B$18,'CLASS8_LS&gt;='!C40:M40,1))</f>
        <v>1.1082777655211256</v>
      </c>
    </row>
    <row r="55" spans="1:9" x14ac:dyDescent="0.35">
      <c r="A55" t="s">
        <v>55</v>
      </c>
      <c r="B55" s="34">
        <f>INDEX('CLASS1_LS&gt;='!C41:M61,MATCH(B6+0.05,'CLASS1_LS&gt;='!B41:B61,1),MATCH('Intermediate calculations_LS&gt;='!B18+0.1,'CLASS1_LS&gt;='!C40:M40,1))</f>
        <v>0.47032228806391901</v>
      </c>
      <c r="C55" s="34">
        <f>INDEX('CLASS2_LS&gt;='!C41:M61,MATCH(B6+0.05,'CLASS2_LS&gt;='!B41:B61,1),MATCH('Intermediate calculations_LS&gt;='!$B$18+0.1,'CLASS2_LS&gt;='!C40:M40,1))</f>
        <v>0.5270734831991708</v>
      </c>
      <c r="D55" s="34">
        <f>INDEX('CLASS3_LS&gt;='!C41:M61,MATCH($B$6+0.05,'CLASS3_LS&gt;='!B41:B61,1),MATCH('Intermediate calculations_LS&gt;='!$B$18+0.1,'CLASS3_LS&gt;='!C40:M40,1))</f>
        <v>0.64322438143010197</v>
      </c>
      <c r="E55" s="34">
        <f>INDEX('CLASS4_LS&gt;='!D41:N61,MATCH($B$6+0.05,'CLASS4_LS&gt;='!C41:C61,1),MATCH('Intermediate calculations_LS&gt;='!$B$18+0.1,'CLASS4_LS&gt;='!D40:N40,1))</f>
        <v>0.76258948262216675</v>
      </c>
      <c r="F55" s="34">
        <f>INDEX('CLASS5_LS&gt;='!C41:M61,MATCH($B$6+0.05,'CLASS5_LS&gt;='!B41:B61,1),MATCH('Intermediate calculations_LS&gt;='!$B$18+0.1,'CLASS5_LS&gt;='!C40:M40,1))</f>
        <v>0.90195655088683802</v>
      </c>
      <c r="G55" s="34">
        <f>INDEX('CLASS6_LS&gt;='!C41:M61,MATCH($B$6+0.05,'CLASS6_LS&gt;='!B41:B61,1),MATCH('Intermediate calculations_LS&gt;='!$B$18+0.1,'CLASS6_LS&gt;='!C40:M40,1))</f>
        <v>0.94952879461914341</v>
      </c>
      <c r="H55" s="34">
        <f>INDEX('CLASS7_LS&gt;='!C41:M61,MATCH($B$6+0.05,'CLASS7_LS&gt;='!B41:B61,1),MATCH('Intermediate calculations_LS&gt;='!$B$18+0.1,'CLASS7_LS&gt;='!C40:M40,1))</f>
        <v>1.0682880770107173</v>
      </c>
      <c r="I55" s="34">
        <f>INDEX('CLASS8_LS&gt;='!C41:M61,MATCH($B$6+0.05,'CLASS8_LS&gt;='!B41:B61,1),MATCH('Intermediate calculations_LS&gt;='!$B$18+0.1,'CLASS8_LS&gt;='!C40:M40,1))</f>
        <v>1.0871829306666358</v>
      </c>
    </row>
    <row r="56" spans="1:9" x14ac:dyDescent="0.35">
      <c r="A56" t="s">
        <v>56</v>
      </c>
      <c r="B56" s="34">
        <f>B52+((B54-B52)/($B$16-$B$15))*($B$14-$B$15)</f>
        <v>0.48332497015139431</v>
      </c>
      <c r="C56" s="34">
        <f t="shared" ref="C56:I57" si="8">C52+((C54-C52)/($B$16-$B$15))*($B$14-$B$15)</f>
        <v>0.5416840675573602</v>
      </c>
      <c r="D56" s="34">
        <f t="shared" si="8"/>
        <v>0.662013825818212</v>
      </c>
      <c r="E56" s="34">
        <f t="shared" si="8"/>
        <v>0.78029941977935624</v>
      </c>
      <c r="F56" s="34">
        <f t="shared" si="8"/>
        <v>0.92299937653063169</v>
      </c>
      <c r="G56" s="34">
        <f t="shared" si="8"/>
        <v>0.9684097398153928</v>
      </c>
      <c r="H56" s="34">
        <f t="shared" si="8"/>
        <v>1.0913643195077976</v>
      </c>
      <c r="I56" s="34">
        <f t="shared" si="8"/>
        <v>1.1082777655214961</v>
      </c>
    </row>
    <row r="57" spans="1:9" x14ac:dyDescent="0.35">
      <c r="A57" t="s">
        <v>57</v>
      </c>
      <c r="B57" s="34">
        <f>B53+((B55-B53)/($B$16-$B$15))*($B$14-$B$15)</f>
        <v>0.47032228806414755</v>
      </c>
      <c r="C57" s="34">
        <f t="shared" si="8"/>
        <v>0.52707348319942371</v>
      </c>
      <c r="D57" s="34">
        <f t="shared" si="8"/>
        <v>0.64322438143041982</v>
      </c>
      <c r="E57" s="34">
        <f t="shared" si="8"/>
        <v>0.76258948262247594</v>
      </c>
      <c r="F57" s="34">
        <f t="shared" si="8"/>
        <v>0.90195655088720583</v>
      </c>
      <c r="G57" s="34">
        <f t="shared" si="8"/>
        <v>0.94952879461948769</v>
      </c>
      <c r="H57" s="34">
        <f t="shared" si="8"/>
        <v>1.0682880770111192</v>
      </c>
      <c r="I57" s="34">
        <f t="shared" si="8"/>
        <v>1.0871829306670124</v>
      </c>
    </row>
    <row r="58" spans="1:9" x14ac:dyDescent="0.35">
      <c r="A58" t="s">
        <v>58</v>
      </c>
      <c r="B58" s="34">
        <f>B53+((B52-B53)/($B$19-$B$20))*($B$18-$B$20)</f>
        <v>0.59727491780601816</v>
      </c>
      <c r="C58" s="34">
        <f t="shared" ref="C58:I58" si="9">C53+((C52-C53)/($B$19-$B$20))*($B$18-$B$20)</f>
        <v>0.66756089899097215</v>
      </c>
      <c r="D58" s="34">
        <f t="shared" si="9"/>
        <v>0.81982726312349619</v>
      </c>
      <c r="E58" s="34">
        <f t="shared" si="9"/>
        <v>0.93436048101487856</v>
      </c>
      <c r="F58" s="34">
        <f t="shared" si="9"/>
        <v>1.1062631461623214</v>
      </c>
      <c r="G58" s="34">
        <f t="shared" si="9"/>
        <v>1.1408179985572477</v>
      </c>
      <c r="H58" s="34">
        <f t="shared" si="9"/>
        <v>1.2915312513221475</v>
      </c>
      <c r="I58" s="34">
        <f t="shared" si="9"/>
        <v>1.2964534131723395</v>
      </c>
    </row>
    <row r="59" spans="1:9" x14ac:dyDescent="0.35">
      <c r="A59" t="s">
        <v>59</v>
      </c>
      <c r="B59" s="34">
        <f>B55+((B54-B55)/($B$19-$B$20))*($B$18-$B$20)</f>
        <v>0.47032228806393073</v>
      </c>
      <c r="C59" s="34">
        <f t="shared" ref="C59:I59" si="10">C55+((C54-C55)/($B$19-$B$20))*($B$18-$B$20)</f>
        <v>0.5270734831991839</v>
      </c>
      <c r="D59" s="34">
        <f t="shared" si="10"/>
        <v>0.64322438143011884</v>
      </c>
      <c r="E59" s="34">
        <f t="shared" si="10"/>
        <v>0.76258948262218273</v>
      </c>
      <c r="F59" s="34">
        <f t="shared" si="10"/>
        <v>0.901956550886857</v>
      </c>
      <c r="G59" s="34">
        <f t="shared" si="10"/>
        <v>0.9495287946191604</v>
      </c>
      <c r="H59" s="34">
        <f t="shared" si="10"/>
        <v>1.0682880770107381</v>
      </c>
      <c r="I59" s="34">
        <f t="shared" si="10"/>
        <v>1.0871829306666549</v>
      </c>
    </row>
    <row r="60" spans="1:9" x14ac:dyDescent="0.35">
      <c r="A60" t="s">
        <v>26</v>
      </c>
      <c r="B60" s="34">
        <f>B57+((B56-B57)/($B$19-$B$20))*($B$18-$B$20)</f>
        <v>0.47032228806415927</v>
      </c>
      <c r="C60" s="34">
        <f t="shared" ref="C60:I60" si="11">C57+((C56-C57)/($B$19-$B$20))*($B$18-$B$20)</f>
        <v>0.52707348319943681</v>
      </c>
      <c r="D60" s="34">
        <f t="shared" si="11"/>
        <v>0.6432243814304367</v>
      </c>
      <c r="E60" s="34">
        <f t="shared" si="11"/>
        <v>0.76258948262249193</v>
      </c>
      <c r="F60" s="34">
        <f t="shared" si="11"/>
        <v>0.90195655088722482</v>
      </c>
      <c r="G60" s="34">
        <f t="shared" si="11"/>
        <v>0.94952879461950468</v>
      </c>
      <c r="H60" s="34">
        <f t="shared" si="11"/>
        <v>1.06828807701114</v>
      </c>
      <c r="I60" s="34">
        <f t="shared" si="11"/>
        <v>1.0871829306670315</v>
      </c>
    </row>
    <row r="62" spans="1:9" x14ac:dyDescent="0.35">
      <c r="B62" t="s">
        <v>5</v>
      </c>
      <c r="C62" t="s">
        <v>6</v>
      </c>
      <c r="D62" t="s">
        <v>7</v>
      </c>
      <c r="E62" t="s">
        <v>8</v>
      </c>
      <c r="F62" t="s">
        <v>9</v>
      </c>
      <c r="G62" t="s">
        <v>10</v>
      </c>
      <c r="H62" t="s">
        <v>11</v>
      </c>
      <c r="I62" t="s">
        <v>101</v>
      </c>
    </row>
    <row r="63" spans="1:9" x14ac:dyDescent="0.35">
      <c r="A63" t="s">
        <v>28</v>
      </c>
      <c r="B63" s="34">
        <f>B72</f>
        <v>1.2787098322936896E-2</v>
      </c>
      <c r="C63" s="34">
        <f t="shared" ref="C63:I63" si="12">C72</f>
        <v>1.2361833987284696E-2</v>
      </c>
      <c r="D63" s="34">
        <f t="shared" si="12"/>
        <v>1.383104678459488E-2</v>
      </c>
      <c r="E63" s="34">
        <f t="shared" si="12"/>
        <v>1.1040345235458106E-2</v>
      </c>
      <c r="F63" s="34">
        <f t="shared" si="12"/>
        <v>1.2220976585380955E-2</v>
      </c>
      <c r="G63" s="34">
        <f t="shared" si="12"/>
        <v>8.5427229926997462E-3</v>
      </c>
      <c r="H63" s="34">
        <f t="shared" si="12"/>
        <v>1.114384538305218E-2</v>
      </c>
      <c r="I63" s="34">
        <f t="shared" si="12"/>
        <v>1.2189811625083055E-2</v>
      </c>
    </row>
    <row r="64" spans="1:9" x14ac:dyDescent="0.35">
      <c r="A64" t="s">
        <v>60</v>
      </c>
      <c r="B64" s="34">
        <f>INDEX('CLASS1_LS&gt;='!C74:M94,MATCH($B$6,'CLASS1_LS&gt;='!B74:B94,1),MATCH('Intermediate calculations_LS&gt;='!$B$18,'CLASS1_LS&gt;='!C73:M73,1))</f>
        <v>1.3034502957873126E-2</v>
      </c>
      <c r="C64" s="34">
        <f>INDEX('CLASS2_LS&gt;='!C74:M94,MATCH($B$6,'CLASS2_LS&gt;='!B74:B94,1),MATCH('Intermediate calculations_LS&gt;='!$B$18,'CLASS2_LS&gt;='!C73:M73,1))</f>
        <v>1.3162269812044887E-2</v>
      </c>
      <c r="D64" s="34">
        <f>INDEX('CLASS3_LS&gt;='!C74:M94,MATCH($B$6,'CLASS3_LS&gt;='!B74:B94,1),MATCH('Intermediate calculations_LS&gt;='!$B$18,'CLASS3_LS&gt;='!C73:M73,1))</f>
        <v>1.501268900033423E-2</v>
      </c>
      <c r="E64" s="34">
        <f>INDEX('CLASS4_LS&gt;='!D74:N94,MATCH($B$6,'CLASS4_LS&gt;='!C74:C94,1),MATCH('Intermediate calculations_LS&gt;='!$B$18,'CLASS4_LS&gt;='!D73:N73,1))</f>
        <v>9.810118240097419E-3</v>
      </c>
      <c r="F64" s="34">
        <f>INDEX('CLASS5_LS&gt;='!C74:M94,MATCH($B$6,'CLASS5_LS&gt;='!B74:B94,1),MATCH('Intermediate calculations_LS&gt;='!$B$18,'CLASS5_LS&gt;='!C73:M73,1))</f>
        <v>1.1606559827789962E-2</v>
      </c>
      <c r="G64" s="34">
        <f>INDEX('CLASS6_LS&gt;='!C74:M94,MATCH($B$6,'CLASS6_LS&gt;='!B74:B94,1),MATCH('Intermediate calculations_LS&gt;='!$B$18,'CLASS6_LS&gt;='!C73:M73,1))</f>
        <v>5.5883309864894152E-3</v>
      </c>
      <c r="H64" s="34">
        <f>INDEX('CLASS7_LS&gt;='!C74:M94,MATCH($B$6,'CLASS7_LS&gt;='!B74:B94,1),MATCH('Intermediate calculations_LS&gt;='!$B$18,'CLASS7_LS&gt;='!C73:M73,1))</f>
        <v>8.047028639011659E-3</v>
      </c>
      <c r="I64" s="34">
        <f>INDEX('CLASS8_LS&gt;='!C74:M94,MATCH($B$6,'CLASS8_LS&gt;='!B74:B94,1),MATCH('Intermediate calculations_LS&gt;='!$B$18,'CLASS8_LS&gt;='!C73:M73,1))</f>
        <v>1.0345683512481389E-2</v>
      </c>
    </row>
    <row r="65" spans="1:9" x14ac:dyDescent="0.35">
      <c r="A65" t="s">
        <v>61</v>
      </c>
      <c r="B65" s="34">
        <f>INDEX('CLASS1_LS&gt;='!C74:M94,MATCH($B$6,'CLASS1_LS&gt;='!B74:B94,1),MATCH('Intermediate calculations_LS&gt;='!$B$18+0.1,'CLASS1_LS&gt;='!C73:M73,1))</f>
        <v>1.3209189791149639E-2</v>
      </c>
      <c r="C65" s="34">
        <f>INDEX('CLASS2_LS&gt;='!C74:M94,MATCH($B$6,'CLASS2_LS&gt;='!B74:B94,1),MATCH('Intermediate calculations_LS&gt;='!$B$18+0.1,'CLASS2_LS&gt;='!C73:M73,1))</f>
        <v>1.3151768661320607E-2</v>
      </c>
      <c r="D65" s="34">
        <f>INDEX('CLASS3_LS&gt;='!C74:M94,MATCH($B$6,'CLASS3_LS&gt;='!B74:B94,1),MATCH('Intermediate calculations_LS&gt;='!$B$18+0.1,'CLASS3_LS&gt;='!C73:M73,1))</f>
        <v>1.4994401219347564E-2</v>
      </c>
      <c r="E65" s="34">
        <f>INDEX('CLASS4_LS&gt;='!D74:N94,MATCH($B$6,'CLASS4_LS&gt;='!C74:C94,1),MATCH('Intermediate calculations_LS&gt;='!$B$18+0.1,'CLASS4_LS&gt;='!D73:N73,1))</f>
        <v>1.0136091186103775E-2</v>
      </c>
      <c r="F65" s="34">
        <f>INDEX('CLASS5_LS&gt;='!C74:M94,MATCH($B$6,'CLASS5_LS&gt;='!B74:B94,1),MATCH('Intermediate calculations_LS&gt;='!$B$18+0.1,'CLASS5_LS&gt;='!C73:M73,1))</f>
        <v>1.1825238751288726E-2</v>
      </c>
      <c r="G65" s="34">
        <f>INDEX('CLASS6_LS&gt;='!C74:M94,MATCH($B$6,'CLASS6_LS&gt;='!B74:B94,1),MATCH('Intermediate calculations_LS&gt;='!$B$18+0.1,'CLASS6_LS&gt;='!C73:M73,1))</f>
        <v>6.1952554832139144E-3</v>
      </c>
      <c r="H65" s="34">
        <f>INDEX('CLASS7_LS&gt;='!C74:M94,MATCH($B$6,'CLASS7_LS&gt;='!B74:B94,1),MATCH('Intermediate calculations_LS&gt;='!$B$18+0.1,'CLASS7_LS&gt;='!C73:M73,1))</f>
        <v>8.6098313122458334E-3</v>
      </c>
      <c r="I65" s="34">
        <f>INDEX('CLASS8_LS&gt;='!C74:M94,MATCH($B$6,'CLASS8_LS&gt;='!B74:B94,1),MATCH('Intermediate calculations_LS&gt;='!$B$18+0.1,'CLASS8_LS&gt;='!C73:M73,1))</f>
        <v>1.0671707166414897E-2</v>
      </c>
    </row>
    <row r="66" spans="1:9" x14ac:dyDescent="0.35">
      <c r="A66" t="s">
        <v>62</v>
      </c>
      <c r="B66" s="34">
        <f>INDEX('CLASS1_LS&gt;='!C74:M94,MATCH($B$6+0.05,'CLASS1_LS&gt;='!B74:B94,1),MATCH('Intermediate calculations_LS&gt;='!$B$18,'CLASS1_LS&gt;='!C73:M73,1))</f>
        <v>1.2781080543222219E-2</v>
      </c>
      <c r="C66" s="34">
        <f>INDEX('CLASS2_LS&gt;='!C74:M94,MATCH($B$6+0.05,'CLASS2_LS&gt;='!B74:B94,1),MATCH('Intermediate calculations_LS&gt;='!$B$18,'CLASS2_LS&gt;='!C73:M73,1))</f>
        <v>1.2425722024180619E-2</v>
      </c>
      <c r="D66" s="34">
        <f>INDEX('CLASS3_LS&gt;='!C74:M94,MATCH($B$6+0.05,'CLASS3_LS&gt;='!B74:B94,1),MATCH('Intermediate calculations_LS&gt;='!$B$18,'CLASS3_LS&gt;='!C73:M73,1))</f>
        <v>1.3992578532777701E-2</v>
      </c>
      <c r="E66" s="34">
        <f>INDEX('CLASS4_LS&gt;='!D74:N94,MATCH($B$6+0.05,'CLASS4_LS&gt;='!C74:C94,1),MATCH('Intermediate calculations_LS&gt;='!$B$18,'CLASS4_LS&gt;='!D73:N73,1))</f>
        <v>1.0833754554949691E-2</v>
      </c>
      <c r="F66" s="34">
        <f>INDEX('CLASS5_LS&gt;='!C74:M94,MATCH($B$6+0.05,'CLASS5_LS&gt;='!B74:B94,1),MATCH('Intermediate calculations_LS&gt;='!$B$18,'CLASS5_LS&gt;='!C73:M73,1))</f>
        <v>1.2137388848072542E-2</v>
      </c>
      <c r="G66" s="34">
        <f>INDEX('CLASS6_LS&gt;='!C74:M94,MATCH($B$6+0.05,'CLASS6_LS&gt;='!B74:B94,1),MATCH('Intermediate calculations_LS&gt;='!$B$18,'CLASS6_LS&gt;='!C73:M73,1))</f>
        <v>8.136341103728767E-3</v>
      </c>
      <c r="H66" s="34">
        <f>INDEX('CLASS7_LS&gt;='!C74:M94,MATCH($B$6+0.05,'CLASS7_LS&gt;='!B74:B94,1),MATCH('Intermediate calculations_LS&gt;='!$B$18,'CLASS7_LS&gt;='!C73:M73,1))</f>
        <v>1.0823322551398727E-2</v>
      </c>
      <c r="I66" s="34">
        <f>INDEX('CLASS8_LS&gt;='!C74:M94,MATCH($B$6+0.05,'CLASS8_LS&gt;='!B74:B94,1),MATCH('Intermediate calculations_LS&gt;='!$B$18,'CLASS8_LS&gt;='!C73:M73,1))</f>
        <v>1.1983098455297244E-2</v>
      </c>
    </row>
    <row r="67" spans="1:9" x14ac:dyDescent="0.35">
      <c r="A67" t="s">
        <v>63</v>
      </c>
      <c r="B67" s="34">
        <f>INDEX('CLASS1_LS&gt;='!C74:M94,MATCH($B$6+0.05,'CLASS1_LS&gt;='!B74:B94,1),MATCH('Intermediate calculations_LS&gt;='!$B$18+0.1,'CLASS1_LS&gt;='!C73:M73,1))</f>
        <v>1.2787098322936142E-2</v>
      </c>
      <c r="C67" s="34">
        <f>INDEX('CLASS2_LS&gt;='!C74:M94,MATCH($B$6+0.05,'CLASS2_LS&gt;='!B74:B94,1),MATCH('Intermediate calculations_LS&gt;='!$B$18+0.1,'CLASS2_LS&gt;='!C73:M73,1))</f>
        <v>1.2361833987283216E-2</v>
      </c>
      <c r="D67" s="34">
        <f>INDEX('CLASS3_LS&gt;='!C74:M94,MATCH($B$6+0.05,'CLASS3_LS&gt;='!B74:B94,1),MATCH('Intermediate calculations_LS&gt;='!$B$18+0.1,'CLASS3_LS&gt;='!C73:M73,1))</f>
        <v>1.383104678459264E-2</v>
      </c>
      <c r="E67" s="34">
        <f>INDEX('CLASS4_LS&gt;='!D74:N94,MATCH($B$6+0.05,'CLASS4_LS&gt;='!C74:C94,1),MATCH('Intermediate calculations_LS&gt;='!$B$18+0.1,'CLASS4_LS&gt;='!D73:N73,1))</f>
        <v>1.1040345235459919E-2</v>
      </c>
      <c r="F67" s="34">
        <f>INDEX('CLASS5_LS&gt;='!C74:M94,MATCH($B$6+0.05,'CLASS5_LS&gt;='!B74:B94,1),MATCH('Intermediate calculations_LS&gt;='!$B$18+0.1,'CLASS5_LS&gt;='!C73:M73,1))</f>
        <v>1.2220976585381743E-2</v>
      </c>
      <c r="G67" s="34">
        <f>INDEX('CLASS6_LS&gt;='!C74:M94,MATCH($B$6+0.05,'CLASS6_LS&gt;='!B74:B94,1),MATCH('Intermediate calculations_LS&gt;='!$B$18+0.1,'CLASS6_LS&gt;='!C73:M73,1))</f>
        <v>8.542722992704338E-3</v>
      </c>
      <c r="H67" s="34">
        <f>INDEX('CLASS7_LS&gt;='!C74:M94,MATCH($B$6+0.05,'CLASS7_LS&gt;='!B74:B94,1),MATCH('Intermediate calculations_LS&gt;='!$B$18+0.1,'CLASS7_LS&gt;='!C73:M73,1))</f>
        <v>1.1143845383057028E-2</v>
      </c>
      <c r="I67" s="34">
        <f>INDEX('CLASS8_LS&gt;='!C74:M94,MATCH($B$6+0.05,'CLASS8_LS&gt;='!B74:B94,1),MATCH('Intermediate calculations_LS&gt;='!$B$18+0.1,'CLASS8_LS&gt;='!C73:M73,1))</f>
        <v>1.2189811625085973E-2</v>
      </c>
    </row>
    <row r="68" spans="1:9" x14ac:dyDescent="0.35">
      <c r="A68" t="s">
        <v>64</v>
      </c>
      <c r="B68" s="34">
        <f>B64+((B66-B64)/($B$16-$B$15))*($B$14-$B$15)</f>
        <v>1.2781080543222675E-2</v>
      </c>
      <c r="C68" s="34">
        <f t="shared" ref="C68:I69" si="13">C64+((C66-C64)/($B$16-$B$15))*($B$14-$B$15)</f>
        <v>1.2425722024181945E-2</v>
      </c>
      <c r="D68" s="34">
        <f t="shared" si="13"/>
        <v>1.3992578532779536E-2</v>
      </c>
      <c r="E68" s="34">
        <f t="shared" si="13"/>
        <v>1.0833754554947849E-2</v>
      </c>
      <c r="F68" s="34">
        <f t="shared" si="13"/>
        <v>1.2137388848071586E-2</v>
      </c>
      <c r="G68" s="34">
        <f t="shared" si="13"/>
        <v>8.1363411037241803E-3</v>
      </c>
      <c r="H68" s="34">
        <f t="shared" si="13"/>
        <v>1.0823322551393729E-2</v>
      </c>
      <c r="I68" s="34">
        <f t="shared" si="13"/>
        <v>1.1983098455294296E-2</v>
      </c>
    </row>
    <row r="69" spans="1:9" x14ac:dyDescent="0.35">
      <c r="A69" t="s">
        <v>65</v>
      </c>
      <c r="B69" s="34">
        <f>B65+((B67-B65)/($B$16-$B$15))*($B$14-$B$15)</f>
        <v>1.2787098322936901E-2</v>
      </c>
      <c r="C69" s="34">
        <f t="shared" si="13"/>
        <v>1.2361833987284639E-2</v>
      </c>
      <c r="D69" s="34">
        <f t="shared" si="13"/>
        <v>1.3831046784594734E-2</v>
      </c>
      <c r="E69" s="34">
        <f t="shared" si="13"/>
        <v>1.1040345235458292E-2</v>
      </c>
      <c r="F69" s="34">
        <f t="shared" si="13"/>
        <v>1.222097658538103E-2</v>
      </c>
      <c r="G69" s="34">
        <f t="shared" si="13"/>
        <v>8.5427229927001122E-3</v>
      </c>
      <c r="H69" s="34">
        <f t="shared" si="13"/>
        <v>1.1143845383052468E-2</v>
      </c>
      <c r="I69" s="34">
        <f t="shared" si="13"/>
        <v>1.218981162508324E-2</v>
      </c>
    </row>
    <row r="70" spans="1:9" x14ac:dyDescent="0.35">
      <c r="A70" t="s">
        <v>66</v>
      </c>
      <c r="B70" s="34">
        <f>B65+((B64-B65)/($B$19-$B$20))*($B$18-$B$20)</f>
        <v>1.3209189791149481E-2</v>
      </c>
      <c r="C70" s="34">
        <f t="shared" ref="C70:I70" si="14">C65+((C64-C65)/($B$19-$B$20))*($B$18-$B$20)</f>
        <v>1.3151768661320616E-2</v>
      </c>
      <c r="D70" s="34">
        <f t="shared" si="14"/>
        <v>1.4994401219347579E-2</v>
      </c>
      <c r="E70" s="34">
        <f t="shared" si="14"/>
        <v>1.0136091186103481E-2</v>
      </c>
      <c r="F70" s="34">
        <f t="shared" si="14"/>
        <v>1.1825238751288528E-2</v>
      </c>
      <c r="G70" s="34">
        <f t="shared" si="14"/>
        <v>6.195255483213368E-3</v>
      </c>
      <c r="H70" s="34">
        <f t="shared" si="14"/>
        <v>8.6098313122453269E-3</v>
      </c>
      <c r="I70" s="34">
        <f t="shared" si="14"/>
        <v>1.0671707166414603E-2</v>
      </c>
    </row>
    <row r="71" spans="1:9" x14ac:dyDescent="0.35">
      <c r="A71" t="s">
        <v>67</v>
      </c>
      <c r="B71" s="34">
        <f>B67+((B66-B67)/($B$19-$B$20))*($B$18-$B$20)</f>
        <v>1.2787098322936136E-2</v>
      </c>
      <c r="C71" s="34">
        <f t="shared" ref="C71:I71" si="15">C67+((C66-C67)/($B$19-$B$20))*($B$18-$B$20)</f>
        <v>1.2361833987283273E-2</v>
      </c>
      <c r="D71" s="34">
        <f t="shared" si="15"/>
        <v>1.3831046784592786E-2</v>
      </c>
      <c r="E71" s="34">
        <f t="shared" si="15"/>
        <v>1.1040345235459733E-2</v>
      </c>
      <c r="F71" s="34">
        <f t="shared" si="15"/>
        <v>1.2220976585381668E-2</v>
      </c>
      <c r="G71" s="34">
        <f t="shared" si="15"/>
        <v>8.542722992703972E-3</v>
      </c>
      <c r="H71" s="34">
        <f t="shared" si="15"/>
        <v>1.114384538305674E-2</v>
      </c>
      <c r="I71" s="34">
        <f t="shared" si="15"/>
        <v>1.2189811625085787E-2</v>
      </c>
    </row>
    <row r="72" spans="1:9" x14ac:dyDescent="0.35">
      <c r="A72" t="s">
        <v>27</v>
      </c>
      <c r="B72" s="34">
        <f>B69+((B68-B69)/($B$19-$B$20))*($B$18-$B$20)</f>
        <v>1.2787098322936896E-2</v>
      </c>
      <c r="C72" s="34">
        <f t="shared" ref="C72:I72" si="16">C69+((C68-C69)/($B$19-$B$20))*($B$18-$B$20)</f>
        <v>1.2361833987284696E-2</v>
      </c>
      <c r="D72" s="34">
        <f t="shared" si="16"/>
        <v>1.383104678459488E-2</v>
      </c>
      <c r="E72" s="34">
        <f t="shared" si="16"/>
        <v>1.1040345235458106E-2</v>
      </c>
      <c r="F72" s="34">
        <f t="shared" si="16"/>
        <v>1.2220976585380955E-2</v>
      </c>
      <c r="G72" s="34">
        <f t="shared" si="16"/>
        <v>8.5427229926997462E-3</v>
      </c>
      <c r="H72" s="34">
        <f t="shared" si="16"/>
        <v>1.114384538305218E-2</v>
      </c>
      <c r="I72" s="34">
        <f t="shared" si="16"/>
        <v>1.2189811625083055E-2</v>
      </c>
    </row>
    <row r="74" spans="1:9" x14ac:dyDescent="0.35">
      <c r="B74" t="s">
        <v>5</v>
      </c>
      <c r="C74" t="s">
        <v>6</v>
      </c>
      <c r="D74" t="s">
        <v>7</v>
      </c>
      <c r="E74" t="s">
        <v>8</v>
      </c>
      <c r="F74" t="s">
        <v>9</v>
      </c>
      <c r="G74" t="s">
        <v>10</v>
      </c>
      <c r="H74" t="s">
        <v>11</v>
      </c>
      <c r="I74" t="s">
        <v>101</v>
      </c>
    </row>
    <row r="75" spans="1:9" x14ac:dyDescent="0.35">
      <c r="A75" t="s">
        <v>29</v>
      </c>
      <c r="B75" s="34">
        <f>B84</f>
        <v>4.1134708407524539E-3</v>
      </c>
      <c r="C75" s="34">
        <f t="shared" ref="C75:I75" si="17">C84</f>
        <v>3.8880820072617283E-3</v>
      </c>
      <c r="D75" s="34">
        <f t="shared" si="17"/>
        <v>3.8226674641947522E-3</v>
      </c>
      <c r="E75" s="34">
        <f t="shared" si="17"/>
        <v>2.7105367615396958E-3</v>
      </c>
      <c r="F75" s="34">
        <f t="shared" si="17"/>
        <v>2.5095865147403838E-3</v>
      </c>
      <c r="G75" s="34">
        <f t="shared" si="17"/>
        <v>2.1335450883364607E-3</v>
      </c>
      <c r="H75" s="34">
        <f t="shared" si="17"/>
        <v>2.0721657767420482E-3</v>
      </c>
      <c r="I75" s="34">
        <f t="shared" si="17"/>
        <v>1.7091455862584804E-3</v>
      </c>
    </row>
    <row r="76" spans="1:9" x14ac:dyDescent="0.35">
      <c r="A76" t="s">
        <v>68</v>
      </c>
      <c r="B76" s="34">
        <f>INDEX('CLASS1_LS&gt;='!C107:M127,MATCH($B$6,'CLASS1_LS&gt;='!B107:B127,1),MATCH('Intermediate calculations_LS&gt;='!$B$18,'CLASS1_LS&gt;='!C106:M106,1))</f>
        <v>4.475464524983516E-3</v>
      </c>
      <c r="C76" s="34">
        <f>INDEX('CLASS2_LS&gt;='!C107:M127,MATCH($B$6,'CLASS2_LS&gt;='!B107:B127,1),MATCH('Intermediate calculations_LS&gt;='!$B$18,'CLASS1_LS&gt;='!C106:M106,1))</f>
        <v>4.1724382330855375E-3</v>
      </c>
      <c r="D76" s="34">
        <f>INDEX('CLASS3_LS&gt;='!C107:M127,MATCH($B$6,'CLASS3_LS&gt;='!B107:B127,1),MATCH('Intermediate calculations_LS&gt;='!$B$18,'CLASS3_LS&gt;='!C106:M106,1))</f>
        <v>4.1029864829124343E-3</v>
      </c>
      <c r="E76" s="34">
        <f>INDEX('CLASS4_LS&gt;='!D107:N127,MATCH($B$6,'CLASS4_LS&gt;='!C107:C127,1),MATCH('Intermediate calculations_LS&gt;='!$B$18,'CLASS4_LS&gt;='!D106:N106,1))</f>
        <v>2.577775999727935E-3</v>
      </c>
      <c r="F76" s="34">
        <f>INDEX('CLASS5_LS&gt;='!C107:M127,MATCH($B$6,'CLASS5_LS&gt;='!B107:B127,1),MATCH('Intermediate calculations_LS&gt;='!$B$18,'CLASS5_LS&gt;='!C106:M106,1))</f>
        <v>2.4085256160009485E-3</v>
      </c>
      <c r="G76" s="34">
        <f>INDEX('CLASS6_LS&gt;='!C107:M127,MATCH($B$6,'CLASS6_LS&gt;='!B107:B127,1),MATCH('Intermediate calculations_LS&gt;='!$B$18,'CLASS6_LS&gt;='!C106:M106,1))</f>
        <v>1.9704598336573198E-3</v>
      </c>
      <c r="H76" s="34">
        <f>INDEX('CLASS7_LS&gt;='!C107:M127,MATCH($B$6,'CLASS7_LS&gt;='!B107:B127,1),MATCH('Intermediate calculations_LS&gt;='!$B$18,'CLASS7_LS&gt;='!C106:M106,1))</f>
        <v>1.8514499750804595E-3</v>
      </c>
      <c r="I76" s="34">
        <f>INDEX('CLASS8_LS&gt;='!C107:M127,MATCH($B$6,'CLASS8_LS&gt;='!B107:B127,1),MATCH('Intermediate calculations_LS&gt;='!$B$18,'CLASS8_LS&gt;='!C106:M106,1))</f>
        <v>1.4990768029297028E-3</v>
      </c>
    </row>
    <row r="77" spans="1:9" x14ac:dyDescent="0.35">
      <c r="A77" t="s">
        <v>69</v>
      </c>
      <c r="B77" s="34">
        <f>INDEX('CLASS1_LS&gt;='!C107:M127,MATCH($B$6,'CLASS1_LS&gt;='!B107:B127,1),MATCH('Intermediate calculations_LS&gt;='!$B$18+0.1,'CLASS1_LS&gt;='!C106:M106,1))</f>
        <v>4.4826054523558314E-3</v>
      </c>
      <c r="C77" s="34">
        <f>INDEX('CLASS2_LS&gt;='!C107:M127,MATCH($B$6,'CLASS2_LS&gt;='!B107:B127,1),MATCH('Intermediate calculations_LS&gt;='!$B$18+0.1,'CLASS1_LS&gt;='!C106:M106,1))</f>
        <v>4.1867566370503671E-3</v>
      </c>
      <c r="D77" s="34">
        <f>INDEX('CLASS3_LS&gt;='!C107:M127,MATCH($B$6,'CLASS3_LS&gt;='!B107:B127,1),MATCH('Intermediate calculations_LS&gt;='!$B$18+0.1,'CLASS3_LS&gt;='!C106:M106,1))</f>
        <v>4.1138333695033879E-3</v>
      </c>
      <c r="E77" s="34">
        <f>INDEX('CLASS4_LS&gt;='!D107:N127,MATCH($B$6,'CLASS4_LS&gt;='!C107:C127,1),MATCH('Intermediate calculations_LS&gt;='!$B$18+0.1,'CLASS4_LS&gt;='!D106:N106,1))</f>
        <v>2.6242206743340513E-3</v>
      </c>
      <c r="F77" s="34">
        <f>INDEX('CLASS5_LS&gt;='!C107:M127,MATCH($B$6,'CLASS5_LS&gt;='!B107:B127,1),MATCH('Intermediate calculations_LS&gt;='!$B$18+0.1,'CLASS5_LS&gt;='!C106:M106,1))</f>
        <v>2.4516765802503888E-3</v>
      </c>
      <c r="G77" s="34">
        <f>INDEX('CLASS6_LS&gt;='!C107:M127,MATCH($B$6,'CLASS6_LS&gt;='!B107:B127,1),MATCH('Intermediate calculations_LS&gt;='!$B$18+0.1,'CLASS6_LS&gt;='!C106:M106,1))</f>
        <v>2.0054152115049151E-3</v>
      </c>
      <c r="H77" s="34">
        <f>INDEX('CLASS7_LS&gt;='!C107:M127,MATCH($B$6,'CLASS7_LS&gt;='!B107:B127,1),MATCH('Intermediate calculations_LS&gt;='!$B$18+0.1,'CLASS7_LS&gt;='!C106:M106,1))</f>
        <v>1.8775653807251492E-3</v>
      </c>
      <c r="I77" s="34">
        <f>INDEX('CLASS8_LS&gt;='!C107:M127,MATCH($B$6,'CLASS8_LS&gt;='!B107:B127,1),MATCH('Intermediate calculations_LS&gt;='!$B$18+0.1,'CLASS8_LS&gt;='!C106:M106,1))</f>
        <v>1.5219106812911136E-3</v>
      </c>
    </row>
    <row r="78" spans="1:9" x14ac:dyDescent="0.35">
      <c r="A78" t="s">
        <v>70</v>
      </c>
      <c r="B78" s="34">
        <f>INDEX('CLASS1_LS&gt;='!C107:M127,MATCH($B$6+0.05,'CLASS1_LS&gt;='!B107:B127,1),MATCH('Intermediate calculations_LS&gt;='!$B$18,'CLASS1_LS&gt;='!C106:M106,1))</f>
        <v>4.144687167519142E-3</v>
      </c>
      <c r="C78" s="34">
        <f>INDEX('CLASS2_LS&gt;='!C107:M127,MATCH($B$6+0.05,'CLASS2_LS&gt;='!B107:B127,1),MATCH('Intermediate calculations_LS&gt;='!$B$18,'CLASS1_LS&gt;='!C106:M106,1))</f>
        <v>3.914203175170286E-3</v>
      </c>
      <c r="D78" s="34">
        <f>INDEX('CLASS3_LS&gt;='!C107:M127,MATCH($B$6+0.05,'CLASS3_LS&gt;='!B107:B127,1),MATCH('Intermediate calculations_LS&gt;='!$B$18,'CLASS3_LS&gt;='!C106:M106,1))</f>
        <v>3.8586625191837907E-3</v>
      </c>
      <c r="E78" s="34">
        <f>INDEX('CLASS4_LS&gt;='!D107:N127,MATCH($B$6+0.05,'CLASS4_LS&gt;='!C107:C127,1),MATCH('Intermediate calculations_LS&gt;='!$B$18,'CLASS4_LS&gt;='!D106:N106,1))</f>
        <v>2.7065789090468771E-3</v>
      </c>
      <c r="F78" s="34">
        <f>INDEX('CLASS5_LS&gt;='!C107:M127,MATCH($B$6+0.05,'CLASS5_LS&gt;='!B107:B127,1),MATCH('Intermediate calculations_LS&gt;='!$B$18,'CLASS5_LS&gt;='!C106:M106,1))</f>
        <v>2.5139039325348194E-3</v>
      </c>
      <c r="G78" s="34">
        <f>INDEX('CLASS6_LS&gt;='!C107:M127,MATCH($B$6+0.05,'CLASS6_LS&gt;='!B107:B127,1),MATCH('Intermediate calculations_LS&gt;='!$B$18,'CLASS6_LS&gt;='!C106:M106,1))</f>
        <v>2.1232869405358539E-3</v>
      </c>
      <c r="H78" s="34">
        <f>INDEX('CLASS7_LS&gt;='!C107:M127,MATCH($B$6+0.05,'CLASS7_LS&gt;='!B107:B127,1),MATCH('Intermediate calculations_LS&gt;='!$B$18,'CLASS7_LS&gt;='!C106:M106,1))</f>
        <v>2.0443651557018072E-3</v>
      </c>
      <c r="I78" s="34">
        <f>INDEX('CLASS8_LS&gt;='!C107:M127,MATCH($B$6+0.05,'CLASS8_LS&gt;='!B107:B127,1),MATCH('Intermediate calculations_LS&gt;='!$B$18,'CLASS8_LS&gt;='!C106:M106,1))</f>
        <v>1.6690649211417547E-3</v>
      </c>
    </row>
    <row r="79" spans="1:9" x14ac:dyDescent="0.35">
      <c r="A79" t="s">
        <v>71</v>
      </c>
      <c r="B79" s="34">
        <f>INDEX('CLASS1_LS&gt;='!C107:M127,MATCH($B$6+0.05,'CLASS1_LS&gt;='!B107:B127,1),MATCH('Intermediate calculations_LS&gt;='!$B$18+0.1,'CLASS1_LS&gt;='!C106:M106,1))</f>
        <v>4.1134708407517618E-3</v>
      </c>
      <c r="C79" s="34">
        <f>INDEX('CLASS2_LS&gt;='!C107:M127,MATCH($B$6+0.05,'CLASS2_LS&gt;='!B107:B127,1),MATCH('Intermediate calculations_LS&gt;='!$B$18+0.1,'CLASS1_LS&gt;='!C106:M106,1))</f>
        <v>3.8880820072611671E-3</v>
      </c>
      <c r="D79" s="34">
        <f>INDEX('CLASS3_LS&gt;='!C107:M127,MATCH($B$6+0.05,'CLASS3_LS&gt;='!B107:B127,1),MATCH('Intermediate calculations_LS&gt;='!$B$18+0.1,'CLASS3_LS&gt;='!C106:M106,1))</f>
        <v>3.8226674641941957E-3</v>
      </c>
      <c r="E79" s="34">
        <f>INDEX('CLASS4_LS&gt;='!D107:N127,MATCH($B$6+0.05,'CLASS4_LS&gt;='!C107:C127,1),MATCH('Intermediate calculations_LS&gt;='!$B$18+0.1,'CLASS4_LS&gt;='!D106:N106,1))</f>
        <v>2.7105367615398545E-3</v>
      </c>
      <c r="F79" s="34">
        <f>INDEX('CLASS5_LS&gt;='!C107:M127,MATCH($B$6+0.05,'CLASS5_LS&gt;='!B107:B127,1),MATCH('Intermediate calculations_LS&gt;='!$B$18+0.1,'CLASS5_LS&gt;='!C106:M106,1))</f>
        <v>2.509586514740484E-3</v>
      </c>
      <c r="G79" s="34">
        <f>INDEX('CLASS6_LS&gt;='!C107:M127,MATCH($B$6+0.05,'CLASS6_LS&gt;='!B107:B127,1),MATCH('Intermediate calculations_LS&gt;='!$B$18+0.1,'CLASS6_LS&gt;='!C106:M106,1))</f>
        <v>2.1335450883367005E-3</v>
      </c>
      <c r="H79" s="34">
        <f>INDEX('CLASS7_LS&gt;='!C107:M127,MATCH($B$6+0.05,'CLASS7_LS&gt;='!B107:B127,1),MATCH('Intermediate calculations_LS&gt;='!$B$18+0.1,'CLASS7_LS&gt;='!C106:M106,1))</f>
        <v>2.0721657767424238E-3</v>
      </c>
      <c r="I79" s="34">
        <f>INDEX('CLASS8_LS&gt;='!C107:M127,MATCH($B$6+0.05,'CLASS8_LS&gt;='!B107:B127,1),MATCH('Intermediate calculations_LS&gt;='!$B$18+0.1,'CLASS8_LS&gt;='!C106:M106,1))</f>
        <v>1.7091455862588533E-3</v>
      </c>
    </row>
    <row r="80" spans="1:9" x14ac:dyDescent="0.35">
      <c r="A80" t="s">
        <v>72</v>
      </c>
      <c r="B80" s="34">
        <f>B76+((B78-B76)/($B$16-$B$15))*($B$14-$B$15)</f>
        <v>4.144687167519737E-3</v>
      </c>
      <c r="C80" s="34">
        <f t="shared" ref="C80:I81" si="18">C76+((C78-C76)/($B$16-$B$15))*($B$14-$B$15)</f>
        <v>3.9142031751707509E-3</v>
      </c>
      <c r="D80" s="34">
        <f t="shared" si="18"/>
        <v>3.8586625191842304E-3</v>
      </c>
      <c r="E80" s="34">
        <f t="shared" si="18"/>
        <v>2.7065789090466451E-3</v>
      </c>
      <c r="F80" s="34">
        <f t="shared" si="18"/>
        <v>2.5139039325346299E-3</v>
      </c>
      <c r="G80" s="34">
        <f t="shared" si="18"/>
        <v>2.1232869405355789E-3</v>
      </c>
      <c r="H80" s="34">
        <f t="shared" si="18"/>
        <v>2.0443651557014598E-3</v>
      </c>
      <c r="I80" s="34">
        <f t="shared" si="18"/>
        <v>1.6690649211414488E-3</v>
      </c>
    </row>
    <row r="81" spans="1:9" x14ac:dyDescent="0.35">
      <c r="A81" t="s">
        <v>73</v>
      </c>
      <c r="B81" s="34">
        <f>B77+((B79-B77)/($B$16-$B$15))*($B$14-$B$15)</f>
        <v>4.1134708407524262E-3</v>
      </c>
      <c r="C81" s="34">
        <f t="shared" si="18"/>
        <v>3.8880820072617049E-3</v>
      </c>
      <c r="D81" s="34">
        <f t="shared" si="18"/>
        <v>3.8226674641947196E-3</v>
      </c>
      <c r="E81" s="34">
        <f t="shared" si="18"/>
        <v>2.7105367615396993E-3</v>
      </c>
      <c r="F81" s="34">
        <f t="shared" si="18"/>
        <v>2.5095865147403799E-3</v>
      </c>
      <c r="G81" s="34">
        <f t="shared" si="18"/>
        <v>2.1335450883364698E-3</v>
      </c>
      <c r="H81" s="34">
        <f t="shared" si="18"/>
        <v>2.0721657767420734E-3</v>
      </c>
      <c r="I81" s="34">
        <f t="shared" si="18"/>
        <v>1.7091455862585164E-3</v>
      </c>
    </row>
    <row r="82" spans="1:9" x14ac:dyDescent="0.35">
      <c r="A82" t="s">
        <v>74</v>
      </c>
      <c r="B82" s="34">
        <f>B77+((B76-B77)/($B$19-$B$20))*($B$18-$B$20)</f>
        <v>4.4826054523558253E-3</v>
      </c>
      <c r="C82" s="34">
        <f t="shared" ref="C82:I82" si="19">C77+((C76-C77)/($B$19-$B$20))*($B$18-$B$20)</f>
        <v>4.1867566370503541E-3</v>
      </c>
      <c r="D82" s="34">
        <f t="shared" si="19"/>
        <v>4.1138333695033783E-3</v>
      </c>
      <c r="E82" s="34">
        <f t="shared" si="19"/>
        <v>2.6242206743340097E-3</v>
      </c>
      <c r="F82" s="34">
        <f t="shared" si="19"/>
        <v>2.4516765802503498E-3</v>
      </c>
      <c r="G82" s="34">
        <f t="shared" si="19"/>
        <v>2.0054152115048835E-3</v>
      </c>
      <c r="H82" s="34">
        <f t="shared" si="19"/>
        <v>1.8775653807251258E-3</v>
      </c>
      <c r="I82" s="34">
        <f t="shared" si="19"/>
        <v>1.521910681291093E-3</v>
      </c>
    </row>
    <row r="83" spans="1:9" x14ac:dyDescent="0.35">
      <c r="A83" t="s">
        <v>75</v>
      </c>
      <c r="B83" s="34">
        <f>B79+((B78-B79)/($B$19-$B$20))*($B$18-$B$20)</f>
        <v>4.1134708407517895E-3</v>
      </c>
      <c r="C83" s="34">
        <f t="shared" ref="C83:I83" si="20">C79+((C78-C79)/($B$19-$B$20))*($B$18-$B$20)</f>
        <v>3.8880820072611905E-3</v>
      </c>
      <c r="D83" s="34">
        <f t="shared" si="20"/>
        <v>3.8226674641942283E-3</v>
      </c>
      <c r="E83" s="34">
        <f t="shared" si="20"/>
        <v>2.7105367615398511E-3</v>
      </c>
      <c r="F83" s="34">
        <f t="shared" si="20"/>
        <v>2.5095865147404879E-3</v>
      </c>
      <c r="G83" s="34">
        <f t="shared" si="20"/>
        <v>2.1335450883366914E-3</v>
      </c>
      <c r="H83" s="34">
        <f t="shared" si="20"/>
        <v>2.0721657767423986E-3</v>
      </c>
      <c r="I83" s="34">
        <f t="shared" si="20"/>
        <v>1.7091455862588173E-3</v>
      </c>
    </row>
    <row r="84" spans="1:9" x14ac:dyDescent="0.35">
      <c r="A84" t="s">
        <v>30</v>
      </c>
      <c r="B84" s="34">
        <f>B81+((B80-B81)/($B$19-$B$20))*($B$18-$B$20)</f>
        <v>4.1134708407524539E-3</v>
      </c>
      <c r="C84" s="34">
        <f t="shared" ref="C84:I84" si="21">C81+((C80-C81)/($B$19-$B$20))*($B$18-$B$20)</f>
        <v>3.8880820072617283E-3</v>
      </c>
      <c r="D84" s="34">
        <f t="shared" si="21"/>
        <v>3.8226674641947522E-3</v>
      </c>
      <c r="E84" s="34">
        <f t="shared" si="21"/>
        <v>2.7105367615396958E-3</v>
      </c>
      <c r="F84" s="34">
        <f t="shared" si="21"/>
        <v>2.5095865147403838E-3</v>
      </c>
      <c r="G84" s="34">
        <f t="shared" si="21"/>
        <v>2.1335450883364607E-3</v>
      </c>
      <c r="H84" s="34">
        <f t="shared" si="21"/>
        <v>2.0721657767420482E-3</v>
      </c>
      <c r="I84" s="34">
        <f t="shared" si="21"/>
        <v>1.7091455862584804E-3</v>
      </c>
    </row>
    <row r="86" spans="1:9" x14ac:dyDescent="0.35">
      <c r="B86" t="s">
        <v>5</v>
      </c>
      <c r="C86" t="s">
        <v>6</v>
      </c>
      <c r="D86" t="s">
        <v>7</v>
      </c>
      <c r="E86" t="s">
        <v>8</v>
      </c>
      <c r="F86" t="s">
        <v>9</v>
      </c>
      <c r="G86" t="s">
        <v>10</v>
      </c>
      <c r="H86" t="s">
        <v>11</v>
      </c>
      <c r="I86" t="s">
        <v>101</v>
      </c>
    </row>
    <row r="87" spans="1:9" x14ac:dyDescent="0.35">
      <c r="A87" t="s">
        <v>33</v>
      </c>
      <c r="B87" s="34">
        <f>B96</f>
        <v>4.3457838296867299</v>
      </c>
      <c r="C87" s="34">
        <f t="shared" ref="C87:I87" si="22">C96</f>
        <v>4.1103292703607037</v>
      </c>
      <c r="D87" s="34">
        <f t="shared" si="22"/>
        <v>4.0091066360452787</v>
      </c>
      <c r="E87" s="34">
        <f t="shared" si="22"/>
        <v>3.6386218070964356</v>
      </c>
      <c r="F87" s="34">
        <f t="shared" si="22"/>
        <v>3.3082408905012257</v>
      </c>
      <c r="G87" s="34">
        <f t="shared" si="22"/>
        <v>3.0506262779219688</v>
      </c>
      <c r="H87" s="34">
        <f t="shared" si="22"/>
        <v>2.9870266914352515</v>
      </c>
      <c r="I87" s="34">
        <f t="shared" si="22"/>
        <v>2.7876024246201747</v>
      </c>
    </row>
    <row r="88" spans="1:9" x14ac:dyDescent="0.35">
      <c r="A88" t="s">
        <v>76</v>
      </c>
      <c r="B88" s="34">
        <f>INDEX('CLASS1_LS&gt;='!C140:M160,MATCH($B$6,'CLASS1_LS&gt;='!B140:B160,1),MATCH('Intermediate calculations_LS&gt;='!$B$18,'CLASS1_LS&gt;='!C139:M139,1))</f>
        <v>3.0499025583267199</v>
      </c>
      <c r="C88" s="34">
        <f>INDEX('CLASS2_LS&gt;='!C140:M160,MATCH($B$6,'CLASS2_LS&gt;='!B140:B160,1),MATCH('Intermediate calculations_LS&gt;='!$B$18,'CLASS2_LS&gt;='!C139:M139,1))</f>
        <v>2.8844741582870501</v>
      </c>
      <c r="D88" s="34">
        <f>INDEX('CLASS3_LS&gt;='!C140:M160,MATCH($B$6,'CLASS3_LS&gt;='!B140:B160,1),MATCH('Intermediate calculations_LS&gt;='!$B$18,'CLASS3_LS&gt;='!C139:M139,1))</f>
        <v>2.8359518051147501</v>
      </c>
      <c r="E88" s="34">
        <f>INDEX('CLASS4_LS&gt;='!D140:N160,MATCH($B$6,'CLASS4_LS&gt;='!C140:C160,1),MATCH('Intermediate calculations_LS&gt;='!$B$18,'CLASS4_LS&gt;='!D139:N139,1))</f>
        <v>2.5465202331543</v>
      </c>
      <c r="F88" s="34">
        <f>INDEX('CLASS5_LS&gt;='!C140:M160,MATCH($B$6,'CLASS5_LS&gt;='!B140:B160,1),MATCH('Intermediate calculations_LS&gt;='!$B$18,'CLASS5_LS&gt;='!C139:M139,1))</f>
        <v>2.34475946426392</v>
      </c>
      <c r="G88" s="34">
        <f>INDEX('CLASS6_LS&gt;='!C140:M160,MATCH($B$6,'CLASS6_LS&gt;='!B140:B160,1),MATCH('Intermediate calculations_LS&gt;='!$B$18,'CLASS6_LS&gt;='!C139:M139,1))</f>
        <v>2.1527528762817401</v>
      </c>
      <c r="H88" s="34">
        <f>INDEX('CLASS7_LS&gt;='!C140:M160,MATCH($B$6,'CLASS7_LS&gt;='!B140:B160,1),MATCH('Intermediate calculations_LS&gt;='!$B$18,'CLASS7_LS&gt;='!C139:M139,1))</f>
        <v>2.1363341808319101</v>
      </c>
      <c r="I88" s="34">
        <f>INDEX('CLASS8_LS&gt;='!C140:M160,MATCH($B$6,'CLASS8_LS&gt;='!B140:B160,1),MATCH('Intermediate calculations_LS&gt;='!$B$18,'CLASS8_LS&gt;='!C139:M139,1))</f>
        <v>1.9993693828582799</v>
      </c>
    </row>
    <row r="89" spans="1:9" x14ac:dyDescent="0.35">
      <c r="A89" t="s">
        <v>77</v>
      </c>
      <c r="B89" s="34">
        <f>INDEX('CLASS1_LS&gt;='!C140:M160,MATCH($B$6,'CLASS1_LS&gt;='!B140:B160,1),MATCH('Intermediate calculations_LS&gt;='!$B$18+0.1,'CLASS1_LS&gt;='!C139:M139,1))</f>
        <v>3.1036530733108498</v>
      </c>
      <c r="C89" s="34">
        <f>INDEX('CLASS2_LS&gt;='!C140:M160,MATCH($B$6,'CLASS2_LS&gt;='!B140:B160,1),MATCH('Intermediate calculations_LS&gt;='!$B$18+0.1,'CLASS2_LS&gt;='!C139:M139,1))</f>
        <v>2.9362753629684502</v>
      </c>
      <c r="D89" s="34">
        <f>INDEX('CLASS3_LS&gt;='!C140:M160,MATCH($B$6,'CLASS3_LS&gt;='!B140:B160,1),MATCH('Intermediate calculations_LS&gt;='!$B$18+0.1,'CLASS3_LS&gt;='!C139:M139,1))</f>
        <v>2.88527536392212</v>
      </c>
      <c r="E89" s="34">
        <f>INDEX('CLASS4_LS&gt;='!D140:N160,MATCH($B$6,'CLASS4_LS&gt;='!C140:C160,1),MATCH('Intermediate calculations_LS&gt;='!$B$18+0.1,'CLASS4_LS&gt;='!D139:N139,1))</f>
        <v>2.5944950580596902</v>
      </c>
      <c r="F89" s="34">
        <f>INDEX('CLASS5_LS&gt;='!C140:M160,MATCH($B$6,'CLASS5_LS&gt;='!B140:B160,1),MATCH('Intermediate calculations_LS&gt;='!$B$18+0.1,'CLASS5_LS&gt;='!C139:M139,1))</f>
        <v>2.3830823898315399</v>
      </c>
      <c r="G89" s="34">
        <f>INDEX('CLASS6_LS&gt;='!C140:M160,MATCH($B$6,'CLASS6_LS&gt;='!B140:B160,1),MATCH('Intermediate calculations_LS&gt;='!$B$18+0.1,'CLASS6_LS&gt;='!C139:M139,1))</f>
        <v>2.1846950054168701</v>
      </c>
      <c r="H89" s="34">
        <f>INDEX('CLASS7_LS&gt;='!C140:M160,MATCH($B$6,'CLASS7_LS&gt;='!B140:B160,1),MATCH('Intermediate calculations_LS&gt;='!$B$18+0.1,'CLASS7_LS&gt;='!C139:M139,1))</f>
        <v>2.1686468124389702</v>
      </c>
      <c r="I89" s="34">
        <f>INDEX('CLASS8_LS&gt;='!C140:M160,MATCH($B$6,'CLASS8_LS&gt;='!B140:B160,1),MATCH('Intermediate calculations_LS&gt;='!$B$18+0.1,'CLASS8_LS&gt;='!C139:M139,1))</f>
        <v>2.0278894901275599</v>
      </c>
    </row>
    <row r="90" spans="1:9" x14ac:dyDescent="0.35">
      <c r="A90" t="s">
        <v>78</v>
      </c>
      <c r="B90" s="34">
        <f>INDEX('CLASS1_LS&gt;='!C140:M160,MATCH($B$6+0.05,'CLASS1_LS&gt;='!B140:B160,1),MATCH('Intermediate calculations_LS&gt;='!$B$18,'CLASS1_LS&gt;='!C139:M139,1))</f>
        <v>4.2742058038711601</v>
      </c>
      <c r="C90" s="34">
        <f>INDEX('CLASS2_LS&gt;='!C140:M160,MATCH($B$6+0.05,'CLASS2_LS&gt;='!B140:B160,1),MATCH('Intermediate calculations_LS&gt;='!$B$18,'CLASS2_LS&gt;='!C139:M139,1))</f>
        <v>4.0733391046524101</v>
      </c>
      <c r="D90" s="34">
        <f>INDEX('CLASS3_LS&gt;='!C140:M160,MATCH($B$6+0.05,'CLASS3_LS&gt;='!B140:B160,1),MATCH('Intermediate calculations_LS&gt;='!$B$18,'CLASS3_LS&gt;='!C139:M139,1))</f>
        <v>3.9446282386779798</v>
      </c>
      <c r="E90" s="34">
        <f>INDEX('CLASS4_LS&gt;='!D140:N160,MATCH($B$6+0.05,'CLASS4_LS&gt;='!C140:C160,1),MATCH('Intermediate calculations_LS&gt;='!$B$18,'CLASS4_LS&gt;='!D139:N139,1))</f>
        <v>3.5553998947143599</v>
      </c>
      <c r="F90" s="34">
        <f>INDEX('CLASS5_LS&gt;='!C140:M160,MATCH($B$6+0.05,'CLASS5_LS&gt;='!B140:B160,1),MATCH('Intermediate calculations_LS&gt;='!$B$18,'CLASS5_LS&gt;='!C139:M139,1))</f>
        <v>3.2650203704834002</v>
      </c>
      <c r="G90" s="34">
        <f>INDEX('CLASS6_LS&gt;='!C140:M160,MATCH($B$6+0.05,'CLASS6_LS&gt;='!B140:B160,1),MATCH('Intermediate calculations_LS&gt;='!$B$18,'CLASS6_LS&gt;='!C139:M139,1))</f>
        <v>2.9922337532043501</v>
      </c>
      <c r="H90" s="34">
        <f>INDEX('CLASS7_LS&gt;='!C140:M160,MATCH($B$6+0.05,'CLASS7_LS&gt;='!B140:B160,1),MATCH('Intermediate calculations_LS&gt;='!$B$18,'CLASS7_LS&gt;='!C139:M139,1))</f>
        <v>2.9369196891784699</v>
      </c>
      <c r="I90" s="34">
        <f>INDEX('CLASS8_LS&gt;='!C140:M160,MATCH($B$6+0.05,'CLASS8_LS&gt;='!B140:B160,1),MATCH('Intermediate calculations_LS&gt;='!$B$18,'CLASS8_LS&gt;='!C139:M139,1))</f>
        <v>2.74574971199036</v>
      </c>
    </row>
    <row r="91" spans="1:9" x14ac:dyDescent="0.35">
      <c r="A91" t="s">
        <v>79</v>
      </c>
      <c r="B91" s="34">
        <f>INDEX('CLASS1_LS&gt;='!C140:M160,MATCH($B$6+0.05,'CLASS1_LS&gt;='!B140:B160,1),MATCH('Intermediate calculations_LS&gt;='!$B$18+0.1,'CLASS1_LS&gt;='!C139:M139,1))</f>
        <v>4.3457838296890303</v>
      </c>
      <c r="C91" s="34">
        <f>INDEX('CLASS2_LS&gt;='!C140:M160,MATCH($B$6+0.05,'CLASS2_LS&gt;='!B140:B160,1),MATCH('Intermediate calculations_LS&gt;='!$B$18+0.1,'CLASS2_LS&gt;='!C139:M139,1))</f>
        <v>4.1103292703628496</v>
      </c>
      <c r="D91" s="34">
        <f>INDEX('CLASS3_LS&gt;='!C140:M160,MATCH($B$6+0.05,'CLASS3_LS&gt;='!B140:B160,1),MATCH('Intermediate calculations_LS&gt;='!$B$18+0.1,'CLASS3_LS&gt;='!C139:M139,1))</f>
        <v>4.0091066360473597</v>
      </c>
      <c r="E91" s="34">
        <f>INDEX('CLASS4_LS&gt;='!D140:N160,MATCH($B$6+0.05,'CLASS4_LS&gt;='!C140:C160,1),MATCH('Intermediate calculations_LS&gt;='!$B$18+0.1,'CLASS4_LS&gt;='!D139:N139,1))</f>
        <v>3.63862180709839</v>
      </c>
      <c r="F91" s="34">
        <f>INDEX('CLASS5_LS&gt;='!C140:M160,MATCH($B$6+0.05,'CLASS5_LS&gt;='!B140:B160,1),MATCH('Intermediate calculations_LS&gt;='!$B$18+0.1,'CLASS5_LS&gt;='!C139:M139,1))</f>
        <v>3.3082408905029301</v>
      </c>
      <c r="G91" s="34">
        <f>INDEX('CLASS6_LS&gt;='!C140:M160,MATCH($B$6+0.05,'CLASS6_LS&gt;='!B140:B160,1),MATCH('Intermediate calculations_LS&gt;='!$B$18+0.1,'CLASS6_LS&gt;='!C139:M139,1))</f>
        <v>3.05062627792358</v>
      </c>
      <c r="H91" s="34">
        <f>INDEX('CLASS7_LS&gt;='!C140:M160,MATCH($B$6+0.05,'CLASS7_LS&gt;='!B140:B160,1),MATCH('Intermediate calculations_LS&gt;='!$B$18+0.1,'CLASS7_LS&gt;='!C139:M139,1))</f>
        <v>2.9870266914367698</v>
      </c>
      <c r="I91" s="34">
        <f>INDEX('CLASS8_LS&gt;='!C140:M160,MATCH($B$6+0.05,'CLASS8_LS&gt;='!B140:B160,1),MATCH('Intermediate calculations_LS&gt;='!$B$18+0.1,'CLASS8_LS&gt;='!C139:M139,1))</f>
        <v>2.7876024246215798</v>
      </c>
    </row>
    <row r="92" spans="1:9" x14ac:dyDescent="0.35">
      <c r="A92" t="s">
        <v>80</v>
      </c>
      <c r="B92" s="34">
        <f>B88+((B90-B88)/($B$16-$B$15))*($B$14-$B$15)</f>
        <v>4.2742058038689565</v>
      </c>
      <c r="C92" s="34">
        <f t="shared" ref="C92:I93" si="23">C88+((C90-C88)/($B$16-$B$15))*($B$14-$B$15)</f>
        <v>4.0733391046502705</v>
      </c>
      <c r="D92" s="34">
        <f t="shared" si="23"/>
        <v>3.9446282386759846</v>
      </c>
      <c r="E92" s="34">
        <f t="shared" si="23"/>
        <v>3.555399894712544</v>
      </c>
      <c r="F92" s="34">
        <f t="shared" si="23"/>
        <v>3.2650203704817438</v>
      </c>
      <c r="G92" s="34">
        <f t="shared" si="23"/>
        <v>2.9922337532028394</v>
      </c>
      <c r="H92" s="34">
        <f t="shared" si="23"/>
        <v>2.9369196891770288</v>
      </c>
      <c r="I92" s="34">
        <f t="shared" si="23"/>
        <v>2.7457497119890166</v>
      </c>
    </row>
    <row r="93" spans="1:9" x14ac:dyDescent="0.35">
      <c r="A93" t="s">
        <v>81</v>
      </c>
      <c r="B93" s="34">
        <f>B89+((B91-B89)/($B$16-$B$15))*($B$14-$B$15)</f>
        <v>4.3457838296867948</v>
      </c>
      <c r="C93" s="34">
        <f t="shared" si="23"/>
        <v>4.1103292703607366</v>
      </c>
      <c r="D93" s="34">
        <f t="shared" si="23"/>
        <v>4.0091066360453365</v>
      </c>
      <c r="E93" s="34">
        <f t="shared" si="23"/>
        <v>3.6386218070965106</v>
      </c>
      <c r="F93" s="34">
        <f t="shared" si="23"/>
        <v>3.3082408905012648</v>
      </c>
      <c r="G93" s="34">
        <f t="shared" si="23"/>
        <v>3.0506262779220212</v>
      </c>
      <c r="H93" s="34">
        <f t="shared" si="23"/>
        <v>2.9870266914352968</v>
      </c>
      <c r="I93" s="34">
        <f t="shared" si="23"/>
        <v>2.7876024246202125</v>
      </c>
    </row>
    <row r="94" spans="1:9" x14ac:dyDescent="0.35">
      <c r="A94" t="s">
        <v>82</v>
      </c>
      <c r="B94" s="34">
        <f>B89+((B88-B89)/($B$19-$B$20))*($B$18-$B$20)</f>
        <v>3.1036530733108014</v>
      </c>
      <c r="C94" s="34">
        <f t="shared" ref="C94:I94" si="24">C89+((C88-C89)/($B$19-$B$20))*($B$18-$B$20)</f>
        <v>2.9362753629684035</v>
      </c>
      <c r="D94" s="34">
        <f t="shared" si="24"/>
        <v>2.8852753639220756</v>
      </c>
      <c r="E94" s="34">
        <f t="shared" si="24"/>
        <v>2.5944950580596471</v>
      </c>
      <c r="F94" s="34">
        <f t="shared" si="24"/>
        <v>2.3830823898315052</v>
      </c>
      <c r="G94" s="34">
        <f t="shared" si="24"/>
        <v>2.1846950054168413</v>
      </c>
      <c r="H94" s="34">
        <f t="shared" si="24"/>
        <v>2.1686468124389409</v>
      </c>
      <c r="I94" s="34">
        <f t="shared" si="24"/>
        <v>2.0278894901275342</v>
      </c>
    </row>
    <row r="95" spans="1:9" x14ac:dyDescent="0.35">
      <c r="A95" t="s">
        <v>83</v>
      </c>
      <c r="B95" s="34">
        <f>B91+((B90-B91)/($B$19-$B$20))*($B$18-$B$20)</f>
        <v>4.3457838296889655</v>
      </c>
      <c r="C95" s="34">
        <f t="shared" ref="C95:I95" si="25">C91+((C90-C91)/($B$19-$B$20))*($B$18-$B$20)</f>
        <v>4.1103292703628167</v>
      </c>
      <c r="D95" s="34">
        <f t="shared" si="25"/>
        <v>4.009106636047302</v>
      </c>
      <c r="E95" s="34">
        <f t="shared" si="25"/>
        <v>3.638621807098315</v>
      </c>
      <c r="F95" s="34">
        <f t="shared" si="25"/>
        <v>3.3082408905028911</v>
      </c>
      <c r="G95" s="34">
        <f t="shared" si="25"/>
        <v>3.0506262779235276</v>
      </c>
      <c r="H95" s="34">
        <f t="shared" si="25"/>
        <v>2.9870266914367245</v>
      </c>
      <c r="I95" s="34">
        <f t="shared" si="25"/>
        <v>2.7876024246215421</v>
      </c>
    </row>
    <row r="96" spans="1:9" x14ac:dyDescent="0.35">
      <c r="A96" t="s">
        <v>34</v>
      </c>
      <c r="B96" s="34">
        <f>B93+((B92-B93)/($B$19-$B$20))*($B$18-$B$20)</f>
        <v>4.3457838296867299</v>
      </c>
      <c r="C96" s="34">
        <f t="shared" ref="C96:I96" si="26">C93+((C92-C93)/($B$19-$B$20))*($B$18-$B$20)</f>
        <v>4.1103292703607037</v>
      </c>
      <c r="D96" s="34">
        <f t="shared" si="26"/>
        <v>4.0091066360452787</v>
      </c>
      <c r="E96" s="34">
        <f t="shared" si="26"/>
        <v>3.6386218070964356</v>
      </c>
      <c r="F96" s="34">
        <f t="shared" si="26"/>
        <v>3.3082408905012257</v>
      </c>
      <c r="G96" s="34">
        <f t="shared" si="26"/>
        <v>3.0506262779219688</v>
      </c>
      <c r="H96" s="34">
        <f t="shared" si="26"/>
        <v>2.9870266914352515</v>
      </c>
      <c r="I96" s="34">
        <f t="shared" si="26"/>
        <v>2.7876024246201747</v>
      </c>
    </row>
    <row r="98" spans="1:9" x14ac:dyDescent="0.35">
      <c r="B98" t="s">
        <v>5</v>
      </c>
      <c r="C98" t="s">
        <v>6</v>
      </c>
      <c r="D98" t="s">
        <v>7</v>
      </c>
      <c r="E98" t="s">
        <v>8</v>
      </c>
      <c r="F98" t="s">
        <v>9</v>
      </c>
      <c r="G98" t="s">
        <v>10</v>
      </c>
      <c r="H98" t="s">
        <v>11</v>
      </c>
      <c r="I98" t="s">
        <v>101</v>
      </c>
    </row>
    <row r="99" spans="1:9" x14ac:dyDescent="0.35">
      <c r="A99" t="s">
        <v>35</v>
      </c>
      <c r="B99" s="34">
        <f>B108</f>
        <v>0.10011730839800891</v>
      </c>
      <c r="C99" s="34">
        <f t="shared" ref="C99:I99" si="27">C108</f>
        <v>7.7295020222607536E-2</v>
      </c>
      <c r="D99" s="34">
        <f t="shared" si="27"/>
        <v>7.1743544191056996E-2</v>
      </c>
      <c r="E99" s="34">
        <f t="shared" si="27"/>
        <v>3.6331184208356369E-2</v>
      </c>
      <c r="F99" s="34">
        <f t="shared" si="27"/>
        <v>4.4056549668269586E-2</v>
      </c>
      <c r="G99" s="34">
        <f t="shared" si="27"/>
        <v>2.1502228453721701E-2</v>
      </c>
      <c r="H99" s="34">
        <f t="shared" si="27"/>
        <v>3.0647311359614349E-2</v>
      </c>
      <c r="I99" s="34">
        <f t="shared" si="27"/>
        <v>2.6238994672863551E-2</v>
      </c>
    </row>
    <row r="100" spans="1:9" x14ac:dyDescent="0.35">
      <c r="A100" t="s">
        <v>84</v>
      </c>
      <c r="B100" s="34">
        <f>INDEX('CLASS1_LS&gt;='!C173:M193,MATCH($B$6,'CLASS1_LS&gt;='!B173:B193,1),MATCH('Intermediate calculations_LS&gt;='!$B$18,'CLASS1_LS&gt;='!C172:M172,1))</f>
        <v>5.3874827921390499E-2</v>
      </c>
      <c r="C100" s="34">
        <f>INDEX('CLASS2_LS&gt;='!C173:M193,MATCH($B$6,'CLASS2_LS&gt;='!B173:B193,1),MATCH('Intermediate calculations_LS&gt;='!$B$18,'CLASS2_LS&gt;='!C172:M172,1))</f>
        <v>4.2892713099718101E-2</v>
      </c>
      <c r="D100" s="34">
        <f>INDEX('CLASS3_LS&gt;='!C173:M193,MATCH($B$6,'CLASS3_LS&gt;='!B173:B193,1),MATCH('Intermediate calculations_LS&gt;='!$B$18,'CLASS3_LS&gt;='!C172:M172,1))</f>
        <v>3.4949615597724901E-2</v>
      </c>
      <c r="E100" s="34">
        <f>INDEX('CLASS4_LS&gt;='!D173:N193,MATCH($B$6,'CLASS4_LS&gt;='!C173:C193,1),MATCH('Intermediate calculations_LS&gt;='!$B$18,'CLASS4_LS&gt;='!D172:N172,1))</f>
        <v>1.5040659345686399E-2</v>
      </c>
      <c r="F100" s="34">
        <f>INDEX('CLASS5_LS&gt;='!C173:M193,MATCH($B$6,'CLASS5_LS&gt;='!B173:B193,1),MATCH('Intermediate calculations_LS&gt;='!$B$18,'CLASS5_LS&gt;='!C172:M172,1))</f>
        <v>1.9193857908248901E-2</v>
      </c>
      <c r="G100" s="34">
        <f>INDEX('CLASS6_LS&gt;='!C173:M193,MATCH($B$6,'CLASS6_LS&gt;='!B173:B193,1),MATCH('Intermediate calculations_LS&gt;='!$B$18,'CLASS6_LS&gt;='!C172:M172,1))</f>
        <v>3.07103735394776E-3</v>
      </c>
      <c r="H100" s="34">
        <f>INDEX('CLASS7_LS&gt;='!C173:M193,MATCH($B$6,'CLASS7_LS&gt;='!B173:B193,1),MATCH('Intermediate calculations_LS&gt;='!$B$18,'CLASS7_LS&gt;='!C172:M172,1))</f>
        <v>1.2746715918183301E-2</v>
      </c>
      <c r="I100" s="34">
        <f>INDEX('CLASS8_LS&gt;='!C173:M193,MATCH($B$6,'CLASS8_LS&gt;='!B173:B193,1),MATCH('Intermediate calculations_LS&gt;='!$B$18,'CLASS8_LS&gt;='!C172:M172,1))</f>
        <v>1.01944608613849E-2</v>
      </c>
    </row>
    <row r="101" spans="1:9" x14ac:dyDescent="0.35">
      <c r="A101" t="s">
        <v>85</v>
      </c>
      <c r="B101" s="34">
        <f>INDEX('CLASS1_LS&gt;='!C173:M193,MATCH($B$6,'CLASS1_LS&gt;='!B173:B193,1),MATCH('Intermediate calculations_LS&gt;='!$B$18+0.1,'CLASS1_LS&gt;='!C172:M172,1))</f>
        <v>5.9238631278276402E-2</v>
      </c>
      <c r="C101" s="34">
        <f>INDEX('CLASS2_LS&gt;='!C173:M193,MATCH($B$6,'CLASS2_LS&gt;='!B173:B193,1),MATCH('Intermediate calculations_LS&gt;='!$B$18+0.1,'CLASS2_LS&gt;='!C172:M172,1))</f>
        <v>4.66119013726711E-2</v>
      </c>
      <c r="D101" s="34">
        <f>INDEX('CLASS3_LS&gt;='!C173:M193,MATCH($B$6,'CLASS3_LS&gt;='!B173:B193,1),MATCH('Intermediate calculations_LS&gt;='!$B$18+0.1,'CLASS3_LS&gt;='!C172:M172,1))</f>
        <v>3.7059132009744603E-2</v>
      </c>
      <c r="E101" s="34">
        <f>INDEX('CLASS4_LS&gt;='!D173:N193,MATCH($B$6,'CLASS4_LS&gt;='!C173:C193,1),MATCH('Intermediate calculations_LS&gt;='!$B$18+0.1,'CLASS4_LS&gt;='!D172:N172,1))</f>
        <v>1.6065284609794599E-2</v>
      </c>
      <c r="F101" s="34">
        <f>INDEX('CLASS5_LS&gt;='!C173:M193,MATCH($B$6,'CLASS5_LS&gt;='!B173:B193,1),MATCH('Intermediate calculations_LS&gt;='!$B$18+0.1,'CLASS5_LS&gt;='!C172:M172,1))</f>
        <v>2.10490729659796E-2</v>
      </c>
      <c r="G101" s="34">
        <f>INDEX('CLASS6_LS&gt;='!C173:M193,MATCH($B$6,'CLASS6_LS&gt;='!B173:B193,1),MATCH('Intermediate calculations_LS&gt;='!$B$18+0.1,'CLASS6_LS&gt;='!C172:M172,1))</f>
        <v>5.0557339563965797E-3</v>
      </c>
      <c r="H101" s="34">
        <f>INDEX('CLASS7_LS&gt;='!C173:M193,MATCH($B$6,'CLASS7_LS&gt;='!B173:B193,1),MATCH('Intermediate calculations_LS&gt;='!$B$18+0.1,'CLASS7_LS&gt;='!C172:M172,1))</f>
        <v>1.40750762075186E-2</v>
      </c>
      <c r="I101" s="34">
        <f>INDEX('CLASS8_LS&gt;='!C173:M193,MATCH($B$6,'CLASS8_LS&gt;='!B173:B193,1),MATCH('Intermediate calculations_LS&gt;='!$B$18+0.1,'CLASS8_LS&gt;='!C172:M172,1))</f>
        <v>1.0982830077409699E-2</v>
      </c>
    </row>
    <row r="102" spans="1:9" x14ac:dyDescent="0.35">
      <c r="A102" t="s">
        <v>86</v>
      </c>
      <c r="B102" s="34">
        <f>INDEX('CLASS1_LS&gt;='!C173:M193,MATCH($B$6+0.05,'CLASS1_LS&gt;='!B173:B193,1),MATCH('Intermediate calculations_LS&gt;='!$B$18,'CLASS1_LS&gt;='!C172:M172,1))</f>
        <v>9.4002079218625995E-2</v>
      </c>
      <c r="C102" s="34">
        <f>INDEX('CLASS2_LS&gt;='!C173:M193,MATCH($B$6+0.05,'CLASS2_LS&gt;='!B173:B193,1),MATCH('Intermediate calculations_LS&gt;='!$B$18,'CLASS2_LS&gt;='!C172:M172,1))</f>
        <v>7.6051684096455602E-2</v>
      </c>
      <c r="D102" s="34">
        <f>INDEX('CLASS3_LS&gt;='!C173:M193,MATCH($B$6+0.05,'CLASS3_LS&gt;='!B173:B193,1),MATCH('Intermediate calculations_LS&gt;='!$B$18,'CLASS3_LS&gt;='!C172:M172,1))</f>
        <v>6.8782687187194796E-2</v>
      </c>
      <c r="E102" s="34">
        <f>INDEX('CLASS4_LS&gt;='!D173:N193,MATCH($B$6+0.05,'CLASS4_LS&gt;='!C173:C193,1),MATCH('Intermediate calculations_LS&gt;='!$B$18,'CLASS4_LS&gt;='!D172:N172,1))</f>
        <v>3.6052361130714403E-2</v>
      </c>
      <c r="F102" s="34">
        <f>INDEX('CLASS5_LS&gt;='!C173:M193,MATCH($B$6+0.05,'CLASS5_LS&gt;='!B173:B193,1),MATCH('Intermediate calculations_LS&gt;='!$B$18,'CLASS5_LS&gt;='!C172:M172,1))</f>
        <v>4.28316295146942E-2</v>
      </c>
      <c r="G102" s="34">
        <f>INDEX('CLASS6_LS&gt;='!C173:M193,MATCH($B$6+0.05,'CLASS6_LS&gt;='!B173:B193,1),MATCH('Intermediate calculations_LS&gt;='!$B$18,'CLASS6_LS&gt;='!C172:M172,1))</f>
        <v>1.6956295818090401E-2</v>
      </c>
      <c r="H102" s="34">
        <f>INDEX('CLASS7_LS&gt;='!C173:M193,MATCH($B$6+0.05,'CLASS7_LS&gt;='!B173:B193,1),MATCH('Intermediate calculations_LS&gt;='!$B$18,'CLASS7_LS&gt;='!C172:M172,1))</f>
        <v>3.0947899445891401E-2</v>
      </c>
      <c r="I102" s="34">
        <f>INDEX('CLASS8_LS&gt;='!C173:M193,MATCH($B$6+0.05,'CLASS8_LS&gt;='!B173:B193,1),MATCH('Intermediate calculations_LS&gt;='!$B$18,'CLASS8_LS&gt;='!C172:M172,1))</f>
        <v>2.2368649020791099E-2</v>
      </c>
    </row>
    <row r="103" spans="1:9" x14ac:dyDescent="0.35">
      <c r="A103" t="s">
        <v>87</v>
      </c>
      <c r="B103" s="34">
        <f>INDEX('CLASS1_LS&gt;='!C173:M193,MATCH($B$6+0.05,'CLASS1_LS&gt;='!B173:B193,1),MATCH('Intermediate calculations_LS&gt;='!$B$18+0.1,'CLASS1_LS&gt;='!C172:M172,1))</f>
        <v>0.100117308398088</v>
      </c>
      <c r="C103" s="34">
        <f>INDEX('CLASS2_LS&gt;='!C173:M193,MATCH($B$6+0.05,'CLASS2_LS&gt;='!B173:B193,1),MATCH('Intermediate calculations_LS&gt;='!$B$18+0.1,'CLASS2_LS&gt;='!C172:M172,1))</f>
        <v>7.7295020222663893E-2</v>
      </c>
      <c r="D103" s="34">
        <f>INDEX('CLASS3_LS&gt;='!C173:M193,MATCH($B$6+0.05,'CLASS3_LS&gt;='!B173:B193,1),MATCH('Intermediate calculations_LS&gt;='!$B$18+0.1,'CLASS3_LS&gt;='!C172:M172,1))</f>
        <v>7.1743544191122097E-2</v>
      </c>
      <c r="E103" s="34">
        <f>INDEX('CLASS4_LS&gt;='!D173:N193,MATCH($B$6+0.05,'CLASS4_LS&gt;='!C173:C193,1),MATCH('Intermediate calculations_LS&gt;='!$B$18+0.1,'CLASS4_LS&gt;='!D172:N172,1))</f>
        <v>3.6331184208393097E-2</v>
      </c>
      <c r="F103" s="34">
        <f>INDEX('CLASS5_LS&gt;='!C173:M193,MATCH($B$6+0.05,'CLASS5_LS&gt;='!B173:B193,1),MATCH('Intermediate calculations_LS&gt;='!$B$18+0.1,'CLASS5_LS&gt;='!C172:M172,1))</f>
        <v>4.4056549668312101E-2</v>
      </c>
      <c r="G103" s="34">
        <f>INDEX('CLASS6_LS&gt;='!C173:M193,MATCH($B$6+0.05,'CLASS6_LS&gt;='!B173:B193,1),MATCH('Intermediate calculations_LS&gt;='!$B$18+0.1,'CLASS6_LS&gt;='!C172:M172,1))</f>
        <v>2.15022284537554E-2</v>
      </c>
      <c r="H103" s="34">
        <f>INDEX('CLASS7_LS&gt;='!C173:M193,MATCH($B$6+0.05,'CLASS7_LS&gt;='!B173:B193,1),MATCH('Intermediate calculations_LS&gt;='!$B$18+0.1,'CLASS7_LS&gt;='!C172:M172,1))</f>
        <v>3.0647311359643901E-2</v>
      </c>
      <c r="I103" s="34">
        <f>INDEX('CLASS8_LS&gt;='!C173:M193,MATCH($B$6+0.05,'CLASS8_LS&gt;='!B173:B193,1),MATCH('Intermediate calculations_LS&gt;='!$B$18+0.1,'CLASS8_LS&gt;='!C172:M172,1))</f>
        <v>2.6238994672894499E-2</v>
      </c>
    </row>
    <row r="104" spans="1:9" x14ac:dyDescent="0.35">
      <c r="A104" t="s">
        <v>88</v>
      </c>
      <c r="B104" s="34">
        <f>B100+((B102-B100)/($B$16-$B$15))*($B$14-$B$15)</f>
        <v>9.4002079218553775E-2</v>
      </c>
      <c r="C104" s="34">
        <f t="shared" ref="C104:I105" si="28">C100+((C102-C100)/($B$16-$B$15))*($B$14-$B$15)</f>
        <v>7.6051684096395913E-2</v>
      </c>
      <c r="D104" s="34">
        <f t="shared" si="28"/>
        <v>6.8782687187133901E-2</v>
      </c>
      <c r="E104" s="34">
        <f t="shared" si="28"/>
        <v>3.6052361130676579E-2</v>
      </c>
      <c r="F104" s="34">
        <f t="shared" si="28"/>
        <v>4.2831629514651651E-2</v>
      </c>
      <c r="G104" s="34">
        <f t="shared" si="28"/>
        <v>1.6956295818065407E-2</v>
      </c>
      <c r="H104" s="34">
        <f t="shared" si="28"/>
        <v>3.0947899445858643E-2</v>
      </c>
      <c r="I104" s="34">
        <f t="shared" si="28"/>
        <v>2.2368649020769186E-2</v>
      </c>
    </row>
    <row r="105" spans="1:9" x14ac:dyDescent="0.35">
      <c r="A105" t="s">
        <v>89</v>
      </c>
      <c r="B105" s="34">
        <f>B101+((B103-B101)/($B$16-$B$15))*($B$14-$B$15)</f>
        <v>0.10011730839801442</v>
      </c>
      <c r="C105" s="34">
        <f t="shared" si="28"/>
        <v>7.729502022260866E-2</v>
      </c>
      <c r="D105" s="34">
        <f t="shared" si="28"/>
        <v>7.1743544191059661E-2</v>
      </c>
      <c r="E105" s="34">
        <f t="shared" si="28"/>
        <v>3.6331184208356619E-2</v>
      </c>
      <c r="F105" s="34">
        <f t="shared" si="28"/>
        <v>4.4056549668270689E-2</v>
      </c>
      <c r="G105" s="34">
        <f t="shared" si="28"/>
        <v>2.1502228453725795E-2</v>
      </c>
      <c r="H105" s="34">
        <f t="shared" si="28"/>
        <v>3.0647311359614078E-2</v>
      </c>
      <c r="I105" s="34">
        <f t="shared" si="28"/>
        <v>2.6238994672867035E-2</v>
      </c>
    </row>
    <row r="106" spans="1:9" x14ac:dyDescent="0.35">
      <c r="A106" t="s">
        <v>90</v>
      </c>
      <c r="B106" s="34">
        <f>B101+((B100-B101)/($B$19-$B$20))*($B$18-$B$20)</f>
        <v>5.9238631278271572E-2</v>
      </c>
      <c r="C106" s="34">
        <f t="shared" ref="C106:I106" si="29">C101+((C100-C101)/($B$19-$B$20))*($B$18-$B$20)</f>
        <v>4.6611901372667748E-2</v>
      </c>
      <c r="D106" s="34">
        <f t="shared" si="29"/>
        <v>3.7059132009742701E-2</v>
      </c>
      <c r="E106" s="34">
        <f t="shared" si="29"/>
        <v>1.6065284609793676E-2</v>
      </c>
      <c r="F106" s="34">
        <f t="shared" si="29"/>
        <v>2.1049072965977932E-2</v>
      </c>
      <c r="G106" s="34">
        <f t="shared" si="29"/>
        <v>5.055733956394793E-3</v>
      </c>
      <c r="H106" s="34">
        <f t="shared" si="29"/>
        <v>1.4075076207517405E-2</v>
      </c>
      <c r="I106" s="34">
        <f t="shared" si="29"/>
        <v>1.098283007740899E-2</v>
      </c>
    </row>
    <row r="107" spans="1:9" x14ac:dyDescent="0.35">
      <c r="A107" t="s">
        <v>91</v>
      </c>
      <c r="B107" s="34">
        <f>B103+((B102-B103)/($B$19-$B$20))*($B$18-$B$20)</f>
        <v>0.10011730839808249</v>
      </c>
      <c r="C107" s="34">
        <f t="shared" ref="C107:I107" si="30">C103+((C102-C103)/($B$19-$B$20))*($B$18-$B$20)</f>
        <v>7.7295020222662769E-2</v>
      </c>
      <c r="D107" s="34">
        <f t="shared" si="30"/>
        <v>7.1743544191119432E-2</v>
      </c>
      <c r="E107" s="34">
        <f t="shared" si="30"/>
        <v>3.6331184208392847E-2</v>
      </c>
      <c r="F107" s="34">
        <f t="shared" si="30"/>
        <v>4.4056549668310997E-2</v>
      </c>
      <c r="G107" s="34">
        <f t="shared" si="30"/>
        <v>2.1502228453751306E-2</v>
      </c>
      <c r="H107" s="34">
        <f t="shared" si="30"/>
        <v>3.0647311359644172E-2</v>
      </c>
      <c r="I107" s="34">
        <f t="shared" si="30"/>
        <v>2.6238994672891015E-2</v>
      </c>
    </row>
    <row r="108" spans="1:9" x14ac:dyDescent="0.35">
      <c r="A108" t="s">
        <v>36</v>
      </c>
      <c r="B108" s="34">
        <f>B105+((B104-B105)/($B$19-$B$20))*($B$18-$B$20)</f>
        <v>0.10011730839800891</v>
      </c>
      <c r="C108" s="34">
        <f t="shared" ref="C108:I108" si="31">C105+((C104-C105)/($B$19-$B$20))*($B$18-$B$20)</f>
        <v>7.7295020222607536E-2</v>
      </c>
      <c r="D108" s="34">
        <f t="shared" si="31"/>
        <v>7.1743544191056996E-2</v>
      </c>
      <c r="E108" s="34">
        <f t="shared" si="31"/>
        <v>3.6331184208356369E-2</v>
      </c>
      <c r="F108" s="34">
        <f t="shared" si="31"/>
        <v>4.4056549668269586E-2</v>
      </c>
      <c r="G108" s="34">
        <f t="shared" si="31"/>
        <v>2.1502228453721701E-2</v>
      </c>
      <c r="H108" s="34">
        <f t="shared" si="31"/>
        <v>3.0647311359614349E-2</v>
      </c>
      <c r="I108" s="34">
        <f t="shared" si="31"/>
        <v>2.6238994672863551E-2</v>
      </c>
    </row>
    <row r="110" spans="1:9" x14ac:dyDescent="0.35">
      <c r="B110" t="s">
        <v>5</v>
      </c>
      <c r="C110" t="s">
        <v>6</v>
      </c>
      <c r="D110" t="s">
        <v>7</v>
      </c>
      <c r="E110" t="s">
        <v>8</v>
      </c>
      <c r="F110" t="s">
        <v>9</v>
      </c>
      <c r="G110" t="s">
        <v>10</v>
      </c>
      <c r="H110" t="s">
        <v>11</v>
      </c>
      <c r="I110" t="s">
        <v>101</v>
      </c>
    </row>
    <row r="111" spans="1:9" x14ac:dyDescent="0.35">
      <c r="A111" t="s">
        <v>37</v>
      </c>
      <c r="B111" s="34">
        <f>B120</f>
        <v>-5.4738845676152052E-2</v>
      </c>
      <c r="C111" s="34">
        <f t="shared" ref="C111:I111" si="32">C120</f>
        <v>-4.2147912085033393E-2</v>
      </c>
      <c r="D111" s="34">
        <f t="shared" si="32"/>
        <v>-2.980699390171198E-2</v>
      </c>
      <c r="E111" s="34">
        <f t="shared" si="32"/>
        <v>-1.9036255776870688E-2</v>
      </c>
      <c r="F111" s="34">
        <f t="shared" si="32"/>
        <v>-1.4458144083610031E-2</v>
      </c>
      <c r="G111" s="34">
        <f t="shared" si="32"/>
        <v>-1.1090192012482158E-2</v>
      </c>
      <c r="H111" s="34">
        <f t="shared" si="32"/>
        <v>-1.0217730887227707E-2</v>
      </c>
      <c r="I111" s="34">
        <f t="shared" si="32"/>
        <v>-7.713044527912531E-3</v>
      </c>
    </row>
    <row r="112" spans="1:9" x14ac:dyDescent="0.35">
      <c r="A112" t="s">
        <v>92</v>
      </c>
      <c r="B112" s="34">
        <f>INDEX('CLASS1_LS&gt;='!C206:M226,MATCH($B$6,'CLASS1_LS&gt;='!B206:B226,1),MATCH('Intermediate calculations_LS&gt;='!$B$18,'CLASS1_LS&gt;='!C205:M205,1))</f>
        <v>-3.7011686712503399E-2</v>
      </c>
      <c r="C112" s="34">
        <f>INDEX('CLASS2_LS&gt;='!C206:M226,MATCH($B$6,'CLASS2_LS&gt;='!B206:B226,1),MATCH('Intermediate calculations_LS&gt;='!$B$18,'CLASS2_LS&gt;='!C205:M205,1))</f>
        <v>-2.9124867171049101E-2</v>
      </c>
      <c r="D112" s="34">
        <f>INDEX('CLASS3_LS&gt;='!C206:M226,MATCH($B$6,'CLASS3_LS&gt;='!B206:B226,1),MATCH('Intermediate calculations_LS&gt;='!$B$18,'CLASS3_LS&gt;='!C205:M205,1))</f>
        <v>-2.00521741062403E-2</v>
      </c>
      <c r="E112" s="34">
        <f>INDEX('CLASS4_LS&gt;='!D206:N226,MATCH($B$6,'CLASS4_LS&gt;='!C206:C226,1),MATCH('Intermediate calculations_LS&gt;='!$B$18,'CLASS4_LS&gt;='!D205:N205,1))</f>
        <v>-1.25818606466055E-2</v>
      </c>
      <c r="F112" s="34">
        <f>INDEX('CLASS5_LS&gt;='!C206:M226,MATCH($B$6,'CLASS5_LS&gt;='!B206:B226,1),MATCH('Intermediate calculations_LS&gt;='!$B$18,'CLASS5_LS&gt;='!C205:M205,1))</f>
        <v>-9.2114927247166599E-3</v>
      </c>
      <c r="G112" s="34">
        <f>INDEX('CLASS6_LS&gt;='!C206:M226,MATCH($B$6,'CLASS6_LS&gt;='!B206:B226,1),MATCH('Intermediate calculations_LS&gt;='!$B$18,'CLASS6_LS&gt;='!C205:M205,1))</f>
        <v>-7.1504553779959696E-3</v>
      </c>
      <c r="H112" s="34">
        <f>INDEX('CLASS7_LS&gt;='!C206:M226,MATCH($B$6,'CLASS7_LS&gt;='!B206:B226,1),MATCH('Intermediate calculations_LS&gt;='!$B$18,'CLASS7_LS&gt;='!C205:M205,1))</f>
        <v>-6.7292321473360096E-3</v>
      </c>
      <c r="I112" s="34">
        <f>INDEX('CLASS8_LS&gt;='!C206:M226,MATCH($B$6,'CLASS8_LS&gt;='!B206:B226,1),MATCH('Intermediate calculations_LS&gt;='!$B$18,'CLASS8_LS&gt;='!C205:M205,1))</f>
        <v>-4.89722797647119E-3</v>
      </c>
    </row>
    <row r="113" spans="1:9" x14ac:dyDescent="0.35">
      <c r="A113" t="s">
        <v>93</v>
      </c>
      <c r="B113" s="34">
        <f>INDEX('CLASS1_LS&gt;='!C206:M226,MATCH($B$6,'CLASS1_LS&gt;='!B206:B226,1),MATCH('Intermediate calculations_LS&gt;='!$B$18+0.1,'CLASS1_LS&gt;='!C205:M205,1))</f>
        <v>-3.76543812453747E-2</v>
      </c>
      <c r="C113" s="34">
        <f>INDEX('CLASS2_LS&gt;='!C206:M226,MATCH($B$6,'CLASS2_LS&gt;='!B206:B226,1),MATCH('Intermediate calculations_LS&gt;='!$B$18+0.1,'CLASS2_LS&gt;='!C205:M205,1))</f>
        <v>-2.93201562017202E-2</v>
      </c>
      <c r="D113" s="34">
        <f>INDEX('CLASS3_LS&gt;='!C206:M226,MATCH($B$6,'CLASS3_LS&gt;='!B206:B226,1),MATCH('Intermediate calculations_LS&gt;='!$B$18+0.1,'CLASS3_LS&gt;='!C205:M205,1))</f>
        <v>-2.0373050123453099E-2</v>
      </c>
      <c r="E113" s="34">
        <f>INDEX('CLASS4_LS&gt;='!D206:N226,MATCH($B$6,'CLASS4_LS&gt;='!C206:C226,1),MATCH('Intermediate calculations_LS&gt;='!$B$18+0.1,'CLASS4_LS&gt;='!D205:N205,1))</f>
        <v>-1.28419948741794E-2</v>
      </c>
      <c r="F113" s="34">
        <f>INDEX('CLASS5_LS&gt;='!C206:M226,MATCH($B$6,'CLASS5_LS&gt;='!B206:B226,1),MATCH('Intermediate calculations_LS&gt;='!$B$18+0.1,'CLASS5_LS&gt;='!C205:M205,1))</f>
        <v>-9.4222575426101702E-3</v>
      </c>
      <c r="G113" s="34">
        <f>INDEX('CLASS6_LS&gt;='!C206:M226,MATCH($B$6,'CLASS6_LS&gt;='!B206:B226,1),MATCH('Intermediate calculations_LS&gt;='!$B$18+0.1,'CLASS6_LS&gt;='!C205:M205,1))</f>
        <v>-7.3457062244415301E-3</v>
      </c>
      <c r="H113" s="34">
        <f>INDEX('CLASS7_LS&gt;='!C206:M226,MATCH($B$6,'CLASS7_LS&gt;='!B206:B226,1),MATCH('Intermediate calculations_LS&gt;='!$B$18+0.1,'CLASS7_LS&gt;='!C205:M205,1))</f>
        <v>-6.6907694563269598E-3</v>
      </c>
      <c r="I113" s="34">
        <f>INDEX('CLASS8_LS&gt;='!C206:M226,MATCH($B$6,'CLASS8_LS&gt;='!B206:B226,1),MATCH('Intermediate calculations_LS&gt;='!$B$18+0.1,'CLASS8_LS&gt;='!C205:M205,1))</f>
        <v>-4.7844182699918799E-3</v>
      </c>
    </row>
    <row r="114" spans="1:9" x14ac:dyDescent="0.35">
      <c r="A114" t="s">
        <v>94</v>
      </c>
      <c r="B114" s="34">
        <f>INDEX('CLASS1_LS&gt;='!C206:M226,MATCH($B$6+0.05,'CLASS1_LS&gt;='!B206:B226,1),MATCH('Intermediate calculations_LS&gt;='!$B$18,'CLASS1_LS&gt;='!C205:M205,1))</f>
        <v>-5.3741123527288402E-2</v>
      </c>
      <c r="C114" s="34">
        <f>INDEX('CLASS2_LS&gt;='!C206:M226,MATCH($B$6+0.05,'CLASS2_LS&gt;='!B206:B226,1),MATCH('Intermediate calculations_LS&gt;='!$B$18,'CLASS2_LS&gt;='!C205:M205,1))</f>
        <v>-4.2350776493549402E-2</v>
      </c>
      <c r="D114" s="34">
        <f>INDEX('CLASS3_LS&gt;='!C206:M226,MATCH($B$6+0.05,'CLASS3_LS&gt;='!B206:B226,1),MATCH('Intermediate calculations_LS&gt;='!$B$18,'CLASS3_LS&gt;='!C205:M205,1))</f>
        <v>-2.9098249971866601E-2</v>
      </c>
      <c r="E114" s="34">
        <f>INDEX('CLASS4_LS&gt;='!D206:N226,MATCH($B$6+0.05,'CLASS4_LS&gt;='!C206:C226,1),MATCH('Intermediate calculations_LS&gt;='!$B$18,'CLASS4_LS&gt;='!D205:N205,1))</f>
        <v>-1.86363812536001E-2</v>
      </c>
      <c r="F114" s="34">
        <f>INDEX('CLASS5_LS&gt;='!C206:M226,MATCH($B$6+0.05,'CLASS5_LS&gt;='!B206:B226,1),MATCH('Intermediate calculations_LS&gt;='!$B$18,'CLASS5_LS&gt;='!C205:M205,1))</f>
        <v>-1.44535647705197E-2</v>
      </c>
      <c r="G114" s="34">
        <f>INDEX('CLASS6_LS&gt;='!C206:M226,MATCH($B$6+0.05,'CLASS6_LS&gt;='!B206:B226,1),MATCH('Intermediate calculations_LS&gt;='!$B$18,'CLASS6_LS&gt;='!C205:M205,1))</f>
        <v>-1.1197481304407101E-2</v>
      </c>
      <c r="H114" s="34">
        <f>INDEX('CLASS7_LS&gt;='!C206:M226,MATCH($B$6+0.05,'CLASS7_LS&gt;='!B206:B226,1),MATCH('Intermediate calculations_LS&gt;='!$B$18,'CLASS7_LS&gt;='!C205:M205,1))</f>
        <v>-1.0057975538075E-2</v>
      </c>
      <c r="I114" s="34">
        <f>INDEX('CLASS8_LS&gt;='!C206:M226,MATCH($B$6+0.05,'CLASS8_LS&gt;='!B206:B226,1),MATCH('Intermediate calculations_LS&gt;='!$B$18,'CLASS8_LS&gt;='!C205:M205,1))</f>
        <v>-7.3830108158290404E-3</v>
      </c>
    </row>
    <row r="115" spans="1:9" x14ac:dyDescent="0.35">
      <c r="A115" t="s">
        <v>95</v>
      </c>
      <c r="B115" s="34">
        <f>INDEX('CLASS1_LS&gt;='!C206:M226,MATCH($B$6+0.05,'CLASS1_LS&gt;='!B206:B226,1),MATCH('Intermediate calculations_LS&gt;='!$B$18+0.1,'CLASS1_LS&gt;='!C205:M205,1))</f>
        <v>-5.4738845676183701E-2</v>
      </c>
      <c r="C115" s="34">
        <f>INDEX('CLASS2_LS&gt;='!C206:M226,MATCH($B$6+0.05,'CLASS2_LS&gt;='!B206:B226,1),MATCH('Intermediate calculations_LS&gt;='!$B$18+0.1,'CLASS2_LS&gt;='!C205:M205,1))</f>
        <v>-4.2147912085056298E-2</v>
      </c>
      <c r="D115" s="34">
        <f>INDEX('CLASS3_LS&gt;='!C206:M226,MATCH($B$6+0.05,'CLASS3_LS&gt;='!B206:B226,1),MATCH('Intermediate calculations_LS&gt;='!$B$18+0.1,'CLASS3_LS&gt;='!C205:M205,1))</f>
        <v>-2.9806993901729601E-2</v>
      </c>
      <c r="E115" s="34">
        <f>INDEX('CLASS4_LS&gt;='!D206:N226,MATCH($B$6+0.05,'CLASS4_LS&gt;='!C206:C226,1),MATCH('Intermediate calculations_LS&gt;='!$B$18+0.1,'CLASS4_LS&gt;='!D205:N205,1))</f>
        <v>-1.9036255776882199E-2</v>
      </c>
      <c r="F115" s="34">
        <f>INDEX('CLASS5_LS&gt;='!C206:M226,MATCH($B$6+0.05,'CLASS5_LS&gt;='!B206:B226,1),MATCH('Intermediate calculations_LS&gt;='!$B$18+0.1,'CLASS5_LS&gt;='!C205:M205,1))</f>
        <v>-1.44581440836191E-2</v>
      </c>
      <c r="G115" s="34">
        <f>INDEX('CLASS6_LS&gt;='!C206:M226,MATCH($B$6+0.05,'CLASS6_LS&gt;='!B206:B226,1),MATCH('Intermediate calculations_LS&gt;='!$B$18+0.1,'CLASS6_LS&gt;='!C205:M205,1))</f>
        <v>-1.10901920124888E-2</v>
      </c>
      <c r="H115" s="34">
        <f>INDEX('CLASS7_LS&gt;='!C206:M226,MATCH($B$6+0.05,'CLASS7_LS&gt;='!B206:B226,1),MATCH('Intermediate calculations_LS&gt;='!$B$18+0.1,'CLASS7_LS&gt;='!C205:M205,1))</f>
        <v>-1.0217730887234201E-2</v>
      </c>
      <c r="I115" s="34">
        <f>INDEX('CLASS8_LS&gt;='!C206:M226,MATCH($B$6+0.05,'CLASS8_LS&gt;='!B206:B226,1),MATCH('Intermediate calculations_LS&gt;='!$B$18+0.1,'CLASS8_LS&gt;='!C205:M205,1))</f>
        <v>-7.7130445279181004E-3</v>
      </c>
    </row>
    <row r="116" spans="1:9" x14ac:dyDescent="0.35">
      <c r="A116" t="s">
        <v>96</v>
      </c>
      <c r="B116" s="34">
        <f>B112+((B114-B112)/($B$16-$B$15))*($B$14-$B$15)</f>
        <v>-5.3741123527258294E-2</v>
      </c>
      <c r="C116" s="34">
        <f t="shared" ref="C116:I117" si="33">C112+((C114-C112)/($B$16-$B$15))*($B$14-$B$15)</f>
        <v>-4.2350776493525595E-2</v>
      </c>
      <c r="D116" s="34">
        <f t="shared" si="33"/>
        <v>-2.9098249971850319E-2</v>
      </c>
      <c r="E116" s="34">
        <f t="shared" si="33"/>
        <v>-1.8636381253589202E-2</v>
      </c>
      <c r="F116" s="34">
        <f t="shared" si="33"/>
        <v>-1.4453564770510265E-2</v>
      </c>
      <c r="G116" s="34">
        <f t="shared" si="33"/>
        <v>-1.1197481304399817E-2</v>
      </c>
      <c r="H116" s="34">
        <f t="shared" si="33"/>
        <v>-1.0057975538069008E-2</v>
      </c>
      <c r="I116" s="34">
        <f t="shared" si="33"/>
        <v>-7.3830108158245665E-3</v>
      </c>
    </row>
    <row r="117" spans="1:9" x14ac:dyDescent="0.35">
      <c r="A117" t="s">
        <v>97</v>
      </c>
      <c r="B117" s="34">
        <f>B113+((B115-B113)/($B$16-$B$15))*($B$14-$B$15)</f>
        <v>-5.4738845676152947E-2</v>
      </c>
      <c r="C117" s="34">
        <f t="shared" si="33"/>
        <v>-4.2147912085033212E-2</v>
      </c>
      <c r="D117" s="34">
        <f t="shared" si="33"/>
        <v>-2.9806993901712618E-2</v>
      </c>
      <c r="E117" s="34">
        <f t="shared" si="33"/>
        <v>-1.9036255776871049E-2</v>
      </c>
      <c r="F117" s="34">
        <f t="shared" si="33"/>
        <v>-1.4458144083610035E-2</v>
      </c>
      <c r="G117" s="34">
        <f t="shared" si="33"/>
        <v>-1.1090192012482061E-2</v>
      </c>
      <c r="H117" s="34">
        <f t="shared" si="33"/>
        <v>-1.0217730887227851E-2</v>
      </c>
      <c r="I117" s="34">
        <f t="shared" si="33"/>
        <v>-7.7130445279128285E-3</v>
      </c>
    </row>
    <row r="118" spans="1:9" x14ac:dyDescent="0.35">
      <c r="A118" t="s">
        <v>98</v>
      </c>
      <c r="B118" s="34">
        <f>B113+((B112-B113)/($B$19-$B$20))*($B$18-$B$20)</f>
        <v>-3.7654381245374124E-2</v>
      </c>
      <c r="C118" s="34">
        <f t="shared" ref="C118:I118" si="34">C113+((C112-C113)/($B$19-$B$20))*($B$18-$B$20)</f>
        <v>-2.9320156201720023E-2</v>
      </c>
      <c r="D118" s="34">
        <f t="shared" si="34"/>
        <v>-2.0373050123452811E-2</v>
      </c>
      <c r="E118" s="34">
        <f t="shared" si="34"/>
        <v>-1.2841994874179165E-2</v>
      </c>
      <c r="F118" s="34">
        <f t="shared" si="34"/>
        <v>-9.4222575426099811E-3</v>
      </c>
      <c r="G118" s="34">
        <f t="shared" si="34"/>
        <v>-7.345706224441354E-3</v>
      </c>
      <c r="H118" s="34">
        <f t="shared" si="34"/>
        <v>-6.6907694563269945E-3</v>
      </c>
      <c r="I118" s="34">
        <f t="shared" si="34"/>
        <v>-4.7844182699919814E-3</v>
      </c>
    </row>
    <row r="119" spans="1:9" x14ac:dyDescent="0.35">
      <c r="A119" t="s">
        <v>99</v>
      </c>
      <c r="B119" s="34">
        <f>B115+((B114-B115)/($B$19-$B$20))*($B$18-$B$20)</f>
        <v>-5.4738845676182805E-2</v>
      </c>
      <c r="C119" s="34">
        <f t="shared" ref="C119:I119" si="35">C115+((C114-C115)/($B$19-$B$20))*($B$18-$B$20)</f>
        <v>-4.2147912085056478E-2</v>
      </c>
      <c r="D119" s="34">
        <f t="shared" si="35"/>
        <v>-2.9806993901728963E-2</v>
      </c>
      <c r="E119" s="34">
        <f t="shared" si="35"/>
        <v>-1.9036255776881839E-2</v>
      </c>
      <c r="F119" s="34">
        <f t="shared" si="35"/>
        <v>-1.4458144083619097E-2</v>
      </c>
      <c r="G119" s="34">
        <f t="shared" si="35"/>
        <v>-1.1090192012488898E-2</v>
      </c>
      <c r="H119" s="34">
        <f t="shared" si="35"/>
        <v>-1.0217730887234057E-2</v>
      </c>
      <c r="I119" s="34">
        <f t="shared" si="35"/>
        <v>-7.7130445279178029E-3</v>
      </c>
    </row>
    <row r="120" spans="1:9" x14ac:dyDescent="0.35">
      <c r="A120" t="s">
        <v>38</v>
      </c>
      <c r="B120" s="34">
        <f>B117+((B116-B117)/($B$19-$B$20))*($B$18-$B$20)</f>
        <v>-5.4738845676152052E-2</v>
      </c>
      <c r="C120" s="34">
        <f t="shared" ref="C120:I120" si="36">C117+((C116-C117)/($B$19-$B$20))*($B$18-$B$20)</f>
        <v>-4.2147912085033393E-2</v>
      </c>
      <c r="D120" s="34">
        <f t="shared" si="36"/>
        <v>-2.980699390171198E-2</v>
      </c>
      <c r="E120" s="34">
        <f t="shared" si="36"/>
        <v>-1.9036255776870688E-2</v>
      </c>
      <c r="F120" s="34">
        <f t="shared" si="36"/>
        <v>-1.4458144083610031E-2</v>
      </c>
      <c r="G120" s="34">
        <f t="shared" si="36"/>
        <v>-1.1090192012482158E-2</v>
      </c>
      <c r="H120" s="34">
        <f t="shared" si="36"/>
        <v>-1.0217730887227707E-2</v>
      </c>
      <c r="I120" s="34">
        <f t="shared" si="36"/>
        <v>-7.713044527912531E-3</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782F7-4D38-4327-8C05-F88828601F62}">
  <dimension ref="A6:M226"/>
  <sheetViews>
    <sheetView topLeftCell="A196" zoomScale="70" zoomScaleNormal="70" workbookViewId="0">
      <selection activeCell="M210" sqref="M210"/>
    </sheetView>
  </sheetViews>
  <sheetFormatPr defaultRowHeight="14.5" x14ac:dyDescent="0.35"/>
  <cols>
    <col min="3" max="3" width="10.36328125" bestFit="1" customWidth="1"/>
    <col min="4" max="13" width="9.54296875" bestFit="1" customWidth="1"/>
  </cols>
  <sheetData>
    <row r="6" spans="1:13" x14ac:dyDescent="0.35">
      <c r="A6" s="63" t="s">
        <v>1</v>
      </c>
      <c r="B6" s="63"/>
      <c r="C6" s="63"/>
      <c r="D6" s="63"/>
      <c r="E6" s="63"/>
      <c r="F6" s="63"/>
      <c r="G6" s="63"/>
      <c r="H6" s="63"/>
      <c r="I6" s="63"/>
      <c r="J6" s="63"/>
      <c r="K6" s="63"/>
      <c r="L6" s="63"/>
      <c r="M6" s="63"/>
    </row>
    <row r="7" spans="1:13" x14ac:dyDescent="0.35">
      <c r="A7" s="62" t="s">
        <v>0</v>
      </c>
      <c r="B7" s="1"/>
      <c r="C7" s="1">
        <v>0</v>
      </c>
      <c r="D7" s="1">
        <v>0.1</v>
      </c>
      <c r="E7" s="1">
        <v>0.2</v>
      </c>
      <c r="F7" s="1">
        <v>0.3</v>
      </c>
      <c r="G7" s="1">
        <v>0.4</v>
      </c>
      <c r="H7" s="1">
        <v>0.5</v>
      </c>
      <c r="I7" s="1">
        <v>0.6</v>
      </c>
      <c r="J7" s="1">
        <v>0.7</v>
      </c>
      <c r="K7" s="1">
        <v>0.8</v>
      </c>
      <c r="L7" s="1">
        <v>0.9</v>
      </c>
      <c r="M7" s="1">
        <v>1</v>
      </c>
    </row>
    <row r="8" spans="1:13" x14ac:dyDescent="0.35">
      <c r="A8" s="62"/>
      <c r="B8" s="2">
        <v>0</v>
      </c>
      <c r="C8" s="22">
        <v>2.6</v>
      </c>
      <c r="D8" s="23">
        <v>2.6</v>
      </c>
      <c r="E8" s="23">
        <v>2.6</v>
      </c>
      <c r="F8" s="23">
        <v>2.6</v>
      </c>
      <c r="G8" s="23">
        <v>2.6</v>
      </c>
      <c r="H8" s="23">
        <v>2.6</v>
      </c>
      <c r="I8" s="23">
        <v>2.6</v>
      </c>
      <c r="J8" s="23">
        <v>2.6</v>
      </c>
      <c r="K8" s="23">
        <v>2.6</v>
      </c>
      <c r="L8" s="23">
        <v>2.6</v>
      </c>
      <c r="M8" s="23">
        <v>2.6</v>
      </c>
    </row>
    <row r="9" spans="1:13" x14ac:dyDescent="0.35">
      <c r="A9" s="62"/>
      <c r="B9" s="2">
        <v>0.05</v>
      </c>
      <c r="C9" s="23">
        <v>2.91900634765625</v>
      </c>
      <c r="D9" s="23">
        <v>3.0345258712768599</v>
      </c>
      <c r="E9" s="23">
        <v>3.12640428543091</v>
      </c>
      <c r="F9" s="23">
        <v>3.1845901012420699</v>
      </c>
      <c r="G9" s="23">
        <v>3.2144978046417201</v>
      </c>
      <c r="H9" s="23">
        <v>3.2237849235534699</v>
      </c>
      <c r="I9" s="23">
        <v>3.2186117172241202</v>
      </c>
      <c r="J9" s="23">
        <v>3.2033991813659699</v>
      </c>
      <c r="K9" s="23">
        <v>3.18124556541443</v>
      </c>
      <c r="L9" s="23">
        <v>3.1543207168579102</v>
      </c>
      <c r="M9" s="23">
        <v>3.1241600513458301</v>
      </c>
    </row>
    <row r="10" spans="1:13" x14ac:dyDescent="0.35">
      <c r="A10" s="62"/>
      <c r="B10" s="2">
        <v>0.1</v>
      </c>
      <c r="C10" s="23">
        <v>2.9262502193450901</v>
      </c>
      <c r="D10" s="23">
        <v>3.0555064678192099</v>
      </c>
      <c r="E10" s="23">
        <v>3.1835243701934801</v>
      </c>
      <c r="F10" s="23">
        <v>3.2688612937927202</v>
      </c>
      <c r="G10" s="23">
        <v>3.3061726093292201</v>
      </c>
      <c r="H10" s="23">
        <v>3.31436371803284</v>
      </c>
      <c r="I10" s="23">
        <v>3.30433177947998</v>
      </c>
      <c r="J10" s="23">
        <v>3.2826490402221702</v>
      </c>
      <c r="K10" s="23">
        <v>3.25345778465271</v>
      </c>
      <c r="L10" s="23">
        <v>3.2194449901580802</v>
      </c>
      <c r="M10" s="23">
        <v>3.1823928356170699</v>
      </c>
    </row>
    <row r="11" spans="1:13" x14ac:dyDescent="0.35">
      <c r="A11" s="62"/>
      <c r="B11" s="2">
        <v>0.15</v>
      </c>
      <c r="C11" s="23">
        <v>2.8777501583099401</v>
      </c>
      <c r="D11" s="23">
        <v>3.0559048652648899</v>
      </c>
      <c r="E11" s="23">
        <v>3.19738793373108</v>
      </c>
      <c r="F11" s="23">
        <v>3.2805807590484601</v>
      </c>
      <c r="G11" s="23">
        <v>3.32549047470093</v>
      </c>
      <c r="H11" s="23">
        <v>3.3374366760253902</v>
      </c>
      <c r="I11" s="23">
        <v>3.3292942047119101</v>
      </c>
      <c r="J11" s="23">
        <v>3.3084182739257799</v>
      </c>
      <c r="K11" s="23">
        <v>3.2792923450470002</v>
      </c>
      <c r="L11" s="23">
        <v>3.24479007720947</v>
      </c>
      <c r="M11" s="23">
        <v>3.2068297863006601</v>
      </c>
    </row>
    <row r="12" spans="1:13" x14ac:dyDescent="0.35">
      <c r="A12" s="62"/>
      <c r="B12" s="2">
        <v>0.2</v>
      </c>
      <c r="C12" s="23">
        <v>2.8170444965362602</v>
      </c>
      <c r="D12" s="23">
        <v>3.0320663452148402</v>
      </c>
      <c r="E12" s="23">
        <v>3.2031333446502699</v>
      </c>
      <c r="F12" s="23">
        <v>3.28967213630676</v>
      </c>
      <c r="G12" s="23">
        <v>3.3335044384002699</v>
      </c>
      <c r="H12" s="23">
        <v>3.3513927459716801</v>
      </c>
      <c r="I12" s="23">
        <v>3.3465874195098899</v>
      </c>
      <c r="J12" s="23">
        <v>3.3270566463470499</v>
      </c>
      <c r="K12" s="23">
        <v>3.2979722023010298</v>
      </c>
      <c r="L12" s="23">
        <v>3.2627482414245601</v>
      </c>
      <c r="M12" s="23">
        <v>3.2236576080322301</v>
      </c>
    </row>
    <row r="13" spans="1:13" x14ac:dyDescent="0.35">
      <c r="A13" s="62"/>
      <c r="B13" s="2">
        <v>0.25</v>
      </c>
      <c r="C13" s="23">
        <v>2.7473831176757799</v>
      </c>
      <c r="D13" s="23">
        <v>3.0055694580078098</v>
      </c>
      <c r="E13" s="23">
        <v>3.1978287696838401</v>
      </c>
      <c r="F13" s="23">
        <v>3.29341745376587</v>
      </c>
      <c r="G13" s="23">
        <v>3.3419489860534699</v>
      </c>
      <c r="H13" s="23">
        <v>3.3639066219329798</v>
      </c>
      <c r="I13" s="23">
        <v>3.36016798019409</v>
      </c>
      <c r="J13" s="23">
        <v>3.3403470516204798</v>
      </c>
      <c r="K13" s="23">
        <v>3.31044244766235</v>
      </c>
      <c r="L13" s="23">
        <v>3.27422428131104</v>
      </c>
      <c r="M13" s="23">
        <v>3.2341101169586199</v>
      </c>
    </row>
    <row r="14" spans="1:13" x14ac:dyDescent="0.35">
      <c r="A14" s="62"/>
      <c r="B14" s="2">
        <v>0.3</v>
      </c>
      <c r="C14" s="23">
        <v>2.6786146163940399</v>
      </c>
      <c r="D14" s="23">
        <v>2.9875230789184601</v>
      </c>
      <c r="E14" s="23">
        <v>3.1894388198852499</v>
      </c>
      <c r="F14" s="23">
        <v>3.2930037975311302</v>
      </c>
      <c r="G14" s="23">
        <v>3.3500607013702401</v>
      </c>
      <c r="H14" s="23">
        <v>3.3732995986938499</v>
      </c>
      <c r="I14" s="23">
        <v>3.3694088459014901</v>
      </c>
      <c r="J14" s="23">
        <v>3.3490302562713601</v>
      </c>
      <c r="K14" s="23">
        <v>3.31849145889282</v>
      </c>
      <c r="L14" s="23">
        <v>3.2816696166992201</v>
      </c>
      <c r="M14" s="23">
        <v>3.2410116195678702</v>
      </c>
    </row>
    <row r="15" spans="1:13" x14ac:dyDescent="0.35">
      <c r="A15" s="62"/>
      <c r="B15" s="2">
        <v>0.35</v>
      </c>
      <c r="C15" s="23">
        <v>2.6147403717040998</v>
      </c>
      <c r="D15" s="23">
        <v>2.9698553085327202</v>
      </c>
      <c r="E15" s="23">
        <v>3.1806085109710698</v>
      </c>
      <c r="F15" s="23">
        <v>3.2909169197082502</v>
      </c>
      <c r="G15" s="23">
        <v>3.3561854362487802</v>
      </c>
      <c r="H15" s="23">
        <v>3.3796725273132302</v>
      </c>
      <c r="I15" s="23">
        <v>3.3755767345428498</v>
      </c>
      <c r="J15" s="23">
        <v>3.35496282577515</v>
      </c>
      <c r="K15" s="23">
        <v>3.3242332935333301</v>
      </c>
      <c r="L15" s="23">
        <v>3.2872354984283398</v>
      </c>
      <c r="M15" s="23">
        <v>3.24637722969055</v>
      </c>
    </row>
    <row r="16" spans="1:13" x14ac:dyDescent="0.35">
      <c r="A16" s="62"/>
      <c r="B16" s="2">
        <v>0.4</v>
      </c>
      <c r="C16" s="23">
        <v>2.5570094585418701</v>
      </c>
      <c r="D16" s="23">
        <v>2.9535677433013898</v>
      </c>
      <c r="E16" s="23">
        <v>3.1720783710479701</v>
      </c>
      <c r="F16" s="23">
        <v>3.28882956504822</v>
      </c>
      <c r="G16" s="23">
        <v>3.3603541851043701</v>
      </c>
      <c r="H16" s="23">
        <v>3.3840017318725599</v>
      </c>
      <c r="I16" s="23">
        <v>3.3800575733184801</v>
      </c>
      <c r="J16" s="23">
        <v>3.3596134185790998</v>
      </c>
      <c r="K16" s="23">
        <v>3.3289680480957</v>
      </c>
      <c r="L16" s="23">
        <v>3.2919254302978498</v>
      </c>
      <c r="M16" s="23">
        <v>3.2509093284606898</v>
      </c>
    </row>
    <row r="17" spans="1:13" x14ac:dyDescent="0.35">
      <c r="A17" s="62"/>
      <c r="B17" s="2">
        <v>0.45</v>
      </c>
      <c r="C17" s="23">
        <v>2.5054507255554199</v>
      </c>
      <c r="D17" s="23">
        <v>2.93888187408447</v>
      </c>
      <c r="E17" s="23">
        <v>3.1640720367431601</v>
      </c>
      <c r="F17" s="23">
        <v>3.2908883094787602</v>
      </c>
      <c r="G17" s="23">
        <v>3.3631238937377899</v>
      </c>
      <c r="H17" s="23">
        <v>3.3872489929199201</v>
      </c>
      <c r="I17" s="23">
        <v>3.3838081359863299</v>
      </c>
      <c r="J17" s="23">
        <v>3.3636670112609899</v>
      </c>
      <c r="K17" s="23">
        <v>3.3330831527710001</v>
      </c>
      <c r="L17" s="23">
        <v>3.2959291934967001</v>
      </c>
      <c r="M17" s="23">
        <v>3.2547013759613002</v>
      </c>
    </row>
    <row r="18" spans="1:13" x14ac:dyDescent="0.35">
      <c r="A18" s="62"/>
      <c r="B18" s="2">
        <v>0.5</v>
      </c>
      <c r="C18" s="23">
        <v>2.4596028327941899</v>
      </c>
      <c r="D18" s="23">
        <v>2.9257230758667001</v>
      </c>
      <c r="E18" s="23">
        <v>3.1568803787231401</v>
      </c>
      <c r="F18" s="23">
        <v>3.2922291755676301</v>
      </c>
      <c r="G18" s="23">
        <v>3.3651065826415998</v>
      </c>
      <c r="H18" s="23">
        <v>3.39006495475769</v>
      </c>
      <c r="I18" s="23">
        <v>3.3871929645538299</v>
      </c>
      <c r="J18" s="23">
        <v>3.3672425746917698</v>
      </c>
      <c r="K18" s="23">
        <v>3.3366036415100102</v>
      </c>
      <c r="L18" s="23">
        <v>3.2992715835571298</v>
      </c>
      <c r="M18" s="23">
        <v>3.2578155994415301</v>
      </c>
    </row>
    <row r="19" spans="1:13" x14ac:dyDescent="0.35">
      <c r="A19" s="62"/>
      <c r="B19" s="2">
        <v>0.55000000000000004</v>
      </c>
      <c r="C19" s="23">
        <v>2.4188485145568799</v>
      </c>
      <c r="D19" s="23">
        <v>2.91392278671265</v>
      </c>
      <c r="E19" s="23">
        <v>3.1515126228332502</v>
      </c>
      <c r="F19" s="23">
        <v>3.29292964935303</v>
      </c>
      <c r="G19" s="23">
        <v>3.3667907714843799</v>
      </c>
      <c r="H19" s="23">
        <v>3.3926968574523899</v>
      </c>
      <c r="I19" s="23">
        <v>3.3902337551116899</v>
      </c>
      <c r="J19" s="23">
        <v>3.37032127380371</v>
      </c>
      <c r="K19" s="23">
        <v>3.3395524024963401</v>
      </c>
      <c r="L19" s="23">
        <v>3.3020353317260698</v>
      </c>
      <c r="M19" s="23">
        <v>3.2603890895843501</v>
      </c>
    </row>
    <row r="20" spans="1:13" x14ac:dyDescent="0.35">
      <c r="A20" s="62"/>
      <c r="B20" s="2">
        <v>0.6</v>
      </c>
      <c r="C20" s="23">
        <v>2.3825521469116202</v>
      </c>
      <c r="D20" s="23">
        <v>2.9032962322235099</v>
      </c>
      <c r="E20" s="23">
        <v>3.14681172370911</v>
      </c>
      <c r="F20" s="23">
        <v>3.2932808399200399</v>
      </c>
      <c r="G20" s="23">
        <v>3.3684289455413801</v>
      </c>
      <c r="H20" s="23">
        <v>3.3951416015625</v>
      </c>
      <c r="I20" s="23">
        <v>3.3928883075714098</v>
      </c>
      <c r="J20" s="23">
        <v>3.3729188442230198</v>
      </c>
      <c r="K20" s="23">
        <v>3.3420166969299299</v>
      </c>
      <c r="L20" s="23">
        <v>3.30436062812805</v>
      </c>
      <c r="M20" s="23">
        <v>3.2625873088836701</v>
      </c>
    </row>
    <row r="21" spans="1:13" x14ac:dyDescent="0.35">
      <c r="A21" s="62"/>
      <c r="B21" s="2">
        <v>0.65</v>
      </c>
      <c r="C21" s="23">
        <v>2.3501267433166499</v>
      </c>
      <c r="D21" s="23">
        <v>2.8936748504638699</v>
      </c>
      <c r="E21" s="23">
        <v>3.1427905559539799</v>
      </c>
      <c r="F21" s="23">
        <v>3.2946252822875999</v>
      </c>
      <c r="G21" s="23">
        <v>3.3700640201568599</v>
      </c>
      <c r="H21" s="23">
        <v>3.39733910560608</v>
      </c>
      <c r="I21" s="23">
        <v>3.3951544761657702</v>
      </c>
      <c r="J21" s="23">
        <v>3.37511134147644</v>
      </c>
      <c r="K21" s="23">
        <v>3.3441216945648198</v>
      </c>
      <c r="L21" s="23">
        <v>3.3063879013061501</v>
      </c>
      <c r="M21" s="23">
        <v>3.2646613121032702</v>
      </c>
    </row>
    <row r="22" spans="1:13" x14ac:dyDescent="0.35">
      <c r="A22" s="62"/>
      <c r="B22" s="2">
        <v>0.7</v>
      </c>
      <c r="C22" s="23">
        <v>2.32105684280396</v>
      </c>
      <c r="D22" s="23">
        <v>2.8849134445190399</v>
      </c>
      <c r="E22" s="23">
        <v>3.14068531990051</v>
      </c>
      <c r="F22" s="23">
        <v>3.2966091632843</v>
      </c>
      <c r="G22" s="23">
        <v>3.37164258956909</v>
      </c>
      <c r="H22" s="23">
        <v>3.3992564678192099</v>
      </c>
      <c r="I22" s="23">
        <v>3.3970806598663299</v>
      </c>
      <c r="J22" s="23">
        <v>3.37700247764587</v>
      </c>
      <c r="K22" s="23">
        <v>3.3459837436675999</v>
      </c>
      <c r="L22" s="23">
        <v>3.3082067966461199</v>
      </c>
      <c r="M22" s="23">
        <v>3.2670419216156001</v>
      </c>
    </row>
    <row r="23" spans="1:13" x14ac:dyDescent="0.35">
      <c r="A23" s="62"/>
      <c r="B23" s="2">
        <v>0.75</v>
      </c>
      <c r="C23" s="23">
        <v>2.2948942184448198</v>
      </c>
      <c r="D23" s="23">
        <v>2.87689208984375</v>
      </c>
      <c r="E23" s="23">
        <v>3.1395671367645299</v>
      </c>
      <c r="F23" s="23">
        <v>3.2981665134429901</v>
      </c>
      <c r="G23" s="23">
        <v>3.3731009960174601</v>
      </c>
      <c r="H23" s="23">
        <v>3.4009017944335902</v>
      </c>
      <c r="I23" s="23">
        <v>3.3987464904785201</v>
      </c>
      <c r="J23" s="23">
        <v>3.3786892890930198</v>
      </c>
      <c r="K23" s="23">
        <v>3.3476729393005402</v>
      </c>
      <c r="L23" s="23">
        <v>3.3098595142364502</v>
      </c>
      <c r="M23" s="23">
        <v>3.2691729068756099</v>
      </c>
    </row>
    <row r="24" spans="1:13" x14ac:dyDescent="0.35">
      <c r="A24" s="62"/>
      <c r="B24" s="2">
        <v>0.8</v>
      </c>
      <c r="C24" s="23">
        <v>2.2712540626525901</v>
      </c>
      <c r="D24" s="23">
        <v>2.8695104122161901</v>
      </c>
      <c r="E24" s="23">
        <v>3.1391296386718799</v>
      </c>
      <c r="F24" s="23">
        <v>3.2993128299713099</v>
      </c>
      <c r="G24" s="23">
        <v>3.3743991851806601</v>
      </c>
      <c r="H24" s="23">
        <v>3.4023165702819802</v>
      </c>
      <c r="I24" s="23">
        <v>3.4002304077148402</v>
      </c>
      <c r="J24" s="23">
        <v>3.38023114204407</v>
      </c>
      <c r="K24" s="23">
        <v>3.3492200374603298</v>
      </c>
      <c r="L24" s="23">
        <v>3.3113610744476301</v>
      </c>
      <c r="M24" s="23">
        <v>3.2710864543914799</v>
      </c>
    </row>
    <row r="25" spans="1:13" x14ac:dyDescent="0.35">
      <c r="A25" s="62"/>
      <c r="B25" s="2">
        <v>0.85</v>
      </c>
      <c r="C25" s="23">
        <v>2.2498142719268799</v>
      </c>
      <c r="D25" s="23">
        <v>2.8626890182495099</v>
      </c>
      <c r="E25" s="23">
        <v>3.1390731334686302</v>
      </c>
      <c r="F25" s="23">
        <v>3.3001074790954599</v>
      </c>
      <c r="G25" s="23">
        <v>3.3730089664459202</v>
      </c>
      <c r="H25" s="23">
        <v>3.4035594463348402</v>
      </c>
      <c r="I25" s="23">
        <v>3.4015915393829301</v>
      </c>
      <c r="J25" s="23">
        <v>3.3816564083099401</v>
      </c>
      <c r="K25" s="23">
        <v>3.35063529014587</v>
      </c>
      <c r="L25" s="23">
        <v>3.3127174377441402</v>
      </c>
      <c r="M25" s="23">
        <v>3.27280974388123</v>
      </c>
    </row>
    <row r="26" spans="1:13" x14ac:dyDescent="0.35">
      <c r="A26" s="62"/>
      <c r="B26" s="2">
        <v>0.9</v>
      </c>
      <c r="C26" s="23">
        <v>2.23029637336731</v>
      </c>
      <c r="D26" s="23">
        <v>2.8563613891601598</v>
      </c>
      <c r="E26" s="23">
        <v>3.1391625404357901</v>
      </c>
      <c r="F26" s="23">
        <v>3.3006145954132098</v>
      </c>
      <c r="G26" s="23">
        <v>3.3725242614746098</v>
      </c>
      <c r="H26" s="23">
        <v>3.4046864509582502</v>
      </c>
      <c r="I26" s="23">
        <v>3.4028592109680198</v>
      </c>
      <c r="J26" s="23">
        <v>3.3829715251922599</v>
      </c>
      <c r="K26" s="23">
        <v>3.3519222736358598</v>
      </c>
      <c r="L26" s="23">
        <v>3.3139393329620401</v>
      </c>
      <c r="M26" s="23">
        <v>3.2743680477142298</v>
      </c>
    </row>
    <row r="27" spans="1:13" x14ac:dyDescent="0.35">
      <c r="A27" s="62"/>
      <c r="B27" s="2">
        <v>0.95</v>
      </c>
      <c r="C27" s="23">
        <v>2.21246361732483</v>
      </c>
      <c r="D27" s="23">
        <v>2.85047388076782</v>
      </c>
      <c r="E27" s="23">
        <v>3.1392462253570601</v>
      </c>
      <c r="F27" s="23">
        <v>3.3008890151977499</v>
      </c>
      <c r="G27" s="23">
        <v>3.3731870651245099</v>
      </c>
      <c r="H27" s="23">
        <v>3.4057354927063002</v>
      </c>
      <c r="I27" s="23">
        <v>3.4040443897247301</v>
      </c>
      <c r="J27" s="23">
        <v>3.3841791152954102</v>
      </c>
      <c r="K27" s="23">
        <v>3.35308837890625</v>
      </c>
      <c r="L27" s="23">
        <v>3.3153948783874498</v>
      </c>
      <c r="M27" s="23">
        <v>3.2757835388183598</v>
      </c>
    </row>
    <row r="28" spans="1:13" x14ac:dyDescent="0.35">
      <c r="A28" s="62"/>
      <c r="B28" s="2">
        <v>1</v>
      </c>
      <c r="C28" s="23">
        <v>2.1961185932159402</v>
      </c>
      <c r="D28" s="23">
        <v>2.8449864387512198</v>
      </c>
      <c r="E28" s="23">
        <v>3.1392450332641602</v>
      </c>
      <c r="F28" s="23">
        <v>3.3009815216064502</v>
      </c>
      <c r="G28" s="23">
        <v>3.3738532066345202</v>
      </c>
      <c r="H28" s="23">
        <v>3.40672755241394</v>
      </c>
      <c r="I28" s="23">
        <v>3.4051480293273899</v>
      </c>
      <c r="J28" s="23">
        <v>3.3852815628051798</v>
      </c>
      <c r="K28" s="23">
        <v>3.3541460037231401</v>
      </c>
      <c r="L28" s="23">
        <v>3.3168468475341801</v>
      </c>
      <c r="M28" s="23">
        <v>3.27707743644714</v>
      </c>
    </row>
    <row r="39" spans="1:13" x14ac:dyDescent="0.35">
      <c r="A39" s="63" t="s">
        <v>1</v>
      </c>
      <c r="B39" s="63"/>
      <c r="C39" s="63"/>
      <c r="D39" s="63"/>
      <c r="E39" s="63"/>
      <c r="F39" s="63"/>
      <c r="G39" s="63"/>
      <c r="H39" s="63"/>
      <c r="I39" s="63"/>
      <c r="J39" s="63"/>
      <c r="K39" s="63"/>
      <c r="L39" s="63"/>
      <c r="M39" s="63"/>
    </row>
    <row r="40" spans="1:13" x14ac:dyDescent="0.35">
      <c r="A40" s="62" t="s">
        <v>0</v>
      </c>
      <c r="B40" s="1"/>
      <c r="C40" s="1">
        <v>0</v>
      </c>
      <c r="D40" s="1">
        <v>0.1</v>
      </c>
      <c r="E40" s="1">
        <v>0.2</v>
      </c>
      <c r="F40" s="1">
        <v>0.3</v>
      </c>
      <c r="G40" s="1">
        <v>0.4</v>
      </c>
      <c r="H40" s="1">
        <v>0.5</v>
      </c>
      <c r="I40" s="1">
        <v>0.6</v>
      </c>
      <c r="J40" s="1">
        <v>0.7</v>
      </c>
      <c r="K40" s="1">
        <v>0.8</v>
      </c>
      <c r="L40" s="1">
        <v>0.9</v>
      </c>
      <c r="M40" s="1">
        <v>1</v>
      </c>
    </row>
    <row r="41" spans="1:13" x14ac:dyDescent="0.35">
      <c r="A41" s="62"/>
      <c r="B41" s="2">
        <v>0</v>
      </c>
      <c r="C41" s="24">
        <v>3</v>
      </c>
      <c r="D41" s="25">
        <v>3</v>
      </c>
      <c r="E41" s="25">
        <v>3</v>
      </c>
      <c r="F41" s="25">
        <v>3</v>
      </c>
      <c r="G41" s="25">
        <v>3</v>
      </c>
      <c r="H41" s="25">
        <v>3</v>
      </c>
      <c r="I41" s="25">
        <v>3</v>
      </c>
      <c r="J41" s="25">
        <v>3</v>
      </c>
      <c r="K41" s="25">
        <v>3</v>
      </c>
      <c r="L41" s="25">
        <v>3</v>
      </c>
      <c r="M41" s="25">
        <v>3</v>
      </c>
    </row>
    <row r="42" spans="1:13" x14ac:dyDescent="0.35">
      <c r="A42" s="62"/>
      <c r="B42" s="2">
        <v>0.05</v>
      </c>
      <c r="C42" s="25">
        <v>2.1590454578399698</v>
      </c>
      <c r="D42" s="25">
        <v>2.1051542758941699</v>
      </c>
      <c r="E42" s="25">
        <v>2.05089211463928</v>
      </c>
      <c r="F42" s="25">
        <v>1.99724793434143</v>
      </c>
      <c r="G42" s="25">
        <v>1.9460852146148699</v>
      </c>
      <c r="H42" s="25">
        <v>1.8967766761779801</v>
      </c>
      <c r="I42" s="25">
        <v>1.8511253595352199</v>
      </c>
      <c r="J42" s="25">
        <v>1.80734002590179</v>
      </c>
      <c r="K42" s="25">
        <v>1.7655397653579701</v>
      </c>
      <c r="L42" s="25">
        <v>1.72632336616516</v>
      </c>
      <c r="M42" s="25">
        <v>1.68934857845306</v>
      </c>
    </row>
    <row r="43" spans="1:13" x14ac:dyDescent="0.35">
      <c r="A43" s="62"/>
      <c r="B43" s="2">
        <v>0.1</v>
      </c>
      <c r="C43" s="25">
        <v>1.8940410614013701</v>
      </c>
      <c r="D43" s="25">
        <v>1.80633521080017</v>
      </c>
      <c r="E43" s="25">
        <v>1.7298893928527801</v>
      </c>
      <c r="F43" s="25">
        <v>1.66289806365967</v>
      </c>
      <c r="G43" s="25">
        <v>1.60254549980164</v>
      </c>
      <c r="H43" s="25">
        <v>1.5472556352615401</v>
      </c>
      <c r="I43" s="25">
        <v>1.49678289890289</v>
      </c>
      <c r="J43" s="25">
        <v>1.4501941204071001</v>
      </c>
      <c r="K43" s="25">
        <v>1.40695023536682</v>
      </c>
      <c r="L43" s="25">
        <v>1.3670494556427</v>
      </c>
      <c r="M43" s="25">
        <v>1.33027231693268</v>
      </c>
    </row>
    <row r="44" spans="1:13" x14ac:dyDescent="0.35">
      <c r="A44" s="62"/>
      <c r="B44" s="2">
        <v>0.15</v>
      </c>
      <c r="C44" s="25">
        <v>1.7585703134536701</v>
      </c>
      <c r="D44" s="25">
        <v>1.63190925121307</v>
      </c>
      <c r="E44" s="25">
        <v>1.5433425903320299</v>
      </c>
      <c r="F44" s="25">
        <v>1.47176969051361</v>
      </c>
      <c r="G44" s="25">
        <v>1.4083497524261499</v>
      </c>
      <c r="H44" s="25">
        <v>1.35167837142944</v>
      </c>
      <c r="I44" s="25">
        <v>1.3006956577301001</v>
      </c>
      <c r="J44" s="25">
        <v>1.2539868354797401</v>
      </c>
      <c r="K44" s="25">
        <v>1.21158671379089</v>
      </c>
      <c r="L44" s="25">
        <v>1.1729953289032</v>
      </c>
      <c r="M44" s="25">
        <v>1.13824486732483</v>
      </c>
    </row>
    <row r="45" spans="1:13" x14ac:dyDescent="0.35">
      <c r="A45" s="62"/>
      <c r="B45" s="2">
        <v>0.2</v>
      </c>
      <c r="C45" s="25">
        <v>1.6796362400054901</v>
      </c>
      <c r="D45" s="25">
        <v>1.5133131742477399</v>
      </c>
      <c r="E45" s="25">
        <v>1.41682624816895</v>
      </c>
      <c r="F45" s="25">
        <v>1.3425706624984699</v>
      </c>
      <c r="G45" s="25">
        <v>1.27705502510071</v>
      </c>
      <c r="H45" s="25">
        <v>1.2183580398559599</v>
      </c>
      <c r="I45" s="25">
        <v>1.1671673059463501</v>
      </c>
      <c r="J45" s="25">
        <v>1.1213239431381199</v>
      </c>
      <c r="K45" s="25">
        <v>1.0799243450164799</v>
      </c>
      <c r="L45" s="25">
        <v>1.0437477827072099</v>
      </c>
      <c r="M45" s="25">
        <v>1.0103632211685201</v>
      </c>
    </row>
    <row r="46" spans="1:13" x14ac:dyDescent="0.35">
      <c r="A46" s="62"/>
      <c r="B46" s="2">
        <v>0.25</v>
      </c>
      <c r="C46" s="25">
        <v>1.6270447969436601</v>
      </c>
      <c r="D46" s="25">
        <v>1.4246563911437999</v>
      </c>
      <c r="E46" s="25">
        <v>1.3237047195434599</v>
      </c>
      <c r="F46" s="25">
        <v>1.2446537017822299</v>
      </c>
      <c r="G46" s="25">
        <v>1.1764919757843</v>
      </c>
      <c r="H46" s="25">
        <v>1.1175400018692001</v>
      </c>
      <c r="I46" s="25">
        <v>1.0670866966247601</v>
      </c>
      <c r="J46" s="25">
        <v>1.0223294496536299</v>
      </c>
      <c r="K46" s="25">
        <v>0.98339605331420898</v>
      </c>
      <c r="L46" s="25">
        <v>0.94848024845123302</v>
      </c>
      <c r="M46" s="25">
        <v>0.91717708110809304</v>
      </c>
    </row>
    <row r="47" spans="1:13" x14ac:dyDescent="0.35">
      <c r="A47" s="62"/>
      <c r="B47" s="2">
        <v>0.3</v>
      </c>
      <c r="C47" s="25">
        <v>1.5911893844604501</v>
      </c>
      <c r="D47" s="25">
        <v>1.3546229600906401</v>
      </c>
      <c r="E47" s="25">
        <v>1.2494298219680799</v>
      </c>
      <c r="F47" s="25">
        <v>1.16521108150482</v>
      </c>
      <c r="G47" s="25">
        <v>1.0958337783813501</v>
      </c>
      <c r="H47" s="25">
        <v>1.03749108314514</v>
      </c>
      <c r="I47" s="25">
        <v>0.98810821771621704</v>
      </c>
      <c r="J47" s="25">
        <v>0.94516009092330899</v>
      </c>
      <c r="K47" s="25">
        <v>0.90799999237060602</v>
      </c>
      <c r="L47" s="25">
        <v>0.87518197298049905</v>
      </c>
      <c r="M47" s="25">
        <v>0.84543281793594405</v>
      </c>
    </row>
    <row r="48" spans="1:13" x14ac:dyDescent="0.35">
      <c r="A48" s="62"/>
      <c r="B48" s="2">
        <v>0.35</v>
      </c>
      <c r="C48" s="25">
        <v>1.56367743015289</v>
      </c>
      <c r="D48" s="25">
        <v>1.29805016517639</v>
      </c>
      <c r="E48" s="25">
        <v>1.1860949993133501</v>
      </c>
      <c r="F48" s="25">
        <v>1.09883379936218</v>
      </c>
      <c r="G48" s="25">
        <v>1.0288678407669101</v>
      </c>
      <c r="H48" s="25">
        <v>0.97149538993835505</v>
      </c>
      <c r="I48" s="25">
        <v>0.92423349618911699</v>
      </c>
      <c r="J48" s="25">
        <v>0.88290482759475697</v>
      </c>
      <c r="K48" s="25">
        <v>0.84763634204864502</v>
      </c>
      <c r="L48" s="25">
        <v>0.81636363267898604</v>
      </c>
      <c r="M48" s="25">
        <v>0.78843408823013295</v>
      </c>
    </row>
    <row r="49" spans="1:13" x14ac:dyDescent="0.35">
      <c r="A49" s="62"/>
      <c r="B49" s="2">
        <v>0.4</v>
      </c>
      <c r="C49" s="25">
        <v>1.5436495542526201</v>
      </c>
      <c r="D49" s="25">
        <v>1.2496751546859699</v>
      </c>
      <c r="E49" s="25">
        <v>1.13185930252075</v>
      </c>
      <c r="F49" s="25">
        <v>1.04244756698608</v>
      </c>
      <c r="G49" s="25">
        <v>0.97247618436813399</v>
      </c>
      <c r="H49" s="25">
        <v>0.91730481386184703</v>
      </c>
      <c r="I49" s="25">
        <v>0.87107574939727805</v>
      </c>
      <c r="J49" s="25">
        <v>0.83195054531097401</v>
      </c>
      <c r="K49" s="25">
        <v>0.79758262634277299</v>
      </c>
      <c r="L49" s="25">
        <v>0.76769340038299605</v>
      </c>
      <c r="M49" s="25">
        <v>0.7413689494133</v>
      </c>
    </row>
    <row r="50" spans="1:13" x14ac:dyDescent="0.35">
      <c r="A50" s="62"/>
      <c r="B50" s="2">
        <v>0.45</v>
      </c>
      <c r="C50" s="25">
        <v>1.52685546875</v>
      </c>
      <c r="D50" s="25">
        <v>1.2084310054779099</v>
      </c>
      <c r="E50" s="25">
        <v>1.08406114578247</v>
      </c>
      <c r="F50" s="25">
        <v>0.99321538209915206</v>
      </c>
      <c r="G50" s="25">
        <v>0.92446327209472701</v>
      </c>
      <c r="H50" s="25">
        <v>0.870427787303925</v>
      </c>
      <c r="I50" s="25">
        <v>0.825886070728302</v>
      </c>
      <c r="J50" s="25">
        <v>0.78826594352722201</v>
      </c>
      <c r="K50" s="25">
        <v>0.75550538301467896</v>
      </c>
      <c r="L50" s="25">
        <v>0.72690910100936901</v>
      </c>
      <c r="M50" s="25">
        <v>0.70188421010971103</v>
      </c>
    </row>
    <row r="51" spans="1:13" x14ac:dyDescent="0.35">
      <c r="A51" s="62"/>
      <c r="B51" s="2">
        <v>0.5</v>
      </c>
      <c r="C51" s="25">
        <v>1.51401019096375</v>
      </c>
      <c r="D51" s="25">
        <v>1.17202496528625</v>
      </c>
      <c r="E51" s="25">
        <v>1.0419447422027599</v>
      </c>
      <c r="F51" s="25">
        <v>0.95026433467865001</v>
      </c>
      <c r="G51" s="25">
        <v>0.882634818553925</v>
      </c>
      <c r="H51" s="25">
        <v>0.83018183708190896</v>
      </c>
      <c r="I51" s="25">
        <v>0.78732568025589</v>
      </c>
      <c r="J51" s="25">
        <v>0.75099015235900901</v>
      </c>
      <c r="K51" s="25">
        <v>0.72003048658371005</v>
      </c>
      <c r="L51" s="25">
        <v>0.69236361980438199</v>
      </c>
      <c r="M51" s="25">
        <v>0.66837918758392301</v>
      </c>
    </row>
    <row r="52" spans="1:13" x14ac:dyDescent="0.35">
      <c r="A52" s="62"/>
      <c r="B52" s="2">
        <v>0.55000000000000004</v>
      </c>
      <c r="C52" s="25">
        <v>1.50252377986908</v>
      </c>
      <c r="D52" s="25">
        <v>1.1388932466507</v>
      </c>
      <c r="E52" s="25">
        <v>1.00317847728729</v>
      </c>
      <c r="F52" s="25">
        <v>0.91193592548370395</v>
      </c>
      <c r="G52" s="25">
        <v>0.84618180990219105</v>
      </c>
      <c r="H52" s="25">
        <v>0.79481500387191795</v>
      </c>
      <c r="I52" s="25">
        <v>0.753531754016876</v>
      </c>
      <c r="J52" s="25">
        <v>0.71870452165603604</v>
      </c>
      <c r="K52" s="25">
        <v>0.68886464834213301</v>
      </c>
      <c r="L52" s="25">
        <v>0.66218179464340199</v>
      </c>
      <c r="M52" s="25">
        <v>0.63890665769577004</v>
      </c>
    </row>
    <row r="53" spans="1:13" x14ac:dyDescent="0.35">
      <c r="A53" s="62"/>
      <c r="B53" s="2">
        <v>0.6</v>
      </c>
      <c r="C53" s="25">
        <v>1.4939674139022801</v>
      </c>
      <c r="D53" s="25">
        <v>1.1087772846221899</v>
      </c>
      <c r="E53" s="25">
        <v>0.96887308359146096</v>
      </c>
      <c r="F53" s="25">
        <v>0.87836551666259799</v>
      </c>
      <c r="G53" s="25">
        <v>0.81364709138870195</v>
      </c>
      <c r="H53" s="25">
        <v>0.76408451795578003</v>
      </c>
      <c r="I53" s="25">
        <v>0.72416305541992199</v>
      </c>
      <c r="J53" s="25">
        <v>0.69020295143127397</v>
      </c>
      <c r="K53" s="25">
        <v>0.66108947992324796</v>
      </c>
      <c r="L53" s="25">
        <v>0.63609898090362604</v>
      </c>
      <c r="M53" s="25">
        <v>0.61378407478332497</v>
      </c>
    </row>
    <row r="54" spans="1:13" x14ac:dyDescent="0.35">
      <c r="A54" s="62"/>
      <c r="B54" s="2">
        <v>0.65</v>
      </c>
      <c r="C54" s="25">
        <v>1.4856258630752599</v>
      </c>
      <c r="D54" s="25">
        <v>1.08106696605682</v>
      </c>
      <c r="E54" s="25">
        <v>0.93781524896621704</v>
      </c>
      <c r="F54" s="25">
        <v>0.84769040346145597</v>
      </c>
      <c r="G54" s="25">
        <v>0.784623682498932</v>
      </c>
      <c r="H54" s="25">
        <v>0.736899554729462</v>
      </c>
      <c r="I54" s="25">
        <v>0.69747668504714999</v>
      </c>
      <c r="J54" s="25">
        <v>0.66484355926513705</v>
      </c>
      <c r="K54" s="25">
        <v>0.63671201467514005</v>
      </c>
      <c r="L54" s="25">
        <v>0.61262077093124401</v>
      </c>
      <c r="M54" s="25">
        <v>0.59094303846359297</v>
      </c>
    </row>
    <row r="55" spans="1:13" x14ac:dyDescent="0.35">
      <c r="A55" s="62"/>
      <c r="B55" s="2">
        <v>0.7</v>
      </c>
      <c r="C55" s="25">
        <v>1.47936928272247</v>
      </c>
      <c r="D55" s="25">
        <v>1.0552397966384901</v>
      </c>
      <c r="E55" s="25">
        <v>0.90917986631393399</v>
      </c>
      <c r="F55" s="25">
        <v>0.82030630111694303</v>
      </c>
      <c r="G55" s="25">
        <v>0.75862985849380504</v>
      </c>
      <c r="H55" s="25">
        <v>0.71167135238647505</v>
      </c>
      <c r="I55" s="25">
        <v>0.67394065856933605</v>
      </c>
      <c r="J55" s="25">
        <v>0.642164707183838</v>
      </c>
      <c r="K55" s="25">
        <v>0.61532741785049405</v>
      </c>
      <c r="L55" s="25">
        <v>0.591300189495087</v>
      </c>
      <c r="M55" s="25">
        <v>0.57059681415557895</v>
      </c>
    </row>
    <row r="56" spans="1:13" x14ac:dyDescent="0.35">
      <c r="A56" s="62"/>
      <c r="B56" s="2">
        <v>0.75</v>
      </c>
      <c r="C56" s="25">
        <v>1.4731125831603999</v>
      </c>
      <c r="D56" s="25">
        <v>1.0311484336853001</v>
      </c>
      <c r="E56" s="25">
        <v>0.88303667306900002</v>
      </c>
      <c r="F56" s="25">
        <v>0.79540157318115201</v>
      </c>
      <c r="G56" s="25">
        <v>0.73511159420013406</v>
      </c>
      <c r="H56" s="25">
        <v>0.68946021795272805</v>
      </c>
      <c r="I56" s="25">
        <v>0.65283840894699097</v>
      </c>
      <c r="J56" s="25">
        <v>0.62178808450698897</v>
      </c>
      <c r="K56" s="25">
        <v>0.59548199176788297</v>
      </c>
      <c r="L56" s="25">
        <v>0.57256942987442005</v>
      </c>
      <c r="M56" s="25">
        <v>0.55227994918823198</v>
      </c>
    </row>
    <row r="57" spans="1:13" x14ac:dyDescent="0.35">
      <c r="A57" s="62"/>
      <c r="B57" s="2">
        <v>0.8</v>
      </c>
      <c r="C57" s="25">
        <v>1.46841216087341</v>
      </c>
      <c r="D57" s="25">
        <v>1.0083141326904299</v>
      </c>
      <c r="E57" s="25">
        <v>0.85884445905685403</v>
      </c>
      <c r="F57" s="25">
        <v>0.772419273853302</v>
      </c>
      <c r="G57" s="25">
        <v>0.71351718902587902</v>
      </c>
      <c r="H57" s="25">
        <v>0.66907936334609996</v>
      </c>
      <c r="I57" s="25">
        <v>0.63355165719985995</v>
      </c>
      <c r="J57" s="25">
        <v>0.60334789752960205</v>
      </c>
      <c r="K57" s="25">
        <v>0.57765102386474598</v>
      </c>
      <c r="L57" s="25">
        <v>0.55524700880050704</v>
      </c>
      <c r="M57" s="25">
        <v>0.535536408424377</v>
      </c>
    </row>
    <row r="58" spans="1:13" x14ac:dyDescent="0.35">
      <c r="A58" s="62"/>
      <c r="B58" s="2">
        <v>0.85</v>
      </c>
      <c r="C58" s="25">
        <v>1.4643754959106401</v>
      </c>
      <c r="D58" s="25">
        <v>0.98720610141754195</v>
      </c>
      <c r="E58" s="25">
        <v>0.83660846948623702</v>
      </c>
      <c r="F58" s="25">
        <v>0.75113874673843395</v>
      </c>
      <c r="G58" s="25">
        <v>0.69360601902008101</v>
      </c>
      <c r="H58" s="25">
        <v>0.65052866935730003</v>
      </c>
      <c r="I58" s="25">
        <v>0.61531859636306796</v>
      </c>
      <c r="J58" s="25">
        <v>0.58637362718582198</v>
      </c>
      <c r="K58" s="25">
        <v>0.56106752157211304</v>
      </c>
      <c r="L58" s="25">
        <v>0.53930133581161499</v>
      </c>
      <c r="M58" s="25">
        <v>0.52001458406448398</v>
      </c>
    </row>
    <row r="59" spans="1:13" x14ac:dyDescent="0.35">
      <c r="A59" s="62"/>
      <c r="B59" s="2">
        <v>0.9</v>
      </c>
      <c r="C59" s="25">
        <v>1.45973777770996</v>
      </c>
      <c r="D59" s="25">
        <v>0.96720790863037098</v>
      </c>
      <c r="E59" s="25">
        <v>0.815809845924377</v>
      </c>
      <c r="F59" s="25">
        <v>0.73203855752945002</v>
      </c>
      <c r="G59" s="25">
        <v>0.67576491832733199</v>
      </c>
      <c r="H59" s="25">
        <v>0.63342720270156905</v>
      </c>
      <c r="I59" s="25">
        <v>0.59929573535919201</v>
      </c>
      <c r="J59" s="25">
        <v>0.57059681415557895</v>
      </c>
      <c r="K59" s="25">
        <v>0.54621541500091597</v>
      </c>
      <c r="L59" s="25">
        <v>0.52489078044891402</v>
      </c>
      <c r="M59" s="25">
        <v>0.50607752799987804</v>
      </c>
    </row>
    <row r="60" spans="1:13" x14ac:dyDescent="0.35">
      <c r="A60" s="62"/>
      <c r="B60" s="2">
        <v>0.95</v>
      </c>
      <c r="C60" s="25">
        <v>1.45654225349426</v>
      </c>
      <c r="D60" s="25">
        <v>0.94829130172729503</v>
      </c>
      <c r="E60" s="25">
        <v>0.79688829183578502</v>
      </c>
      <c r="F60" s="25">
        <v>0.71400380134582497</v>
      </c>
      <c r="G60" s="25">
        <v>0.65912175178527799</v>
      </c>
      <c r="H60" s="25">
        <v>0.61754000186920199</v>
      </c>
      <c r="I60" s="25">
        <v>0.584001064300537</v>
      </c>
      <c r="J60" s="25">
        <v>0.55632698535919201</v>
      </c>
      <c r="K60" s="25">
        <v>0.53252029418945301</v>
      </c>
      <c r="L60" s="25">
        <v>0.511177659034729</v>
      </c>
      <c r="M60" s="25">
        <v>0.49321159720420799</v>
      </c>
    </row>
    <row r="61" spans="1:13" x14ac:dyDescent="0.35">
      <c r="A61" s="62"/>
      <c r="B61" s="2">
        <v>1</v>
      </c>
      <c r="C61" s="25">
        <v>1.45287477970123</v>
      </c>
      <c r="D61" s="25">
        <v>0.93038618564605702</v>
      </c>
      <c r="E61" s="25">
        <v>0.77920663356780995</v>
      </c>
      <c r="F61" s="25">
        <v>0.69713437557220503</v>
      </c>
      <c r="G61" s="25">
        <v>0.64372271299362205</v>
      </c>
      <c r="H61" s="25">
        <v>0.602572321891785</v>
      </c>
      <c r="I61" s="25">
        <v>0.56972742080688499</v>
      </c>
      <c r="J61" s="25">
        <v>0.54257643222808805</v>
      </c>
      <c r="K61" s="25">
        <v>0.51928675174713101</v>
      </c>
      <c r="L61" s="25">
        <v>0.498919516801834</v>
      </c>
      <c r="M61" s="25">
        <v>0.48107713460922202</v>
      </c>
    </row>
    <row r="72" spans="1:13" x14ac:dyDescent="0.35">
      <c r="A72" s="63" t="s">
        <v>1</v>
      </c>
      <c r="B72" s="63"/>
      <c r="C72" s="63"/>
      <c r="D72" s="63"/>
      <c r="E72" s="63"/>
      <c r="F72" s="63"/>
      <c r="G72" s="63"/>
      <c r="H72" s="63"/>
      <c r="I72" s="63"/>
      <c r="J72" s="63"/>
      <c r="K72" s="63"/>
      <c r="L72" s="63"/>
      <c r="M72" s="63"/>
    </row>
    <row r="73" spans="1:13" x14ac:dyDescent="0.35">
      <c r="A73" s="62" t="s">
        <v>0</v>
      </c>
      <c r="B73" s="1"/>
      <c r="C73" s="1">
        <v>0</v>
      </c>
      <c r="D73" s="1">
        <v>0.1</v>
      </c>
      <c r="E73" s="1">
        <v>0.2</v>
      </c>
      <c r="F73" s="1">
        <v>0.3</v>
      </c>
      <c r="G73" s="1">
        <v>0.4</v>
      </c>
      <c r="H73" s="1">
        <v>0.5</v>
      </c>
      <c r="I73" s="1">
        <v>0.6</v>
      </c>
      <c r="J73" s="1">
        <v>0.7</v>
      </c>
      <c r="K73" s="1">
        <v>0.8</v>
      </c>
      <c r="L73" s="1">
        <v>0.9</v>
      </c>
      <c r="M73" s="1">
        <v>1</v>
      </c>
    </row>
    <row r="74" spans="1:13" x14ac:dyDescent="0.35">
      <c r="A74" s="62"/>
      <c r="B74" s="2">
        <v>0</v>
      </c>
      <c r="C74" s="26">
        <v>0</v>
      </c>
      <c r="D74" s="27">
        <v>0</v>
      </c>
      <c r="E74" s="27">
        <v>0</v>
      </c>
      <c r="F74" s="27">
        <v>0</v>
      </c>
      <c r="G74" s="27">
        <v>0</v>
      </c>
      <c r="H74" s="27">
        <v>0</v>
      </c>
      <c r="I74" s="27">
        <v>0</v>
      </c>
      <c r="J74" s="27">
        <v>0</v>
      </c>
      <c r="K74" s="27">
        <v>0</v>
      </c>
      <c r="L74" s="27">
        <v>0</v>
      </c>
      <c r="M74" s="27">
        <v>0</v>
      </c>
    </row>
    <row r="75" spans="1:13" x14ac:dyDescent="0.35">
      <c r="A75" s="62"/>
      <c r="B75" s="2">
        <v>0.05</v>
      </c>
      <c r="C75" s="27">
        <v>1.9579526036977799E-2</v>
      </c>
      <c r="D75" s="27">
        <v>2.40511056035757E-2</v>
      </c>
      <c r="E75" s="27">
        <v>2.7235953137278598E-2</v>
      </c>
      <c r="F75" s="27">
        <v>2.9892031103372602E-2</v>
      </c>
      <c r="G75" s="27">
        <v>3.17574329674244E-2</v>
      </c>
      <c r="H75" s="27">
        <v>3.3266596496105201E-2</v>
      </c>
      <c r="I75" s="27">
        <v>3.4563120454549803E-2</v>
      </c>
      <c r="J75" s="27">
        <v>3.5505261272192001E-2</v>
      </c>
      <c r="K75" s="27">
        <v>3.6300059407949503E-2</v>
      </c>
      <c r="L75" s="27">
        <v>3.6867141723632799E-2</v>
      </c>
      <c r="M75" s="27">
        <v>3.7361230701208101E-2</v>
      </c>
    </row>
    <row r="76" spans="1:13" x14ac:dyDescent="0.35">
      <c r="A76" s="62"/>
      <c r="B76" s="2">
        <v>0.1</v>
      </c>
      <c r="C76" s="27">
        <v>1.46072311326861E-2</v>
      </c>
      <c r="D76" s="27">
        <v>2.44334042072296E-2</v>
      </c>
      <c r="E76" s="27">
        <v>2.8645822778344199E-2</v>
      </c>
      <c r="F76" s="27">
        <v>3.1387832015752799E-2</v>
      </c>
      <c r="G76" s="27">
        <v>3.3180877566337599E-2</v>
      </c>
      <c r="H76" s="27">
        <v>3.4604784101247801E-2</v>
      </c>
      <c r="I76" s="27">
        <v>3.5312067717313801E-2</v>
      </c>
      <c r="J76" s="27">
        <v>3.5855676978826502E-2</v>
      </c>
      <c r="K76" s="27">
        <v>3.6109589040279402E-2</v>
      </c>
      <c r="L76" s="27">
        <v>3.6150354892015499E-2</v>
      </c>
      <c r="M76" s="27">
        <v>3.6167375743389102E-2</v>
      </c>
    </row>
    <row r="77" spans="1:13" x14ac:dyDescent="0.35">
      <c r="A77" s="62"/>
      <c r="B77" s="2">
        <v>0.15</v>
      </c>
      <c r="C77" s="27">
        <v>1.03283412754536E-2</v>
      </c>
      <c r="D77" s="27">
        <v>2.37075984477997E-2</v>
      </c>
      <c r="E77" s="27">
        <v>2.86770816892386E-2</v>
      </c>
      <c r="F77" s="27">
        <v>3.1923111528158202E-2</v>
      </c>
      <c r="G77" s="27">
        <v>3.3758495002985001E-2</v>
      </c>
      <c r="H77" s="27">
        <v>3.4623716026544599E-2</v>
      </c>
      <c r="I77" s="27">
        <v>3.5071525722742102E-2</v>
      </c>
      <c r="J77" s="27">
        <v>3.4959342330694199E-2</v>
      </c>
      <c r="K77" s="27">
        <v>3.4724537283182103E-2</v>
      </c>
      <c r="L77" s="27">
        <v>3.4493349492549903E-2</v>
      </c>
      <c r="M77" s="27">
        <v>3.4016046673059498E-2</v>
      </c>
    </row>
    <row r="78" spans="1:13" x14ac:dyDescent="0.35">
      <c r="A78" s="62"/>
      <c r="B78" s="2">
        <v>0.2</v>
      </c>
      <c r="C78" s="27">
        <v>6.8869898095727002E-3</v>
      </c>
      <c r="D78" s="27">
        <v>2.3446068167686501E-2</v>
      </c>
      <c r="E78" s="27">
        <v>2.9314177110791199E-2</v>
      </c>
      <c r="F78" s="27">
        <v>3.2428152859211003E-2</v>
      </c>
      <c r="G78" s="27">
        <v>3.37863154709339E-2</v>
      </c>
      <c r="H78" s="27">
        <v>3.4077908843755701E-2</v>
      </c>
      <c r="I78" s="27">
        <v>3.3981487154960598E-2</v>
      </c>
      <c r="J78" s="27">
        <v>3.3586844801902799E-2</v>
      </c>
      <c r="K78" s="27">
        <v>3.3080209046602298E-2</v>
      </c>
      <c r="L78" s="27">
        <v>3.2512336969375603E-2</v>
      </c>
      <c r="M78" s="27">
        <v>3.1872343271970797E-2</v>
      </c>
    </row>
    <row r="79" spans="1:13" x14ac:dyDescent="0.35">
      <c r="A79" s="62"/>
      <c r="B79" s="2">
        <v>0.25</v>
      </c>
      <c r="C79" s="27">
        <v>4.7019296325743198E-3</v>
      </c>
      <c r="D79" s="27">
        <v>2.32033859938383E-2</v>
      </c>
      <c r="E79" s="27">
        <v>2.9802776873111701E-2</v>
      </c>
      <c r="F79" s="27">
        <v>3.2387197017669699E-2</v>
      </c>
      <c r="G79" s="27">
        <v>3.3271063119173098E-2</v>
      </c>
      <c r="H79" s="27">
        <v>3.3214118331670803E-2</v>
      </c>
      <c r="I79" s="27">
        <v>3.2670084387064001E-2</v>
      </c>
      <c r="J79" s="27">
        <v>3.1994815915822997E-2</v>
      </c>
      <c r="K79" s="27">
        <v>3.1366270035505302E-2</v>
      </c>
      <c r="L79" s="27">
        <v>3.05637456476688E-2</v>
      </c>
      <c r="M79" s="27">
        <v>2.9839428141713101E-2</v>
      </c>
    </row>
    <row r="80" spans="1:13" x14ac:dyDescent="0.35">
      <c r="A80" s="62"/>
      <c r="B80" s="2">
        <v>0.3</v>
      </c>
      <c r="C80" s="27">
        <v>3.1625891570001802E-3</v>
      </c>
      <c r="D80" s="27">
        <v>2.34552323818207E-2</v>
      </c>
      <c r="E80" s="27">
        <v>3.0107725411653501E-2</v>
      </c>
      <c r="F80" s="27">
        <v>3.2245207577943802E-2</v>
      </c>
      <c r="G80" s="27">
        <v>3.2586868852376903E-2</v>
      </c>
      <c r="H80" s="27">
        <v>3.1993374228477499E-2</v>
      </c>
      <c r="I80" s="27">
        <v>3.1256176531314898E-2</v>
      </c>
      <c r="J80" s="27">
        <v>3.0504614114761401E-2</v>
      </c>
      <c r="K80" s="27">
        <v>2.9640262946486501E-2</v>
      </c>
      <c r="L80" s="27">
        <v>2.8754299506545102E-2</v>
      </c>
      <c r="M80" s="27">
        <v>2.81076654791832E-2</v>
      </c>
    </row>
    <row r="81" spans="1:13" x14ac:dyDescent="0.35">
      <c r="A81" s="62"/>
      <c r="B81" s="2">
        <v>0.35</v>
      </c>
      <c r="C81" s="27">
        <v>1.9406254868954401E-3</v>
      </c>
      <c r="D81" s="27">
        <v>2.3736981675028801E-2</v>
      </c>
      <c r="E81" s="27">
        <v>3.0224222689866999E-2</v>
      </c>
      <c r="F81" s="27">
        <v>3.1834375113248797E-2</v>
      </c>
      <c r="G81" s="27">
        <v>3.1535513699054697E-2</v>
      </c>
      <c r="H81" s="27">
        <v>3.0933571979403499E-2</v>
      </c>
      <c r="I81" s="27">
        <v>2.99549996852875E-2</v>
      </c>
      <c r="J81" s="27">
        <v>2.8983473777771E-2</v>
      </c>
      <c r="K81" s="27">
        <v>2.8112709522247301E-2</v>
      </c>
      <c r="L81" s="27">
        <v>2.7322353795170801E-2</v>
      </c>
      <c r="M81" s="27">
        <v>2.6557082310318898E-2</v>
      </c>
    </row>
    <row r="82" spans="1:13" x14ac:dyDescent="0.35">
      <c r="A82" s="62"/>
      <c r="B82" s="2">
        <v>0.4</v>
      </c>
      <c r="C82" s="27">
        <v>1.11264875158668E-3</v>
      </c>
      <c r="D82" s="27">
        <v>2.4112258106470101E-2</v>
      </c>
      <c r="E82" s="27">
        <v>3.0230632051825499E-2</v>
      </c>
      <c r="F82" s="27">
        <v>3.1155651435256001E-2</v>
      </c>
      <c r="G82" s="27">
        <v>3.0560679733753201E-2</v>
      </c>
      <c r="H82" s="27">
        <v>2.9731940478086499E-2</v>
      </c>
      <c r="I82" s="27">
        <v>2.86451652646065E-2</v>
      </c>
      <c r="J82" s="27">
        <v>2.76307016611099E-2</v>
      </c>
      <c r="K82" s="27">
        <v>2.68057975918055E-2</v>
      </c>
      <c r="L82" s="27">
        <v>2.5910941883921599E-2</v>
      </c>
      <c r="M82" s="27">
        <v>2.5191301479935601E-2</v>
      </c>
    </row>
    <row r="83" spans="1:13" x14ac:dyDescent="0.35">
      <c r="A83" s="62"/>
      <c r="B83" s="2">
        <v>0.45</v>
      </c>
      <c r="C83" s="27">
        <v>3.45996086252853E-4</v>
      </c>
      <c r="D83" s="27">
        <v>2.4459948763251301E-2</v>
      </c>
      <c r="E83" s="27">
        <v>2.9998471960425401E-2</v>
      </c>
      <c r="F83" s="27">
        <v>3.04810162633657E-2</v>
      </c>
      <c r="G83" s="27">
        <v>2.9637923464179001E-2</v>
      </c>
      <c r="H83" s="27">
        <v>2.8553938493132602E-2</v>
      </c>
      <c r="I83" s="27">
        <v>2.7431622147560099E-2</v>
      </c>
      <c r="J83" s="27">
        <v>2.6456795632839199E-2</v>
      </c>
      <c r="K83" s="27">
        <v>2.5637025013566E-2</v>
      </c>
      <c r="L83" s="27">
        <v>2.4829685688018799E-2</v>
      </c>
      <c r="M83" s="27">
        <v>2.4071829393506099E-2</v>
      </c>
    </row>
    <row r="84" spans="1:13" x14ac:dyDescent="0.35">
      <c r="A84" s="62"/>
      <c r="B84" s="2">
        <v>0.5</v>
      </c>
      <c r="C84" s="27">
        <v>-4.5511659118346902E-4</v>
      </c>
      <c r="D84" s="27">
        <v>2.48961765319109E-2</v>
      </c>
      <c r="E84" s="27">
        <v>2.9726127162575701E-2</v>
      </c>
      <c r="F84" s="27">
        <v>2.9840040951967201E-2</v>
      </c>
      <c r="G84" s="27">
        <v>2.8773220255971E-2</v>
      </c>
      <c r="H84" s="27">
        <v>2.75042466819286E-2</v>
      </c>
      <c r="I84" s="27">
        <v>2.6471024379134199E-2</v>
      </c>
      <c r="J84" s="27">
        <v>2.5355093181133301E-2</v>
      </c>
      <c r="K84" s="27">
        <v>2.4496428668499E-2</v>
      </c>
      <c r="L84" s="27">
        <v>2.3731231689453101E-2</v>
      </c>
      <c r="M84" s="27">
        <v>2.3031225427985198E-2</v>
      </c>
    </row>
    <row r="85" spans="1:13" x14ac:dyDescent="0.35">
      <c r="A85" s="62"/>
      <c r="B85" s="2">
        <v>0.55000000000000004</v>
      </c>
      <c r="C85" s="27">
        <v>-9.0250448556616902E-4</v>
      </c>
      <c r="D85" s="27">
        <v>2.5190245360136001E-2</v>
      </c>
      <c r="E85" s="27">
        <v>2.94271968305111E-2</v>
      </c>
      <c r="F85" s="27">
        <v>2.90485974401236E-2</v>
      </c>
      <c r="G85" s="27">
        <v>2.7870044112205498E-2</v>
      </c>
      <c r="H85" s="27">
        <v>2.6622196659445801E-2</v>
      </c>
      <c r="I85" s="27">
        <v>2.5506617501378101E-2</v>
      </c>
      <c r="J85" s="27">
        <v>2.44757439941168E-2</v>
      </c>
      <c r="K85" s="27">
        <v>2.3593205958604799E-2</v>
      </c>
      <c r="L85" s="27">
        <v>2.28539127856493E-2</v>
      </c>
      <c r="M85" s="27">
        <v>2.2147921845316901E-2</v>
      </c>
    </row>
    <row r="86" spans="1:13" x14ac:dyDescent="0.35">
      <c r="A86" s="62"/>
      <c r="B86" s="2">
        <v>0.6</v>
      </c>
      <c r="C86" s="27">
        <v>-1.31672190036625E-3</v>
      </c>
      <c r="D86" s="27">
        <v>2.5409216061234498E-2</v>
      </c>
      <c r="E86" s="27">
        <v>2.8976919129490901E-2</v>
      </c>
      <c r="F86" s="27">
        <v>2.8365956619381901E-2</v>
      </c>
      <c r="G86" s="27">
        <v>2.6996647939085999E-2</v>
      </c>
      <c r="H86" s="27">
        <v>2.5757322087884001E-2</v>
      </c>
      <c r="I86" s="27">
        <v>2.4575617164373401E-2</v>
      </c>
      <c r="J86" s="27">
        <v>2.3691698908805799E-2</v>
      </c>
      <c r="K86" s="27">
        <v>2.27813255041838E-2</v>
      </c>
      <c r="L86" s="27">
        <v>2.19796970486641E-2</v>
      </c>
      <c r="M86" s="27">
        <v>2.1328963339328801E-2</v>
      </c>
    </row>
    <row r="87" spans="1:13" x14ac:dyDescent="0.35">
      <c r="A87" s="62"/>
      <c r="B87" s="2">
        <v>0.65</v>
      </c>
      <c r="C87" s="27">
        <v>-1.5931439120322501E-3</v>
      </c>
      <c r="D87" s="27">
        <v>2.5612194091081598E-2</v>
      </c>
      <c r="E87" s="27">
        <v>2.8626944869756699E-2</v>
      </c>
      <c r="F87" s="27">
        <v>2.7578465640544898E-2</v>
      </c>
      <c r="G87" s="27">
        <v>2.62248422950506E-2</v>
      </c>
      <c r="H87" s="27">
        <v>2.5051867589354501E-2</v>
      </c>
      <c r="I87" s="27">
        <v>2.3926511406898499E-2</v>
      </c>
      <c r="J87" s="27">
        <v>2.28951312601566E-2</v>
      </c>
      <c r="K87" s="27">
        <v>2.2044857963919601E-2</v>
      </c>
      <c r="L87" s="27">
        <v>2.1239135414361999E-2</v>
      </c>
      <c r="M87" s="27">
        <v>2.06008516252041E-2</v>
      </c>
    </row>
    <row r="88" spans="1:13" x14ac:dyDescent="0.35">
      <c r="A88" s="62"/>
      <c r="B88" s="2">
        <v>0.7</v>
      </c>
      <c r="C88" s="27">
        <v>-1.91665499005467E-3</v>
      </c>
      <c r="D88" s="27">
        <v>2.5738684460520699E-2</v>
      </c>
      <c r="E88" s="27">
        <v>2.8226599097251899E-2</v>
      </c>
      <c r="F88" s="27">
        <v>2.6899116113781901E-2</v>
      </c>
      <c r="G88" s="27">
        <v>2.5538453832268701E-2</v>
      </c>
      <c r="H88" s="27">
        <v>2.41998955607414E-2</v>
      </c>
      <c r="I88" s="27">
        <v>2.3131204769015298E-2</v>
      </c>
      <c r="J88" s="27">
        <v>2.2191045805811899E-2</v>
      </c>
      <c r="K88" s="27">
        <v>2.1457755938172299E-2</v>
      </c>
      <c r="L88" s="27">
        <v>2.0685872063040699E-2</v>
      </c>
      <c r="M88" s="27">
        <v>1.9934425130486499E-2</v>
      </c>
    </row>
    <row r="89" spans="1:13" x14ac:dyDescent="0.35">
      <c r="A89" s="62"/>
      <c r="B89" s="2">
        <v>0.75</v>
      </c>
      <c r="C89" s="27">
        <v>-2.3889052681624898E-3</v>
      </c>
      <c r="D89" s="27">
        <v>2.5823853909969299E-2</v>
      </c>
      <c r="E89" s="27">
        <v>2.7657618746161499E-2</v>
      </c>
      <c r="F89" s="27">
        <v>2.6333356276154501E-2</v>
      </c>
      <c r="G89" s="27">
        <v>2.4877257645130199E-2</v>
      </c>
      <c r="H89" s="27">
        <v>2.3648625239729899E-2</v>
      </c>
      <c r="I89" s="27">
        <v>2.25463025271893E-2</v>
      </c>
      <c r="J89" s="27">
        <v>2.15949863195419E-2</v>
      </c>
      <c r="K89" s="27">
        <v>2.0821170881390599E-2</v>
      </c>
      <c r="L89" s="27">
        <v>1.9943738356232601E-2</v>
      </c>
      <c r="M89" s="27">
        <v>1.93595364689827E-2</v>
      </c>
    </row>
    <row r="90" spans="1:13" x14ac:dyDescent="0.35">
      <c r="A90" s="62"/>
      <c r="B90" s="2">
        <v>0.8</v>
      </c>
      <c r="C90" s="27">
        <v>-2.3420406505465499E-3</v>
      </c>
      <c r="D90" s="27">
        <v>2.5904653593897799E-2</v>
      </c>
      <c r="E90" s="27">
        <v>2.72340141236782E-2</v>
      </c>
      <c r="F90" s="27">
        <v>2.57342532277107E-2</v>
      </c>
      <c r="G90" s="27">
        <v>2.4225529283285099E-2</v>
      </c>
      <c r="H90" s="27">
        <v>2.3011207580566399E-2</v>
      </c>
      <c r="I90" s="27">
        <v>2.1898439154028899E-2</v>
      </c>
      <c r="J90" s="27">
        <v>2.10756286978722E-2</v>
      </c>
      <c r="K90" s="27">
        <v>2.02327705919743E-2</v>
      </c>
      <c r="L90" s="27">
        <v>1.9499482586979901E-2</v>
      </c>
      <c r="M90" s="27">
        <v>1.8832132220268302E-2</v>
      </c>
    </row>
    <row r="91" spans="1:13" x14ac:dyDescent="0.35">
      <c r="A91" s="62"/>
      <c r="B91" s="2">
        <v>0.85</v>
      </c>
      <c r="C91" s="27">
        <v>-2.7416895609348999E-3</v>
      </c>
      <c r="D91" s="27">
        <v>2.5925451889634101E-2</v>
      </c>
      <c r="E91" s="27">
        <v>2.6756856590509401E-2</v>
      </c>
      <c r="F91" s="27">
        <v>2.5214644148945801E-2</v>
      </c>
      <c r="G91" s="27">
        <v>2.3642072454094901E-2</v>
      </c>
      <c r="H91" s="27">
        <v>2.2472461685538299E-2</v>
      </c>
      <c r="I91" s="27">
        <v>2.1309318020939799E-2</v>
      </c>
      <c r="J91" s="27">
        <v>2.0469330251216899E-2</v>
      </c>
      <c r="K91" s="27">
        <v>1.9610727205872501E-2</v>
      </c>
      <c r="L91" s="27">
        <v>1.8973957747221E-2</v>
      </c>
      <c r="M91" s="27">
        <v>1.82879716157913E-2</v>
      </c>
    </row>
    <row r="92" spans="1:13" x14ac:dyDescent="0.35">
      <c r="A92" s="62"/>
      <c r="B92" s="2">
        <v>0.9</v>
      </c>
      <c r="C92" s="27">
        <v>-2.5954036973416801E-3</v>
      </c>
      <c r="D92" s="27">
        <v>2.5829877704381901E-2</v>
      </c>
      <c r="E92" s="27">
        <v>2.6342425495386099E-2</v>
      </c>
      <c r="F92" s="27">
        <v>2.4634452536702201E-2</v>
      </c>
      <c r="G92" s="27">
        <v>2.31458749622107E-2</v>
      </c>
      <c r="H92" s="27">
        <v>2.1960331127047501E-2</v>
      </c>
      <c r="I92" s="27">
        <v>2.08855699747801E-2</v>
      </c>
      <c r="J92" s="27">
        <v>1.9973643124103501E-2</v>
      </c>
      <c r="K92" s="27">
        <v>1.92538145929575E-2</v>
      </c>
      <c r="L92" s="27">
        <v>1.8497658893465999E-2</v>
      </c>
      <c r="M92" s="27">
        <v>1.7831144854426401E-2</v>
      </c>
    </row>
    <row r="93" spans="1:13" x14ac:dyDescent="0.35">
      <c r="A93" s="62"/>
      <c r="B93" s="2">
        <v>0.95</v>
      </c>
      <c r="C93" s="27">
        <v>-3.0241252388805199E-3</v>
      </c>
      <c r="D93" s="27">
        <v>2.58489344269037E-2</v>
      </c>
      <c r="E93" s="27">
        <v>2.5927025824785201E-2</v>
      </c>
      <c r="F93" s="27">
        <v>2.4125363677740101E-2</v>
      </c>
      <c r="G93" s="27">
        <v>2.2700132802128799E-2</v>
      </c>
      <c r="H93" s="27">
        <v>2.14620884507895E-2</v>
      </c>
      <c r="I93" s="27">
        <v>2.0458482205867799E-2</v>
      </c>
      <c r="J93" s="27">
        <v>1.9578503444790799E-2</v>
      </c>
      <c r="K93" s="27">
        <v>1.86860244721174E-2</v>
      </c>
      <c r="L93" s="27">
        <v>1.8061803653836299E-2</v>
      </c>
      <c r="M93" s="27">
        <v>1.7364541068673099E-2</v>
      </c>
    </row>
    <row r="94" spans="1:13" x14ac:dyDescent="0.35">
      <c r="A94" s="62"/>
      <c r="B94" s="2">
        <v>1</v>
      </c>
      <c r="C94" s="27">
        <v>-3.15260537900031E-3</v>
      </c>
      <c r="D94" s="27">
        <v>2.5760039687156702E-2</v>
      </c>
      <c r="E94" s="27">
        <v>2.54829321056604E-2</v>
      </c>
      <c r="F94" s="27">
        <v>2.3641474545002001E-2</v>
      </c>
      <c r="G94" s="27">
        <v>2.2272711619734799E-2</v>
      </c>
      <c r="H94" s="27">
        <v>2.1018477156758301E-2</v>
      </c>
      <c r="I94" s="27">
        <v>2.0030571147799499E-2</v>
      </c>
      <c r="J94" s="27">
        <v>1.9131580367684399E-2</v>
      </c>
      <c r="K94" s="27">
        <v>1.8354114145040502E-2</v>
      </c>
      <c r="L94" s="27">
        <v>1.7581772059202201E-2</v>
      </c>
      <c r="M94" s="27">
        <v>1.69686209410429E-2</v>
      </c>
    </row>
    <row r="105" spans="1:13" x14ac:dyDescent="0.35">
      <c r="A105" s="63" t="s">
        <v>1</v>
      </c>
      <c r="B105" s="63"/>
      <c r="C105" s="63"/>
      <c r="D105" s="63"/>
      <c r="E105" s="63"/>
      <c r="F105" s="63"/>
      <c r="G105" s="63"/>
      <c r="H105" s="63"/>
      <c r="I105" s="63"/>
      <c r="J105" s="63"/>
      <c r="K105" s="63"/>
      <c r="L105" s="63"/>
      <c r="M105" s="63"/>
    </row>
    <row r="106" spans="1:13" x14ac:dyDescent="0.35">
      <c r="A106" s="62" t="s">
        <v>0</v>
      </c>
      <c r="B106" s="1"/>
      <c r="C106" s="1">
        <v>0</v>
      </c>
      <c r="D106" s="1">
        <v>0.1</v>
      </c>
      <c r="E106" s="1">
        <v>0.2</v>
      </c>
      <c r="F106" s="1">
        <v>0.3</v>
      </c>
      <c r="G106" s="1">
        <v>0.4</v>
      </c>
      <c r="H106" s="1">
        <v>0.5</v>
      </c>
      <c r="I106" s="1">
        <v>0.6</v>
      </c>
      <c r="J106" s="1">
        <v>0.7</v>
      </c>
      <c r="K106" s="1">
        <v>0.8</v>
      </c>
      <c r="L106" s="1">
        <v>0.9</v>
      </c>
      <c r="M106" s="1">
        <v>1</v>
      </c>
    </row>
    <row r="107" spans="1:13" x14ac:dyDescent="0.35">
      <c r="A107" s="62"/>
      <c r="B107" s="2">
        <v>0</v>
      </c>
      <c r="C107" s="26">
        <v>0</v>
      </c>
      <c r="D107" s="27">
        <v>0</v>
      </c>
      <c r="E107" s="27">
        <v>0</v>
      </c>
      <c r="F107" s="27">
        <v>0</v>
      </c>
      <c r="G107" s="27">
        <v>0</v>
      </c>
      <c r="H107" s="27">
        <v>0</v>
      </c>
      <c r="I107" s="27">
        <v>0</v>
      </c>
      <c r="J107" s="27">
        <v>0</v>
      </c>
      <c r="K107" s="27">
        <v>0</v>
      </c>
      <c r="L107" s="27">
        <v>0</v>
      </c>
      <c r="M107" s="27">
        <v>0</v>
      </c>
    </row>
    <row r="108" spans="1:13" x14ac:dyDescent="0.35">
      <c r="A108" s="62"/>
      <c r="B108" s="2">
        <v>0.05</v>
      </c>
      <c r="C108" s="27">
        <v>9.8232002928853E-3</v>
      </c>
      <c r="D108" s="27">
        <v>1.0638384148478499E-2</v>
      </c>
      <c r="E108" s="27">
        <v>1.12260263413191E-2</v>
      </c>
      <c r="F108" s="27">
        <v>1.1647278442978901E-2</v>
      </c>
      <c r="G108" s="27">
        <v>1.19584882631898E-2</v>
      </c>
      <c r="H108" s="27">
        <v>1.2193694710731499E-2</v>
      </c>
      <c r="I108" s="27">
        <v>1.2391910888254601E-2</v>
      </c>
      <c r="J108" s="27">
        <v>1.2508930638432499E-2</v>
      </c>
      <c r="K108" s="27">
        <v>1.26086045056582E-2</v>
      </c>
      <c r="L108" s="27">
        <v>1.2658525258302701E-2</v>
      </c>
      <c r="M108" s="27">
        <v>1.2678722850978401E-2</v>
      </c>
    </row>
    <row r="109" spans="1:13" x14ac:dyDescent="0.35">
      <c r="A109" s="62"/>
      <c r="B109" s="2">
        <v>0.1</v>
      </c>
      <c r="C109" s="27">
        <v>8.8065247982740402E-3</v>
      </c>
      <c r="D109" s="27">
        <v>1.0729433037340599E-2</v>
      </c>
      <c r="E109" s="27">
        <v>1.13530065864325E-2</v>
      </c>
      <c r="F109" s="27">
        <v>1.1622055433690499E-2</v>
      </c>
      <c r="G109" s="27">
        <v>1.17823164910078E-2</v>
      </c>
      <c r="H109" s="27">
        <v>1.18678780272603E-2</v>
      </c>
      <c r="I109" s="27">
        <v>1.1913575232028999E-2</v>
      </c>
      <c r="J109" s="27">
        <v>1.18817891925573E-2</v>
      </c>
      <c r="K109" s="27">
        <v>1.1833105236291899E-2</v>
      </c>
      <c r="L109" s="27">
        <v>1.1722945608198599E-2</v>
      </c>
      <c r="M109" s="27">
        <v>1.16346525028348E-2</v>
      </c>
    </row>
    <row r="110" spans="1:13" x14ac:dyDescent="0.35">
      <c r="A110" s="62"/>
      <c r="B110" s="2">
        <v>0.15</v>
      </c>
      <c r="C110" s="27">
        <v>7.3973168618977096E-3</v>
      </c>
      <c r="D110" s="27">
        <v>1.0294502601027501E-2</v>
      </c>
      <c r="E110" s="27">
        <v>1.08665814623237E-2</v>
      </c>
      <c r="F110" s="27">
        <v>1.1161228641867599E-2</v>
      </c>
      <c r="G110" s="27">
        <v>1.13055678084493E-2</v>
      </c>
      <c r="H110" s="27">
        <v>1.1353704147040801E-2</v>
      </c>
      <c r="I110" s="27">
        <v>1.1308223940432099E-2</v>
      </c>
      <c r="J110" s="27">
        <v>1.1199343949556399E-2</v>
      </c>
      <c r="K110" s="27">
        <v>1.10424803569913E-2</v>
      </c>
      <c r="L110" s="27">
        <v>1.08960140496492E-2</v>
      </c>
      <c r="M110" s="27">
        <v>1.0715578682720699E-2</v>
      </c>
    </row>
    <row r="111" spans="1:13" x14ac:dyDescent="0.35">
      <c r="A111" s="62"/>
      <c r="B111" s="2">
        <v>0.2</v>
      </c>
      <c r="C111" s="27">
        <v>6.2820869497954802E-3</v>
      </c>
      <c r="D111" s="27">
        <v>9.8391845822334307E-3</v>
      </c>
      <c r="E111" s="27">
        <v>1.0495594702660999E-2</v>
      </c>
      <c r="F111" s="27">
        <v>1.0845691896975001E-2</v>
      </c>
      <c r="G111" s="27">
        <v>1.09543576836586E-2</v>
      </c>
      <c r="H111" s="27">
        <v>1.09006334096193E-2</v>
      </c>
      <c r="I111" s="27">
        <v>1.07735032215714E-2</v>
      </c>
      <c r="J111" s="27">
        <v>1.05897737666965E-2</v>
      </c>
      <c r="K111" s="27">
        <v>1.0386593639850601E-2</v>
      </c>
      <c r="L111" s="27">
        <v>1.0165656916797199E-2</v>
      </c>
      <c r="M111" s="27">
        <v>9.9695222452282906E-3</v>
      </c>
    </row>
    <row r="112" spans="1:13" x14ac:dyDescent="0.35">
      <c r="A112" s="62"/>
      <c r="B112" s="2">
        <v>0.25</v>
      </c>
      <c r="C112" s="27">
        <v>5.4743536747992004E-3</v>
      </c>
      <c r="D112" s="27">
        <v>9.4963610172271694E-3</v>
      </c>
      <c r="E112" s="27">
        <v>1.02446395903826E-2</v>
      </c>
      <c r="F112" s="27">
        <v>1.06007950380445E-2</v>
      </c>
      <c r="G112" s="27">
        <v>1.06177674606442E-2</v>
      </c>
      <c r="H112" s="27">
        <v>1.04902591556311E-2</v>
      </c>
      <c r="I112" s="27">
        <v>1.0276785120368E-2</v>
      </c>
      <c r="J112" s="27">
        <v>1.00283436477184E-2</v>
      </c>
      <c r="K112" s="27">
        <v>9.7862826660275494E-3</v>
      </c>
      <c r="L112" s="27">
        <v>9.5464233309030498E-3</v>
      </c>
      <c r="M112" s="27">
        <v>9.31353308260441E-3</v>
      </c>
    </row>
    <row r="113" spans="1:13" x14ac:dyDescent="0.35">
      <c r="A113" s="62"/>
      <c r="B113" s="2">
        <v>0.3</v>
      </c>
      <c r="C113" s="27">
        <v>4.87655913457274E-3</v>
      </c>
      <c r="D113" s="27">
        <v>9.2238476499915106E-3</v>
      </c>
      <c r="E113" s="27">
        <v>1.0084134526550799E-2</v>
      </c>
      <c r="F113" s="27">
        <v>1.03619005531073E-2</v>
      </c>
      <c r="G113" s="27">
        <v>1.0285596363246399E-2</v>
      </c>
      <c r="H113" s="27">
        <v>1.0061652399599601E-2</v>
      </c>
      <c r="I113" s="27">
        <v>9.7955605015158705E-3</v>
      </c>
      <c r="J113" s="27">
        <v>9.5190899446606601E-3</v>
      </c>
      <c r="K113" s="27">
        <v>9.2501081526279502E-3</v>
      </c>
      <c r="L113" s="27">
        <v>8.99311061948538E-3</v>
      </c>
      <c r="M113" s="27">
        <v>8.7487949058413506E-3</v>
      </c>
    </row>
    <row r="114" spans="1:13" x14ac:dyDescent="0.35">
      <c r="A114" s="62"/>
      <c r="B114" s="2">
        <v>0.35</v>
      </c>
      <c r="C114" s="27">
        <v>4.3513453565537904E-3</v>
      </c>
      <c r="D114" s="27">
        <v>9.0517438948154502E-3</v>
      </c>
      <c r="E114" s="27">
        <v>9.9455267190933193E-3</v>
      </c>
      <c r="F114" s="27">
        <v>1.01127875968814E-2</v>
      </c>
      <c r="G114" s="27">
        <v>9.9316751584410702E-3</v>
      </c>
      <c r="H114" s="27">
        <v>9.6552511677145993E-3</v>
      </c>
      <c r="I114" s="27">
        <v>9.3544274568557705E-3</v>
      </c>
      <c r="J114" s="27">
        <v>9.0554933995008503E-3</v>
      </c>
      <c r="K114" s="27">
        <v>8.7767606601119007E-3</v>
      </c>
      <c r="L114" s="27">
        <v>8.5157696157693898E-3</v>
      </c>
      <c r="M114" s="27">
        <v>8.2698352634906803E-3</v>
      </c>
    </row>
    <row r="115" spans="1:13" x14ac:dyDescent="0.35">
      <c r="A115" s="62"/>
      <c r="B115" s="2">
        <v>0.4</v>
      </c>
      <c r="C115" s="27">
        <v>3.9868094027042398E-3</v>
      </c>
      <c r="D115" s="27">
        <v>8.9022377505898493E-3</v>
      </c>
      <c r="E115" s="27">
        <v>9.8153222352266294E-3</v>
      </c>
      <c r="F115" s="27">
        <v>9.8641365766525303E-3</v>
      </c>
      <c r="G115" s="27">
        <v>9.6052996814250998E-3</v>
      </c>
      <c r="H115" s="27">
        <v>9.2675993219018E-3</v>
      </c>
      <c r="I115" s="27">
        <v>8.9489677920937503E-3</v>
      </c>
      <c r="J115" s="27">
        <v>8.6408266797661799E-3</v>
      </c>
      <c r="K115" s="27">
        <v>8.3555821329355205E-3</v>
      </c>
      <c r="L115" s="27">
        <v>8.0926008522510494E-3</v>
      </c>
      <c r="M115" s="27">
        <v>7.8529668971896206E-3</v>
      </c>
    </row>
    <row r="116" spans="1:13" x14ac:dyDescent="0.35">
      <c r="A116" s="62"/>
      <c r="B116" s="2">
        <v>0.45</v>
      </c>
      <c r="C116" s="27">
        <v>3.6900078412145398E-3</v>
      </c>
      <c r="D116" s="27">
        <v>8.8208112865686399E-3</v>
      </c>
      <c r="E116" s="27">
        <v>9.6637727692723292E-3</v>
      </c>
      <c r="F116" s="27">
        <v>9.5925657078623806E-3</v>
      </c>
      <c r="G116" s="27">
        <v>9.2861214652657492E-3</v>
      </c>
      <c r="H116" s="27">
        <v>8.92485771328211E-3</v>
      </c>
      <c r="I116" s="27">
        <v>8.5804332047700899E-3</v>
      </c>
      <c r="J116" s="27">
        <v>8.2622058689594303E-3</v>
      </c>
      <c r="K116" s="27">
        <v>7.9844221472740208E-3</v>
      </c>
      <c r="L116" s="27">
        <v>7.7286586165428196E-3</v>
      </c>
      <c r="M116" s="27">
        <v>7.4853776022791897E-3</v>
      </c>
    </row>
    <row r="117" spans="1:13" x14ac:dyDescent="0.35">
      <c r="A117" s="62"/>
      <c r="B117" s="2">
        <v>0.5</v>
      </c>
      <c r="C117" s="27">
        <v>3.42435296624899E-3</v>
      </c>
      <c r="D117" s="27">
        <v>8.7621109560131992E-3</v>
      </c>
      <c r="E117" s="27">
        <v>9.5138745382428204E-3</v>
      </c>
      <c r="F117" s="27">
        <v>9.3391658738255501E-3</v>
      </c>
      <c r="G117" s="27">
        <v>8.9824385941028595E-3</v>
      </c>
      <c r="H117" s="27">
        <v>8.5932863876223599E-3</v>
      </c>
      <c r="I117" s="27">
        <v>8.2573471590876597E-3</v>
      </c>
      <c r="J117" s="27">
        <v>7.9234428703784908E-3</v>
      </c>
      <c r="K117" s="27">
        <v>7.6601165346801298E-3</v>
      </c>
      <c r="L117" s="27">
        <v>7.4017681181430799E-3</v>
      </c>
      <c r="M117" s="27">
        <v>7.1659125387668601E-3</v>
      </c>
    </row>
    <row r="118" spans="1:13" x14ac:dyDescent="0.35">
      <c r="A118" s="62"/>
      <c r="B118" s="2">
        <v>0.55000000000000004</v>
      </c>
      <c r="C118" s="27">
        <v>3.2241933513432702E-3</v>
      </c>
      <c r="D118" s="27">
        <v>8.7145557627081906E-3</v>
      </c>
      <c r="E118" s="27">
        <v>9.3526784330606495E-3</v>
      </c>
      <c r="F118" s="27">
        <v>9.1028055176138895E-3</v>
      </c>
      <c r="G118" s="27">
        <v>8.6914291605353407E-3</v>
      </c>
      <c r="H118" s="27">
        <v>8.3005009219050407E-3</v>
      </c>
      <c r="I118" s="27">
        <v>7.9509541392326407E-3</v>
      </c>
      <c r="J118" s="27">
        <v>7.6328245922923097E-3</v>
      </c>
      <c r="K118" s="27">
        <v>7.3577668517827996E-3</v>
      </c>
      <c r="L118" s="27">
        <v>7.1077020838856697E-3</v>
      </c>
      <c r="M118" s="27">
        <v>6.8926787935197397E-3</v>
      </c>
    </row>
    <row r="119" spans="1:13" x14ac:dyDescent="0.35">
      <c r="A119" s="62"/>
      <c r="B119" s="2">
        <v>0.6</v>
      </c>
      <c r="C119" s="27">
        <v>3.0601266771554899E-3</v>
      </c>
      <c r="D119" s="27">
        <v>8.6756413802504505E-3</v>
      </c>
      <c r="E119" s="27">
        <v>9.1977436095476203E-3</v>
      </c>
      <c r="F119" s="27">
        <v>8.8634388521313702E-3</v>
      </c>
      <c r="G119" s="27">
        <v>8.4327673539519293E-3</v>
      </c>
      <c r="H119" s="27">
        <v>8.0299526453018206E-3</v>
      </c>
      <c r="I119" s="27">
        <v>7.6849288307130302E-3</v>
      </c>
      <c r="J119" s="27">
        <v>7.37747922539711E-3</v>
      </c>
      <c r="K119" s="27">
        <v>7.0954225957393698E-3</v>
      </c>
      <c r="L119" s="27">
        <v>6.8546622060239298E-3</v>
      </c>
      <c r="M119" s="27">
        <v>6.6411928273737396E-3</v>
      </c>
    </row>
    <row r="120" spans="1:13" x14ac:dyDescent="0.35">
      <c r="A120" s="62"/>
      <c r="B120" s="2">
        <v>0.65</v>
      </c>
      <c r="C120" s="27">
        <v>2.8639205265790198E-3</v>
      </c>
      <c r="D120" s="27">
        <v>8.6433095857500995E-3</v>
      </c>
      <c r="E120" s="27">
        <v>9.0321125462651305E-3</v>
      </c>
      <c r="F120" s="27">
        <v>8.6367875337600708E-3</v>
      </c>
      <c r="G120" s="27">
        <v>8.18960648030043E-3</v>
      </c>
      <c r="H120" s="27">
        <v>7.7865701168775602E-3</v>
      </c>
      <c r="I120" s="27">
        <v>7.4438434094190598E-3</v>
      </c>
      <c r="J120" s="27">
        <v>7.1392664685845401E-3</v>
      </c>
      <c r="K120" s="27">
        <v>6.8675628863275103E-3</v>
      </c>
      <c r="L120" s="27">
        <v>6.6380714997649201E-3</v>
      </c>
      <c r="M120" s="27">
        <v>6.4183920621872E-3</v>
      </c>
    </row>
    <row r="121" spans="1:13" x14ac:dyDescent="0.35">
      <c r="A121" s="62"/>
      <c r="B121" s="2">
        <v>0.7</v>
      </c>
      <c r="C121" s="27">
        <v>2.7391389012336701E-3</v>
      </c>
      <c r="D121" s="27">
        <v>8.6102019995451008E-3</v>
      </c>
      <c r="E121" s="27">
        <v>8.8688656687736494E-3</v>
      </c>
      <c r="F121" s="27">
        <v>8.4270369261503202E-3</v>
      </c>
      <c r="G121" s="27">
        <v>7.9616857692599297E-3</v>
      </c>
      <c r="H121" s="27">
        <v>7.5565758161246803E-3</v>
      </c>
      <c r="I121" s="27">
        <v>7.2177206166088598E-3</v>
      </c>
      <c r="J121" s="27">
        <v>6.9180172868073004E-3</v>
      </c>
      <c r="K121" s="27">
        <v>6.66521256789565E-3</v>
      </c>
      <c r="L121" s="27">
        <v>6.4266021363437202E-3</v>
      </c>
      <c r="M121" s="27">
        <v>6.2165195122361201E-3</v>
      </c>
    </row>
    <row r="122" spans="1:13" x14ac:dyDescent="0.35">
      <c r="A122" s="62"/>
      <c r="B122" s="2">
        <v>0.75</v>
      </c>
      <c r="C122" s="27">
        <v>2.63883033767343E-3</v>
      </c>
      <c r="D122" s="27">
        <v>8.5638994351029396E-3</v>
      </c>
      <c r="E122" s="27">
        <v>8.6963791400194203E-3</v>
      </c>
      <c r="F122" s="27">
        <v>8.2217026501893997E-3</v>
      </c>
      <c r="G122" s="27">
        <v>7.7510913833975801E-3</v>
      </c>
      <c r="H122" s="27">
        <v>7.3601761832833299E-3</v>
      </c>
      <c r="I122" s="27">
        <v>7.0092277601361301E-3</v>
      </c>
      <c r="J122" s="27">
        <v>6.7179854959249496E-3</v>
      </c>
      <c r="K122" s="27">
        <v>6.4622466452419801E-3</v>
      </c>
      <c r="L122" s="27">
        <v>6.2384619377553498E-3</v>
      </c>
      <c r="M122" s="27">
        <v>6.0341549105942301E-3</v>
      </c>
    </row>
    <row r="123" spans="1:13" x14ac:dyDescent="0.35">
      <c r="A123" s="62"/>
      <c r="B123" s="2">
        <v>0.8</v>
      </c>
      <c r="C123" s="27">
        <v>2.5167725980281799E-3</v>
      </c>
      <c r="D123" s="27">
        <v>8.5306633263826405E-3</v>
      </c>
      <c r="E123" s="27">
        <v>8.5494024679064803E-3</v>
      </c>
      <c r="F123" s="27">
        <v>8.0466708168387396E-3</v>
      </c>
      <c r="G123" s="27">
        <v>7.5576086528599297E-3</v>
      </c>
      <c r="H123" s="27">
        <v>7.1603739634156201E-3</v>
      </c>
      <c r="I123" s="27">
        <v>6.82603800669313E-3</v>
      </c>
      <c r="J123" s="27">
        <v>6.5395035780966299E-3</v>
      </c>
      <c r="K123" s="27">
        <v>6.2867454253137103E-3</v>
      </c>
      <c r="L123" s="27">
        <v>6.0695679858326903E-3</v>
      </c>
      <c r="M123" s="27">
        <v>5.86728285998106E-3</v>
      </c>
    </row>
    <row r="124" spans="1:13" x14ac:dyDescent="0.35">
      <c r="A124" s="62"/>
      <c r="B124" s="2">
        <v>0.85</v>
      </c>
      <c r="C124" s="27">
        <v>2.4431631900370099E-3</v>
      </c>
      <c r="D124" s="27">
        <v>8.4788957610726409E-3</v>
      </c>
      <c r="E124" s="27">
        <v>8.3971470594406093E-3</v>
      </c>
      <c r="F124" s="27">
        <v>7.8513277694582904E-3</v>
      </c>
      <c r="G124" s="27">
        <v>7.3708682321012003E-3</v>
      </c>
      <c r="H124" s="27">
        <v>6.9901142269372897E-3</v>
      </c>
      <c r="I124" s="27">
        <v>6.6535174846649196E-3</v>
      </c>
      <c r="J124" s="27">
        <v>6.3745393417775596E-3</v>
      </c>
      <c r="K124" s="27">
        <v>6.1295451596379297E-3</v>
      </c>
      <c r="L124" s="27">
        <v>5.8974316343665097E-3</v>
      </c>
      <c r="M124" s="27">
        <v>5.7095331139862503E-3</v>
      </c>
    </row>
    <row r="125" spans="1:13" x14ac:dyDescent="0.35">
      <c r="A125" s="62"/>
      <c r="B125" s="2">
        <v>0.9</v>
      </c>
      <c r="C125" s="27">
        <v>2.3704471532255398E-3</v>
      </c>
      <c r="D125" s="27">
        <v>8.4353554993867891E-3</v>
      </c>
      <c r="E125" s="27">
        <v>8.2551436498761194E-3</v>
      </c>
      <c r="F125" s="27">
        <v>7.6822103001177302E-3</v>
      </c>
      <c r="G125" s="27">
        <v>7.2013083845377003E-3</v>
      </c>
      <c r="H125" s="27">
        <v>6.8269530311226801E-3</v>
      </c>
      <c r="I125" s="27">
        <v>6.4870114438235803E-3</v>
      </c>
      <c r="J125" s="27">
        <v>6.2176827341318096E-3</v>
      </c>
      <c r="K125" s="27">
        <v>5.9651071205735198E-3</v>
      </c>
      <c r="L125" s="27">
        <v>5.7568536140024697E-3</v>
      </c>
      <c r="M125" s="27">
        <v>5.5631576105952298E-3</v>
      </c>
    </row>
    <row r="126" spans="1:13" x14ac:dyDescent="0.35">
      <c r="A126" s="62"/>
      <c r="B126" s="2">
        <v>0.95</v>
      </c>
      <c r="C126" s="27">
        <v>2.2825947962701299E-3</v>
      </c>
      <c r="D126" s="27">
        <v>8.3678467199206404E-3</v>
      </c>
      <c r="E126" s="27">
        <v>8.1109767779707909E-3</v>
      </c>
      <c r="F126" s="27">
        <v>7.5255529955029496E-3</v>
      </c>
      <c r="G126" s="27">
        <v>7.0569994859397403E-3</v>
      </c>
      <c r="H126" s="27">
        <v>6.6715050488710403E-3</v>
      </c>
      <c r="I126" s="27">
        <v>6.3488213345408396E-3</v>
      </c>
      <c r="J126" s="27">
        <v>6.0808435082435599E-3</v>
      </c>
      <c r="K126" s="27">
        <v>5.8363066054880602E-3</v>
      </c>
      <c r="L126" s="27">
        <v>5.6222695857286497E-3</v>
      </c>
      <c r="M126" s="27">
        <v>5.4297856986522701E-3</v>
      </c>
    </row>
    <row r="127" spans="1:13" x14ac:dyDescent="0.35">
      <c r="A127" s="62"/>
      <c r="B127" s="2">
        <v>1</v>
      </c>
      <c r="C127" s="27">
        <v>2.2025580983609E-3</v>
      </c>
      <c r="D127" s="27">
        <v>8.3165913820266706E-3</v>
      </c>
      <c r="E127" s="27">
        <v>7.9607088118791598E-3</v>
      </c>
      <c r="F127" s="27">
        <v>7.3722302913665798E-3</v>
      </c>
      <c r="G127" s="27">
        <v>6.9022583775222301E-3</v>
      </c>
      <c r="H127" s="27">
        <v>6.5359715372323999E-3</v>
      </c>
      <c r="I127" s="27">
        <v>6.2041566707193904E-3</v>
      </c>
      <c r="J127" s="27">
        <v>5.9392019174993003E-3</v>
      </c>
      <c r="K127" s="27">
        <v>5.6960564106702796E-3</v>
      </c>
      <c r="L127" s="27">
        <v>5.4929573088884397E-3</v>
      </c>
      <c r="M127" s="27">
        <v>5.3182095289230399E-3</v>
      </c>
    </row>
    <row r="138" spans="1:13" x14ac:dyDescent="0.35">
      <c r="A138" s="63" t="s">
        <v>1</v>
      </c>
      <c r="B138" s="63"/>
      <c r="C138" s="63"/>
      <c r="D138" s="63"/>
      <c r="E138" s="63"/>
      <c r="F138" s="63"/>
      <c r="G138" s="63"/>
      <c r="H138" s="63"/>
      <c r="I138" s="63"/>
      <c r="J138" s="63"/>
      <c r="K138" s="63"/>
      <c r="L138" s="63"/>
      <c r="M138" s="63"/>
    </row>
    <row r="139" spans="1:13" x14ac:dyDescent="0.35">
      <c r="A139" s="62" t="s">
        <v>0</v>
      </c>
      <c r="B139" s="1"/>
      <c r="C139" s="1">
        <v>0</v>
      </c>
      <c r="D139" s="1">
        <v>0.1</v>
      </c>
      <c r="E139" s="1">
        <v>0.2</v>
      </c>
      <c r="F139" s="1">
        <v>0.3</v>
      </c>
      <c r="G139" s="1">
        <v>0.4</v>
      </c>
      <c r="H139" s="1">
        <v>0.5</v>
      </c>
      <c r="I139" s="1">
        <v>0.6</v>
      </c>
      <c r="J139" s="1">
        <v>0.7</v>
      </c>
      <c r="K139" s="1">
        <v>0.8</v>
      </c>
      <c r="L139" s="1">
        <v>0.9</v>
      </c>
      <c r="M139" s="1">
        <v>1</v>
      </c>
    </row>
    <row r="140" spans="1:13" x14ac:dyDescent="0.35">
      <c r="A140" s="62"/>
      <c r="B140" s="2">
        <v>0</v>
      </c>
      <c r="C140" s="22">
        <v>1</v>
      </c>
      <c r="D140" s="23">
        <v>1</v>
      </c>
      <c r="E140" s="23">
        <v>1</v>
      </c>
      <c r="F140" s="23">
        <v>1</v>
      </c>
      <c r="G140" s="23">
        <v>1</v>
      </c>
      <c r="H140" s="23">
        <v>1</v>
      </c>
      <c r="I140" s="23">
        <v>1</v>
      </c>
      <c r="J140" s="23">
        <v>1</v>
      </c>
      <c r="K140" s="23">
        <v>1</v>
      </c>
      <c r="L140" s="23">
        <v>1</v>
      </c>
      <c r="M140" s="23">
        <v>1</v>
      </c>
    </row>
    <row r="141" spans="1:13" x14ac:dyDescent="0.35">
      <c r="A141" s="62"/>
      <c r="B141" s="2">
        <v>0.05</v>
      </c>
      <c r="C141" s="23">
        <v>1.34857785701752</v>
      </c>
      <c r="D141" s="23">
        <v>1.7582496404647801</v>
      </c>
      <c r="E141" s="23">
        <v>2.0798414945602399</v>
      </c>
      <c r="F141" s="23">
        <v>2.3281179666519201</v>
      </c>
      <c r="G141" s="23">
        <v>2.5262156724929801</v>
      </c>
      <c r="H141" s="23">
        <v>2.6797357797622698</v>
      </c>
      <c r="I141" s="23">
        <v>2.8051127195358299</v>
      </c>
      <c r="J141" s="23">
        <v>2.9109340906143202</v>
      </c>
      <c r="K141" s="23">
        <v>2.9806176424026498</v>
      </c>
      <c r="L141" s="23">
        <v>3.0499025583267199</v>
      </c>
      <c r="M141" s="23">
        <v>3.1036530733108498</v>
      </c>
    </row>
    <row r="142" spans="1:13" x14ac:dyDescent="0.35">
      <c r="A142" s="62"/>
      <c r="B142" s="2">
        <v>0.1</v>
      </c>
      <c r="C142" s="23">
        <v>1.2327018976211499</v>
      </c>
      <c r="D142" s="23">
        <v>2.1089888811111499</v>
      </c>
      <c r="E142" s="23">
        <v>2.7084196805954002</v>
      </c>
      <c r="F142" s="23">
        <v>3.1577202081680298</v>
      </c>
      <c r="G142" s="23">
        <v>3.4949637651443499</v>
      </c>
      <c r="H142" s="23">
        <v>3.7379785776138301</v>
      </c>
      <c r="I142" s="23">
        <v>3.9091125726699798</v>
      </c>
      <c r="J142" s="23">
        <v>4.0850893259048497</v>
      </c>
      <c r="K142" s="23">
        <v>4.22681725025177</v>
      </c>
      <c r="L142" s="23">
        <v>4.2742058038711601</v>
      </c>
      <c r="M142" s="23">
        <v>4.3457838296890303</v>
      </c>
    </row>
    <row r="143" spans="1:13" x14ac:dyDescent="0.35">
      <c r="A143" s="62"/>
      <c r="B143" s="2">
        <v>0.15</v>
      </c>
      <c r="C143" s="23">
        <v>1.1206916570663501</v>
      </c>
      <c r="D143" s="23">
        <v>2.40889585018158</v>
      </c>
      <c r="E143" s="23">
        <v>3.24920570850372</v>
      </c>
      <c r="F143" s="23">
        <v>3.7122360467910802</v>
      </c>
      <c r="G143" s="23">
        <v>4.4172674417495701</v>
      </c>
      <c r="H143" s="23">
        <v>4.5317369699478203</v>
      </c>
      <c r="I143" s="23">
        <v>4.7552725076675397</v>
      </c>
      <c r="J143" s="23">
        <v>4.9507929086685198</v>
      </c>
      <c r="K143" s="23">
        <v>5.0726238489151001</v>
      </c>
      <c r="L143" s="23">
        <v>5.0753794908523604</v>
      </c>
      <c r="M143" s="23">
        <v>5.2976065874099696</v>
      </c>
    </row>
    <row r="144" spans="1:13" x14ac:dyDescent="0.35">
      <c r="A144" s="62"/>
      <c r="B144" s="2">
        <v>0.2</v>
      </c>
      <c r="C144" s="23">
        <v>1.0371457338333101</v>
      </c>
      <c r="D144" s="23">
        <v>2.6863981485366799</v>
      </c>
      <c r="E144" s="23">
        <v>3.66073453426361</v>
      </c>
      <c r="F144" s="23">
        <v>4.3910213708877599</v>
      </c>
      <c r="G144" s="23">
        <v>4.8915973901748702</v>
      </c>
      <c r="H144" s="23">
        <v>5.22671663761139</v>
      </c>
      <c r="I144" s="23">
        <v>5.5417619943618801</v>
      </c>
      <c r="J144" s="23">
        <v>5.75149786472321</v>
      </c>
      <c r="K144" s="23">
        <v>5.9030052423477199</v>
      </c>
      <c r="L144" s="23">
        <v>6.0265527963638297</v>
      </c>
      <c r="M144" s="23">
        <v>6.1206408739090001</v>
      </c>
    </row>
    <row r="145" spans="1:13" x14ac:dyDescent="0.35">
      <c r="A145" s="62"/>
      <c r="B145" s="2">
        <v>0.25</v>
      </c>
      <c r="C145" s="23">
        <v>0.98631727695465099</v>
      </c>
      <c r="D145" s="23">
        <v>2.9789959192276001</v>
      </c>
      <c r="E145" s="23">
        <v>4.0960327386856097</v>
      </c>
      <c r="F145" s="23">
        <v>4.8995758295059204</v>
      </c>
      <c r="G145" s="23">
        <v>5.4722467660903904</v>
      </c>
      <c r="H145" s="23">
        <v>5.8719679117202803</v>
      </c>
      <c r="I145" s="23">
        <v>6.1739054918289202</v>
      </c>
      <c r="J145" s="23">
        <v>6.4030281305313101</v>
      </c>
      <c r="K145" s="23">
        <v>6.5759950876235997</v>
      </c>
      <c r="L145" s="23">
        <v>6.7191034555435198</v>
      </c>
      <c r="M145" s="23">
        <v>6.8153487443924003</v>
      </c>
    </row>
    <row r="146" spans="1:13" x14ac:dyDescent="0.35">
      <c r="A146" s="62"/>
      <c r="B146" s="2">
        <v>0.3</v>
      </c>
      <c r="C146" s="23">
        <v>0.89170944690704401</v>
      </c>
      <c r="D146" s="23">
        <v>3.1923664808273302</v>
      </c>
      <c r="E146" s="23">
        <v>4.46823275089264</v>
      </c>
      <c r="F146" s="23">
        <v>5.3651887178421003</v>
      </c>
      <c r="G146" s="23">
        <v>5.9726220369338998</v>
      </c>
      <c r="H146" s="23">
        <v>6.4150253534316999</v>
      </c>
      <c r="I146" s="23">
        <v>6.7467943429946899</v>
      </c>
      <c r="J146" s="23">
        <v>7.0045000314712498</v>
      </c>
      <c r="K146" s="23">
        <v>7.1904541254043597</v>
      </c>
      <c r="L146" s="23">
        <v>7.3421694040298497</v>
      </c>
      <c r="M146" s="23">
        <v>7.44161760807037</v>
      </c>
    </row>
    <row r="147" spans="1:13" x14ac:dyDescent="0.35">
      <c r="A147" s="62"/>
      <c r="B147" s="2">
        <v>0.35</v>
      </c>
      <c r="C147" s="23">
        <v>0.93617594242096003</v>
      </c>
      <c r="D147" s="23">
        <v>3.4057370424270599</v>
      </c>
      <c r="E147" s="23">
        <v>4.8565498590469396</v>
      </c>
      <c r="F147" s="23">
        <v>5.7776671648025504</v>
      </c>
      <c r="G147" s="23">
        <v>6.4234768152236903</v>
      </c>
      <c r="H147" s="23">
        <v>6.90857946872711</v>
      </c>
      <c r="I147" s="23">
        <v>7.2679849863052404</v>
      </c>
      <c r="J147" s="23">
        <v>7.5342980623245204</v>
      </c>
      <c r="K147" s="23">
        <v>7.7471147775649998</v>
      </c>
      <c r="L147" s="23">
        <v>7.8952728509902999</v>
      </c>
      <c r="M147" s="23">
        <v>8.0179077386856097</v>
      </c>
    </row>
    <row r="148" spans="1:13" x14ac:dyDescent="0.35">
      <c r="A148" s="62"/>
      <c r="B148" s="2">
        <v>0.4</v>
      </c>
      <c r="C148" s="23">
        <v>0.89505612850189198</v>
      </c>
      <c r="D148" s="23">
        <v>3.6327096223831199</v>
      </c>
      <c r="E148" s="23">
        <v>5.17880070209503</v>
      </c>
      <c r="F148" s="23">
        <v>6.1606146097183201</v>
      </c>
      <c r="G148" s="23">
        <v>6.8555952310562098</v>
      </c>
      <c r="H148" s="23">
        <v>7.36790955066681</v>
      </c>
      <c r="I148" s="23">
        <v>7.74569857120514</v>
      </c>
      <c r="J148" s="23">
        <v>8.0365539789199794</v>
      </c>
      <c r="K148" s="23">
        <v>8.2556225061416608</v>
      </c>
      <c r="L148" s="23">
        <v>8.4194542169570905</v>
      </c>
      <c r="M148" s="23">
        <v>8.5446459054946899</v>
      </c>
    </row>
    <row r="149" spans="1:13" x14ac:dyDescent="0.35">
      <c r="A149" s="62"/>
      <c r="B149" s="2">
        <v>0.45</v>
      </c>
      <c r="C149" s="23">
        <v>0.88473069667816195</v>
      </c>
      <c r="D149" s="23">
        <v>3.8457156419754002</v>
      </c>
      <c r="E149" s="23">
        <v>5.4770480394363403</v>
      </c>
      <c r="F149" s="23">
        <v>6.5109893083572397</v>
      </c>
      <c r="G149" s="23">
        <v>7.2499872446060198</v>
      </c>
      <c r="H149" s="23">
        <v>7.7884861230850202</v>
      </c>
      <c r="I149" s="23">
        <v>8.1912084817886406</v>
      </c>
      <c r="J149" s="23">
        <v>8.5012794733047503</v>
      </c>
      <c r="K149" s="23">
        <v>8.7409301996231097</v>
      </c>
      <c r="L149" s="23">
        <v>8.9130989313125593</v>
      </c>
      <c r="M149" s="23">
        <v>9.0482641458511406</v>
      </c>
    </row>
    <row r="150" spans="1:13" x14ac:dyDescent="0.35">
      <c r="A150" s="62"/>
      <c r="B150" s="2">
        <v>0.5</v>
      </c>
      <c r="C150" s="23">
        <v>0.86821186542510997</v>
      </c>
      <c r="D150" s="23">
        <v>4.0486665964126596</v>
      </c>
      <c r="E150" s="23">
        <v>5.7584782838821402</v>
      </c>
      <c r="F150" s="23">
        <v>6.8538385629653904</v>
      </c>
      <c r="G150" s="23">
        <v>7.6188598871231097</v>
      </c>
      <c r="H150" s="23">
        <v>8.1866289377212507</v>
      </c>
      <c r="I150" s="23">
        <v>8.61622107028961</v>
      </c>
      <c r="J150" s="23">
        <v>8.9427725076675397</v>
      </c>
      <c r="K150" s="23">
        <v>9.1915966272354108</v>
      </c>
      <c r="L150" s="23">
        <v>9.3743883371353203</v>
      </c>
      <c r="M150" s="23">
        <v>9.5284601449966395</v>
      </c>
    </row>
    <row r="151" spans="1:13" x14ac:dyDescent="0.35">
      <c r="A151" s="62"/>
      <c r="B151" s="2">
        <v>0.55000000000000004</v>
      </c>
      <c r="C151" s="23">
        <v>0.86299955844879195</v>
      </c>
      <c r="D151" s="23">
        <v>4.2321907281875601</v>
      </c>
      <c r="E151" s="23">
        <v>6.0239483118057304</v>
      </c>
      <c r="F151" s="23">
        <v>7.1582046747207597</v>
      </c>
      <c r="G151" s="23">
        <v>7.9676986932754499</v>
      </c>
      <c r="H151" s="23">
        <v>8.56116926670075</v>
      </c>
      <c r="I151" s="23">
        <v>9.0173765420913696</v>
      </c>
      <c r="J151" s="23">
        <v>9.3652321100235003</v>
      </c>
      <c r="K151" s="23">
        <v>9.6279608011245692</v>
      </c>
      <c r="L151" s="23">
        <v>9.8200212717056292</v>
      </c>
      <c r="M151" s="23">
        <v>9.9689813852310198</v>
      </c>
    </row>
    <row r="152" spans="1:13" x14ac:dyDescent="0.35">
      <c r="A152" s="62"/>
      <c r="B152" s="2">
        <v>0.6</v>
      </c>
      <c r="C152" s="23">
        <v>0.85095036029815696</v>
      </c>
      <c r="D152" s="23">
        <v>4.4349819421768197</v>
      </c>
      <c r="E152" s="23">
        <v>6.2707940340042096</v>
      </c>
      <c r="F152" s="23">
        <v>7.4538341760635403</v>
      </c>
      <c r="G152" s="23">
        <v>8.2930494546890294</v>
      </c>
      <c r="H152" s="23">
        <v>8.9233194589614904</v>
      </c>
      <c r="I152" s="23">
        <v>9.4051996469497698</v>
      </c>
      <c r="J152" s="23">
        <v>9.7643610239028895</v>
      </c>
      <c r="K152" s="23">
        <v>10.040278077125601</v>
      </c>
      <c r="L152" s="23">
        <v>10.2544075250626</v>
      </c>
      <c r="M152" s="23">
        <v>10.413781762123101</v>
      </c>
    </row>
    <row r="153" spans="1:13" x14ac:dyDescent="0.35">
      <c r="A153" s="62"/>
      <c r="B153" s="2">
        <v>0.65</v>
      </c>
      <c r="C153" s="23">
        <v>0.85074245929717995</v>
      </c>
      <c r="D153" s="23">
        <v>4.6036721467971802</v>
      </c>
      <c r="E153" s="23">
        <v>6.5070277452468899</v>
      </c>
      <c r="F153" s="23">
        <v>7.7319113016128496</v>
      </c>
      <c r="G153" s="23">
        <v>8.6090732812881505</v>
      </c>
      <c r="H153" s="23">
        <v>9.2793880701065099</v>
      </c>
      <c r="I153" s="23">
        <v>9.7695051431655902</v>
      </c>
      <c r="J153" s="23">
        <v>10.1490207910538</v>
      </c>
      <c r="K153" s="23">
        <v>10.437335610389701</v>
      </c>
      <c r="L153" s="23">
        <v>10.6640592813492</v>
      </c>
      <c r="M153" s="23">
        <v>10.8199516534805</v>
      </c>
    </row>
    <row r="154" spans="1:13" x14ac:dyDescent="0.35">
      <c r="A154" s="62"/>
      <c r="B154" s="2">
        <v>0.7</v>
      </c>
      <c r="C154" s="23">
        <v>0.84086894989013705</v>
      </c>
      <c r="D154" s="23">
        <v>4.7782541513443002</v>
      </c>
      <c r="E154" s="23">
        <v>6.7378522157669103</v>
      </c>
      <c r="F154" s="23">
        <v>8.0002323389053291</v>
      </c>
      <c r="G154" s="23">
        <v>8.9160782098770106</v>
      </c>
      <c r="H154" s="23">
        <v>9.6038233041763306</v>
      </c>
      <c r="I154" s="23">
        <v>10.1291509866714</v>
      </c>
      <c r="J154" s="23">
        <v>10.5244318246841</v>
      </c>
      <c r="K154" s="23">
        <v>10.8203455209732</v>
      </c>
      <c r="L154" s="23">
        <v>11.044788956642201</v>
      </c>
      <c r="M154" s="23">
        <v>11.225031495094299</v>
      </c>
    </row>
    <row r="155" spans="1:13" x14ac:dyDescent="0.35">
      <c r="A155" s="62"/>
      <c r="B155" s="2">
        <v>0.75</v>
      </c>
      <c r="C155" s="23">
        <v>0.83917617797851596</v>
      </c>
      <c r="D155" s="23">
        <v>4.9387780427932704</v>
      </c>
      <c r="E155" s="23">
        <v>6.95151007175446</v>
      </c>
      <c r="F155" s="23">
        <v>8.2707258462905902</v>
      </c>
      <c r="G155" s="23">
        <v>9.2131725549697894</v>
      </c>
      <c r="H155" s="23">
        <v>9.9286037683486903</v>
      </c>
      <c r="I155" s="23">
        <v>10.4742485284805</v>
      </c>
      <c r="J155" s="23">
        <v>10.883875489234899</v>
      </c>
      <c r="K155" s="23">
        <v>11.1892763376236</v>
      </c>
      <c r="L155" s="23">
        <v>11.4329429864883</v>
      </c>
      <c r="M155" s="23">
        <v>11.615377068519599</v>
      </c>
    </row>
    <row r="156" spans="1:13" x14ac:dyDescent="0.35">
      <c r="A156" s="62"/>
      <c r="B156" s="2">
        <v>0.8</v>
      </c>
      <c r="C156" s="23">
        <v>0.82983136177062999</v>
      </c>
      <c r="D156" s="23">
        <v>5.1070743799209604</v>
      </c>
      <c r="E156" s="23">
        <v>7.1524802446365401</v>
      </c>
      <c r="F156" s="23">
        <v>8.5135513544082606</v>
      </c>
      <c r="G156" s="23">
        <v>9.5085951089859009</v>
      </c>
      <c r="H156" s="23">
        <v>10.2405601739883</v>
      </c>
      <c r="I156" s="23">
        <v>10.809126496315001</v>
      </c>
      <c r="J156" s="23">
        <v>11.224939942359899</v>
      </c>
      <c r="K156" s="23">
        <v>11.5517746210098</v>
      </c>
      <c r="L156" s="23">
        <v>11.7995277643204</v>
      </c>
      <c r="M156" s="23">
        <v>11.979230523109401</v>
      </c>
    </row>
    <row r="157" spans="1:13" x14ac:dyDescent="0.35">
      <c r="A157" s="62"/>
      <c r="B157" s="2">
        <v>0.85</v>
      </c>
      <c r="C157" s="23">
        <v>0.82458901405334495</v>
      </c>
      <c r="D157" s="23">
        <v>5.2633296251296997</v>
      </c>
      <c r="E157" s="23">
        <v>7.3610264062881496</v>
      </c>
      <c r="F157" s="23">
        <v>8.7561708688735997</v>
      </c>
      <c r="G157" s="23">
        <v>9.7822252511978203</v>
      </c>
      <c r="H157" s="23">
        <v>10.544632554054299</v>
      </c>
      <c r="I157" s="23">
        <v>11.1223932504654</v>
      </c>
      <c r="J157" s="23">
        <v>11.561772942543</v>
      </c>
      <c r="K157" s="23">
        <v>11.8950983285904</v>
      </c>
      <c r="L157" s="23">
        <v>12.145389199256901</v>
      </c>
      <c r="M157" s="23">
        <v>12.339105248451199</v>
      </c>
    </row>
    <row r="158" spans="1:13" x14ac:dyDescent="0.35">
      <c r="A158" s="62"/>
      <c r="B158" s="2">
        <v>0.9</v>
      </c>
      <c r="C158" s="23">
        <v>0.82416272163391102</v>
      </c>
      <c r="D158" s="23">
        <v>5.4005538225174003</v>
      </c>
      <c r="E158" s="23">
        <v>7.5517736673355103</v>
      </c>
      <c r="F158" s="23">
        <v>8.9929386377334595</v>
      </c>
      <c r="G158" s="23">
        <v>10.052423119545001</v>
      </c>
      <c r="H158" s="23">
        <v>10.8396917581558</v>
      </c>
      <c r="I158" s="23">
        <v>11.4416662454605</v>
      </c>
      <c r="J158" s="23">
        <v>11.8857856988907</v>
      </c>
      <c r="K158" s="23">
        <v>12.236791253089899</v>
      </c>
      <c r="L158" s="23">
        <v>12.493702530860901</v>
      </c>
      <c r="M158" s="23">
        <v>12.693151116371199</v>
      </c>
    </row>
    <row r="159" spans="1:13" x14ac:dyDescent="0.35">
      <c r="A159" s="62"/>
      <c r="B159" s="2">
        <v>0.95</v>
      </c>
      <c r="C159" s="23">
        <v>0.81627094745635997</v>
      </c>
      <c r="D159" s="23">
        <v>5.5543156862258902</v>
      </c>
      <c r="E159" s="23">
        <v>7.741161942482</v>
      </c>
      <c r="F159" s="23">
        <v>9.2268940210342407</v>
      </c>
      <c r="G159" s="23">
        <v>10.3147131204605</v>
      </c>
      <c r="H159" s="23">
        <v>11.122722268104599</v>
      </c>
      <c r="I159" s="23">
        <v>11.742385506629899</v>
      </c>
      <c r="J159" s="23">
        <v>12.209660172462501</v>
      </c>
      <c r="K159" s="23">
        <v>12.562016129493699</v>
      </c>
      <c r="L159" s="23">
        <v>12.8224149942398</v>
      </c>
      <c r="M159" s="23">
        <v>13.0307031869888</v>
      </c>
    </row>
    <row r="160" spans="1:13" x14ac:dyDescent="0.35">
      <c r="A160" s="62"/>
      <c r="B160" s="2">
        <v>1</v>
      </c>
      <c r="C160" s="23">
        <v>0.819297194480896</v>
      </c>
      <c r="D160" s="23">
        <v>5.6889034509658796</v>
      </c>
      <c r="E160" s="23">
        <v>7.9276396036148098</v>
      </c>
      <c r="F160" s="23">
        <v>9.4463154077529907</v>
      </c>
      <c r="G160" s="23">
        <v>10.5746675729752</v>
      </c>
      <c r="H160" s="23">
        <v>11.3969122171402</v>
      </c>
      <c r="I160" s="23">
        <v>12.0303579568863</v>
      </c>
      <c r="J160" s="23">
        <v>12.5104690790176</v>
      </c>
      <c r="K160" s="23">
        <v>12.871518731117201</v>
      </c>
      <c r="L160" s="23">
        <v>13.1444269418716</v>
      </c>
      <c r="M160" s="23">
        <v>13.3615728616714</v>
      </c>
    </row>
    <row r="171" spans="1:13" x14ac:dyDescent="0.35">
      <c r="A171" s="63" t="s">
        <v>1</v>
      </c>
      <c r="B171" s="63"/>
      <c r="C171" s="63"/>
      <c r="D171" s="63"/>
      <c r="E171" s="63"/>
      <c r="F171" s="63"/>
      <c r="G171" s="63"/>
      <c r="H171" s="63"/>
      <c r="I171" s="63"/>
      <c r="J171" s="63"/>
      <c r="K171" s="63"/>
      <c r="L171" s="63"/>
      <c r="M171" s="63"/>
    </row>
    <row r="172" spans="1:13" x14ac:dyDescent="0.35">
      <c r="A172" s="62" t="s">
        <v>0</v>
      </c>
      <c r="B172" s="1"/>
      <c r="C172" s="1">
        <v>0</v>
      </c>
      <c r="D172" s="1">
        <v>0.1</v>
      </c>
      <c r="E172" s="1">
        <v>0.2</v>
      </c>
      <c r="F172" s="1">
        <v>0.3</v>
      </c>
      <c r="G172" s="1">
        <v>0.4</v>
      </c>
      <c r="H172" s="1">
        <v>0.5</v>
      </c>
      <c r="I172" s="1">
        <v>0.6</v>
      </c>
      <c r="J172" s="1">
        <v>0.7</v>
      </c>
      <c r="K172" s="1">
        <v>0.8</v>
      </c>
      <c r="L172" s="1">
        <v>0.9</v>
      </c>
      <c r="M172" s="1">
        <v>1</v>
      </c>
    </row>
    <row r="173" spans="1:13" x14ac:dyDescent="0.35">
      <c r="A173" s="62"/>
      <c r="B173" s="2">
        <v>0</v>
      </c>
      <c r="C173" s="26">
        <v>0</v>
      </c>
      <c r="D173" s="27">
        <v>0</v>
      </c>
      <c r="E173" s="27">
        <v>0</v>
      </c>
      <c r="F173" s="27">
        <v>0</v>
      </c>
      <c r="G173" s="27">
        <v>0</v>
      </c>
      <c r="H173" s="27">
        <v>0</v>
      </c>
      <c r="I173" s="27">
        <v>0</v>
      </c>
      <c r="J173" s="27">
        <v>0</v>
      </c>
      <c r="K173" s="27">
        <v>0</v>
      </c>
      <c r="L173" s="27">
        <v>0</v>
      </c>
      <c r="M173" s="27">
        <v>0</v>
      </c>
    </row>
    <row r="174" spans="1:13" x14ac:dyDescent="0.35">
      <c r="A174" s="62"/>
      <c r="B174" s="2">
        <v>0.05</v>
      </c>
      <c r="C174" s="27">
        <v>1.6633503139018999E-2</v>
      </c>
      <c r="D174" s="27">
        <v>2.0504910498857502E-2</v>
      </c>
      <c r="E174" s="27">
        <v>2.51558795571327E-2</v>
      </c>
      <c r="F174" s="27">
        <v>3.0726533383130999E-2</v>
      </c>
      <c r="G174" s="27">
        <v>3.5003125667572001E-2</v>
      </c>
      <c r="H174" s="27">
        <v>3.9265532046556501E-2</v>
      </c>
      <c r="I174" s="27">
        <v>4.3412614613771397E-2</v>
      </c>
      <c r="J174" s="27">
        <v>4.7055665403604501E-2</v>
      </c>
      <c r="K174" s="27">
        <v>5.0535872578620897E-2</v>
      </c>
      <c r="L174" s="27">
        <v>5.3874827921390499E-2</v>
      </c>
      <c r="M174" s="27">
        <v>5.9238631278276402E-2</v>
      </c>
    </row>
    <row r="175" spans="1:13" x14ac:dyDescent="0.35">
      <c r="A175" s="62"/>
      <c r="B175" s="2">
        <v>0.1</v>
      </c>
      <c r="C175" s="27">
        <v>1.50039196014404E-2</v>
      </c>
      <c r="D175" s="27">
        <v>3.0043212696909901E-2</v>
      </c>
      <c r="E175" s="27">
        <v>4.7295894473791102E-2</v>
      </c>
      <c r="F175" s="27">
        <v>6.0312353074550601E-2</v>
      </c>
      <c r="G175" s="27">
        <v>7.0346660912036896E-2</v>
      </c>
      <c r="H175" s="27">
        <v>7.4086098000407205E-2</v>
      </c>
      <c r="I175" s="27">
        <v>7.9917624592781095E-2</v>
      </c>
      <c r="J175" s="27">
        <v>8.4217342237631498E-2</v>
      </c>
      <c r="K175" s="27">
        <v>9.0582296252250699E-2</v>
      </c>
      <c r="L175" s="27">
        <v>9.4002079218625995E-2</v>
      </c>
      <c r="M175" s="27">
        <v>0.100117308398088</v>
      </c>
    </row>
    <row r="176" spans="1:13" x14ac:dyDescent="0.35">
      <c r="A176" s="62"/>
      <c r="B176" s="2">
        <v>0.15</v>
      </c>
      <c r="C176" s="27">
        <v>6.5986658446490799E-3</v>
      </c>
      <c r="D176" s="27">
        <v>3.8137603551149403E-2</v>
      </c>
      <c r="E176" s="27">
        <v>6.3181522302329499E-2</v>
      </c>
      <c r="F176" s="27">
        <v>8.0852461978793103E-2</v>
      </c>
      <c r="G176" s="27">
        <v>9.4705981016159096E-2</v>
      </c>
      <c r="H176" s="27">
        <v>0.10890666395425801</v>
      </c>
      <c r="I176" s="27">
        <v>0.109987370669842</v>
      </c>
      <c r="J176" s="27">
        <v>0.121379019071658</v>
      </c>
      <c r="K176" s="27">
        <v>0.13062871992587999</v>
      </c>
      <c r="L176" s="27">
        <v>0.13412933051586201</v>
      </c>
      <c r="M176" s="27">
        <v>0.14099598551789899</v>
      </c>
    </row>
    <row r="177" spans="1:13" x14ac:dyDescent="0.35">
      <c r="A177" s="62"/>
      <c r="B177" s="2">
        <v>0.2</v>
      </c>
      <c r="C177" s="27">
        <v>2.9240360017865901E-3</v>
      </c>
      <c r="D177" s="27">
        <v>4.88163977861404E-2</v>
      </c>
      <c r="E177" s="27">
        <v>7.9067150130868E-2</v>
      </c>
      <c r="F177" s="27">
        <v>0.10139257088303601</v>
      </c>
      <c r="G177" s="27">
        <v>0.11906530112028101</v>
      </c>
      <c r="H177" s="27">
        <v>0.135867044329643</v>
      </c>
      <c r="I177" s="27">
        <v>0.14855246245861101</v>
      </c>
      <c r="J177" s="27">
        <v>0.15854069590568501</v>
      </c>
      <c r="K177" s="27">
        <v>0.166042774915695</v>
      </c>
      <c r="L177" s="27">
        <v>0.17037950456142401</v>
      </c>
      <c r="M177" s="27">
        <v>0.18187466263771099</v>
      </c>
    </row>
    <row r="178" spans="1:13" x14ac:dyDescent="0.35">
      <c r="A178" s="62"/>
      <c r="B178" s="2">
        <v>0.25</v>
      </c>
      <c r="C178" s="27">
        <v>-4.1601739940233502E-4</v>
      </c>
      <c r="D178" s="27">
        <v>5.5883801231781598E-2</v>
      </c>
      <c r="E178" s="27">
        <v>9.4952777959406404E-2</v>
      </c>
      <c r="F178" s="27">
        <v>0.12193267978727799</v>
      </c>
      <c r="G178" s="27">
        <v>0.143424621224403</v>
      </c>
      <c r="H178" s="27">
        <v>0.16282742470502901</v>
      </c>
      <c r="I178" s="27">
        <v>0.18080285191536</v>
      </c>
      <c r="J178" s="27">
        <v>0.186814665794373</v>
      </c>
      <c r="K178" s="27">
        <v>0.19220975041389499</v>
      </c>
      <c r="L178" s="27">
        <v>0.20075161755085</v>
      </c>
      <c r="M178" s="27">
        <v>0.20220834016799899</v>
      </c>
    </row>
    <row r="179" spans="1:13" x14ac:dyDescent="0.35">
      <c r="A179" s="62"/>
      <c r="B179" s="2">
        <v>0.3</v>
      </c>
      <c r="C179" s="27">
        <v>-3.2475437037646801E-3</v>
      </c>
      <c r="D179" s="27">
        <v>6.2951204677422795E-2</v>
      </c>
      <c r="E179" s="27">
        <v>0.110838405787945</v>
      </c>
      <c r="F179" s="27">
        <v>0.142472788691521</v>
      </c>
      <c r="G179" s="27">
        <v>0.167783941328526</v>
      </c>
      <c r="H179" s="27">
        <v>0.18978780508041401</v>
      </c>
      <c r="I179" s="27">
        <v>0.20125530660152399</v>
      </c>
      <c r="J179" s="27">
        <v>0.20982669293880499</v>
      </c>
      <c r="K179" s="27">
        <v>0.22072534263134</v>
      </c>
      <c r="L179" s="27">
        <v>0.221522852778435</v>
      </c>
      <c r="M179" s="27">
        <v>0.22628054022788999</v>
      </c>
    </row>
    <row r="180" spans="1:13" x14ac:dyDescent="0.35">
      <c r="A180" s="62"/>
      <c r="B180" s="2">
        <v>0.35</v>
      </c>
      <c r="C180" s="27">
        <v>-4.7683008015155801E-3</v>
      </c>
      <c r="D180" s="27">
        <v>7.0018608123064E-2</v>
      </c>
      <c r="E180" s="27">
        <v>0.12614943087100999</v>
      </c>
      <c r="F180" s="27">
        <v>0.15733373165130601</v>
      </c>
      <c r="G180" s="27">
        <v>0.19214326143264801</v>
      </c>
      <c r="H180" s="27">
        <v>0.21333016455173501</v>
      </c>
      <c r="I180" s="27">
        <v>0.22296194732189201</v>
      </c>
      <c r="J180" s="27">
        <v>0.230259925127029</v>
      </c>
      <c r="K180" s="27">
        <v>0.23987808823585499</v>
      </c>
      <c r="L180" s="27">
        <v>0.24302521347999601</v>
      </c>
      <c r="M180" s="27">
        <v>0.24691599607467701</v>
      </c>
    </row>
    <row r="181" spans="1:13" x14ac:dyDescent="0.35">
      <c r="A181" s="62"/>
      <c r="B181" s="2">
        <v>0.4</v>
      </c>
      <c r="C181" s="27">
        <v>-6.4421403221785996E-3</v>
      </c>
      <c r="D181" s="27">
        <v>7.7086011568705301E-2</v>
      </c>
      <c r="E181" s="27">
        <v>0.13886106014251701</v>
      </c>
      <c r="F181" s="27">
        <v>0.18599656224250799</v>
      </c>
      <c r="G181" s="27">
        <v>0.20846958458423601</v>
      </c>
      <c r="H181" s="27">
        <v>0.22883228957653001</v>
      </c>
      <c r="I181" s="27">
        <v>0.239662125706673</v>
      </c>
      <c r="J181" s="27">
        <v>0.24753974378109</v>
      </c>
      <c r="K181" s="27">
        <v>0.25678399205207803</v>
      </c>
      <c r="L181" s="27">
        <v>0.26219958066940302</v>
      </c>
      <c r="M181" s="27">
        <v>0.26805073022842402</v>
      </c>
    </row>
    <row r="182" spans="1:13" x14ac:dyDescent="0.35">
      <c r="A182" s="62"/>
      <c r="B182" s="2">
        <v>0.45</v>
      </c>
      <c r="C182" s="27">
        <v>-8.5543403401970898E-3</v>
      </c>
      <c r="D182" s="27">
        <v>8.4153415014346505E-2</v>
      </c>
      <c r="E182" s="27">
        <v>0.16313254833221399</v>
      </c>
      <c r="F182" s="27">
        <v>0.19764062762260401</v>
      </c>
      <c r="G182" s="27">
        <v>0.22584085166454301</v>
      </c>
      <c r="H182" s="27">
        <v>0.24305430054664601</v>
      </c>
      <c r="I182" s="27">
        <v>0.25706025958061202</v>
      </c>
      <c r="J182" s="27">
        <v>0.266858220100403</v>
      </c>
      <c r="K182" s="27">
        <v>0.27576273679733299</v>
      </c>
      <c r="L182" s="27">
        <v>0.28120732307434099</v>
      </c>
      <c r="M182" s="27">
        <v>0.28566610813140902</v>
      </c>
    </row>
    <row r="183" spans="1:13" x14ac:dyDescent="0.35">
      <c r="A183" s="62"/>
      <c r="B183" s="2">
        <v>0.5</v>
      </c>
      <c r="C183" s="27">
        <v>-7.3514669202268098E-3</v>
      </c>
      <c r="D183" s="27">
        <v>9.1220818459987599E-2</v>
      </c>
      <c r="E183" s="27">
        <v>0.172730162739754</v>
      </c>
      <c r="F183" s="27">
        <v>0.21156573295593301</v>
      </c>
      <c r="G183" s="27">
        <v>0.23810453712940199</v>
      </c>
      <c r="H183" s="27">
        <v>0.25810632109642001</v>
      </c>
      <c r="I183" s="27">
        <v>0.27422571182250999</v>
      </c>
      <c r="J183" s="27">
        <v>0.28491693735122697</v>
      </c>
      <c r="K183" s="27">
        <v>0.29116439819335899</v>
      </c>
      <c r="L183" s="27">
        <v>0.29788592457771301</v>
      </c>
      <c r="M183" s="27">
        <v>0.30437079071998602</v>
      </c>
    </row>
    <row r="184" spans="1:13" x14ac:dyDescent="0.35">
      <c r="A184" s="62"/>
      <c r="B184" s="2">
        <v>0.55000000000000004</v>
      </c>
      <c r="C184" s="27">
        <v>-9.0714199468493496E-3</v>
      </c>
      <c r="D184" s="27">
        <v>9.8288221905628803E-2</v>
      </c>
      <c r="E184" s="27">
        <v>0.17882424592971799</v>
      </c>
      <c r="F184" s="27">
        <v>0.22654603421688099</v>
      </c>
      <c r="G184" s="27">
        <v>0.25166350603103599</v>
      </c>
      <c r="H184" s="27">
        <v>0.27339327335357699</v>
      </c>
      <c r="I184" s="27">
        <v>0.28963965177536</v>
      </c>
      <c r="J184" s="27">
        <v>0.30026835203170799</v>
      </c>
      <c r="K184" s="27">
        <v>0.30672708153724698</v>
      </c>
      <c r="L184" s="27">
        <v>0.315146744251251</v>
      </c>
      <c r="M184" s="27">
        <v>0.321076810359955</v>
      </c>
    </row>
    <row r="185" spans="1:13" x14ac:dyDescent="0.35">
      <c r="A185" s="62"/>
      <c r="B185" s="2">
        <v>0.6</v>
      </c>
      <c r="C185" s="27">
        <v>-1.00705111399293E-2</v>
      </c>
      <c r="D185" s="27">
        <v>0.10535562535126999</v>
      </c>
      <c r="E185" s="27">
        <v>0.18958328664302801</v>
      </c>
      <c r="F185" s="27">
        <v>0.23581670224666601</v>
      </c>
      <c r="G185" s="27">
        <v>0.26390466094017001</v>
      </c>
      <c r="H185" s="27">
        <v>0.28685799241066001</v>
      </c>
      <c r="I185" s="27">
        <v>0.30239787697792098</v>
      </c>
      <c r="J185" s="27">
        <v>0.31684109568595897</v>
      </c>
      <c r="K185" s="27">
        <v>0.32291498780250599</v>
      </c>
      <c r="L185" s="27">
        <v>0.32759681344032299</v>
      </c>
      <c r="M185" s="27">
        <v>0.33525949716567999</v>
      </c>
    </row>
    <row r="186" spans="1:13" x14ac:dyDescent="0.35">
      <c r="A186" s="62"/>
      <c r="B186" s="2">
        <v>0.65</v>
      </c>
      <c r="C186" s="27">
        <v>-1.0686755180358901E-2</v>
      </c>
      <c r="D186" s="27">
        <v>0.112423028796911</v>
      </c>
      <c r="E186" s="27">
        <v>0.197389885783196</v>
      </c>
      <c r="F186" s="27">
        <v>0.24948363006115001</v>
      </c>
      <c r="G186" s="27">
        <v>0.27584034204482999</v>
      </c>
      <c r="H186" s="27">
        <v>0.30127570033073398</v>
      </c>
      <c r="I186" s="27">
        <v>0.31894007325172402</v>
      </c>
      <c r="J186" s="27">
        <v>0.33051437139511097</v>
      </c>
      <c r="K186" s="27">
        <v>0.33810165524482699</v>
      </c>
      <c r="L186" s="27">
        <v>0.34440162777900701</v>
      </c>
      <c r="M186" s="27">
        <v>0.35216781497001698</v>
      </c>
    </row>
    <row r="187" spans="1:13" x14ac:dyDescent="0.35">
      <c r="A187" s="62"/>
      <c r="B187" s="2">
        <v>0.7</v>
      </c>
      <c r="C187" s="27">
        <v>-1.1484099552035301E-2</v>
      </c>
      <c r="D187" s="27">
        <v>0.119490432242552</v>
      </c>
      <c r="E187" s="27">
        <v>0.212271213531494</v>
      </c>
      <c r="F187" s="27">
        <v>0.25926119089126598</v>
      </c>
      <c r="G187" s="27">
        <v>0.28978481888771102</v>
      </c>
      <c r="H187" s="27">
        <v>0.31127980351448098</v>
      </c>
      <c r="I187" s="27">
        <v>0.32962152361869801</v>
      </c>
      <c r="J187" s="27">
        <v>0.34143710136413602</v>
      </c>
      <c r="K187" s="27">
        <v>0.353835970163345</v>
      </c>
      <c r="L187" s="27">
        <v>0.36162987351417503</v>
      </c>
      <c r="M187" s="27">
        <v>0.36474344134330799</v>
      </c>
    </row>
    <row r="188" spans="1:13" x14ac:dyDescent="0.35">
      <c r="A188" s="62"/>
      <c r="B188" s="2">
        <v>0.75</v>
      </c>
      <c r="C188" s="27">
        <v>-1.02225774899125E-2</v>
      </c>
      <c r="D188" s="27">
        <v>0.12655783568819401</v>
      </c>
      <c r="E188" s="27">
        <v>0.21896992623806</v>
      </c>
      <c r="F188" s="27">
        <v>0.26880174875259399</v>
      </c>
      <c r="G188" s="27">
        <v>0.30120506882667503</v>
      </c>
      <c r="H188" s="27">
        <v>0.324963599443436</v>
      </c>
      <c r="I188" s="27">
        <v>0.34333863854408297</v>
      </c>
      <c r="J188" s="27">
        <v>0.35544154047965998</v>
      </c>
      <c r="K188" s="27">
        <v>0.367464989423752</v>
      </c>
      <c r="L188" s="27">
        <v>0.37069827318191501</v>
      </c>
      <c r="M188" s="27">
        <v>0.37794476747512801</v>
      </c>
    </row>
    <row r="189" spans="1:13" x14ac:dyDescent="0.35">
      <c r="A189" s="62"/>
      <c r="B189" s="2">
        <v>0.8</v>
      </c>
      <c r="C189" s="27">
        <v>-1.28551023080945E-2</v>
      </c>
      <c r="D189" s="27">
        <v>0.13362523913383501</v>
      </c>
      <c r="E189" s="27">
        <v>0.228310316801071</v>
      </c>
      <c r="F189" s="27">
        <v>0.27726572751998901</v>
      </c>
      <c r="G189" s="27">
        <v>0.311667591333389</v>
      </c>
      <c r="H189" s="27">
        <v>0.336554765701294</v>
      </c>
      <c r="I189" s="27">
        <v>0.35467720031738298</v>
      </c>
      <c r="J189" s="27">
        <v>0.37008070945739702</v>
      </c>
      <c r="K189" s="27">
        <v>0.37816330790519698</v>
      </c>
      <c r="L189" s="27">
        <v>0.38678342103958102</v>
      </c>
      <c r="M189" s="27">
        <v>0.39316692948341397</v>
      </c>
    </row>
    <row r="190" spans="1:13" x14ac:dyDescent="0.35">
      <c r="A190" s="62"/>
      <c r="B190" s="2">
        <v>0.85</v>
      </c>
      <c r="C190" s="27">
        <v>-1.14402277395129E-2</v>
      </c>
      <c r="D190" s="27">
        <v>0.14209869503974901</v>
      </c>
      <c r="E190" s="27">
        <v>0.23414221405982999</v>
      </c>
      <c r="F190" s="27">
        <v>0.28764322400093101</v>
      </c>
      <c r="G190" s="27">
        <v>0.32153642177581798</v>
      </c>
      <c r="H190" s="27">
        <v>0.34818780422210699</v>
      </c>
      <c r="I190" s="27">
        <v>0.36588397622108498</v>
      </c>
      <c r="J190" s="27">
        <v>0.38069236278533902</v>
      </c>
      <c r="K190" s="27">
        <v>0.39096012711525002</v>
      </c>
      <c r="L190" s="27">
        <v>0.40004321932792702</v>
      </c>
      <c r="M190" s="27">
        <v>0.40549346804618802</v>
      </c>
    </row>
    <row r="191" spans="1:13" x14ac:dyDescent="0.35">
      <c r="A191" s="62"/>
      <c r="B191" s="2">
        <v>0.9</v>
      </c>
      <c r="C191" s="27">
        <v>-1.40657648444176E-2</v>
      </c>
      <c r="D191" s="27">
        <v>0.1443862169981</v>
      </c>
      <c r="E191" s="27">
        <v>0.24410222470760301</v>
      </c>
      <c r="F191" s="27">
        <v>0.295645982027054</v>
      </c>
      <c r="G191" s="27">
        <v>0.33239081501960799</v>
      </c>
      <c r="H191" s="27">
        <v>0.35904535651206998</v>
      </c>
      <c r="I191" s="27">
        <v>0.37922474741935702</v>
      </c>
      <c r="J191" s="27">
        <v>0.39277449250221302</v>
      </c>
      <c r="K191" s="27">
        <v>0.40560752153396601</v>
      </c>
      <c r="L191" s="27">
        <v>0.41294386982917802</v>
      </c>
      <c r="M191" s="27">
        <v>0.41604539752006497</v>
      </c>
    </row>
    <row r="192" spans="1:13" x14ac:dyDescent="0.35">
      <c r="A192" s="62"/>
      <c r="B192" s="2">
        <v>0.95</v>
      </c>
      <c r="C192" s="27">
        <v>-1.2752317823469601E-2</v>
      </c>
      <c r="D192" s="27">
        <v>0.153129011392593</v>
      </c>
      <c r="E192" s="27">
        <v>0.25127434730529802</v>
      </c>
      <c r="F192" s="27">
        <v>0.30364874005317699</v>
      </c>
      <c r="G192" s="27">
        <v>0.34185639023780801</v>
      </c>
      <c r="H192" s="27">
        <v>0.36949515342712402</v>
      </c>
      <c r="I192" s="27">
        <v>0.389990955591202</v>
      </c>
      <c r="J192" s="27">
        <v>0.40777945518493702</v>
      </c>
      <c r="K192" s="27">
        <v>0.414858847856522</v>
      </c>
      <c r="L192" s="27">
        <v>0.42468991875648499</v>
      </c>
      <c r="M192" s="27">
        <v>0.429729163646698</v>
      </c>
    </row>
    <row r="193" spans="1:13" x14ac:dyDescent="0.35">
      <c r="A193" s="62"/>
      <c r="B193" s="2">
        <v>1</v>
      </c>
      <c r="C193" s="27">
        <v>-1.3227200135588601E-2</v>
      </c>
      <c r="D193" s="27">
        <v>0.15839409828185999</v>
      </c>
      <c r="E193" s="27">
        <v>0.25838288664817799</v>
      </c>
      <c r="F193" s="27">
        <v>0.31250670552253701</v>
      </c>
      <c r="G193" s="27">
        <v>0.35144716501236001</v>
      </c>
      <c r="H193" s="27">
        <v>0.38006389141082803</v>
      </c>
      <c r="I193" s="27">
        <v>0.40092533826827997</v>
      </c>
      <c r="J193" s="27">
        <v>0.41646263003349299</v>
      </c>
      <c r="K193" s="27">
        <v>0.427441716194153</v>
      </c>
      <c r="L193" s="27">
        <v>0.43267530202865601</v>
      </c>
      <c r="M193" s="27">
        <v>0.43993556499481201</v>
      </c>
    </row>
    <row r="204" spans="1:13" x14ac:dyDescent="0.35">
      <c r="A204" s="63" t="s">
        <v>1</v>
      </c>
      <c r="B204" s="63"/>
      <c r="C204" s="63"/>
      <c r="D204" s="63"/>
      <c r="E204" s="63"/>
      <c r="F204" s="63"/>
      <c r="G204" s="63"/>
      <c r="H204" s="63"/>
      <c r="I204" s="63"/>
      <c r="J204" s="63"/>
      <c r="K204" s="63"/>
      <c r="L204" s="63"/>
      <c r="M204" s="63"/>
    </row>
    <row r="205" spans="1:13" x14ac:dyDescent="0.35">
      <c r="A205" s="62" t="s">
        <v>0</v>
      </c>
      <c r="B205" s="1"/>
      <c r="C205" s="1">
        <v>0</v>
      </c>
      <c r="D205" s="1">
        <v>0.1</v>
      </c>
      <c r="E205" s="1">
        <v>0.2</v>
      </c>
      <c r="F205" s="1">
        <v>0.3</v>
      </c>
      <c r="G205" s="1">
        <v>0.4</v>
      </c>
      <c r="H205" s="1">
        <v>0.5</v>
      </c>
      <c r="I205" s="1">
        <v>0.6</v>
      </c>
      <c r="J205" s="1">
        <v>0.7</v>
      </c>
      <c r="K205" s="1">
        <v>0.8</v>
      </c>
      <c r="L205" s="1">
        <v>0.9</v>
      </c>
      <c r="M205" s="1">
        <v>1</v>
      </c>
    </row>
    <row r="206" spans="1:13" x14ac:dyDescent="0.35">
      <c r="A206" s="62"/>
      <c r="B206" s="2">
        <v>0</v>
      </c>
      <c r="C206" s="26">
        <v>0</v>
      </c>
      <c r="D206" s="27">
        <v>0</v>
      </c>
      <c r="E206" s="27">
        <v>0</v>
      </c>
      <c r="F206" s="27">
        <v>0</v>
      </c>
      <c r="G206" s="27">
        <v>0</v>
      </c>
      <c r="H206" s="27">
        <v>0</v>
      </c>
      <c r="I206" s="27">
        <v>0</v>
      </c>
      <c r="J206" s="27">
        <v>0</v>
      </c>
      <c r="K206" s="27">
        <v>0</v>
      </c>
      <c r="L206" s="27">
        <v>0</v>
      </c>
      <c r="M206" s="27">
        <v>0</v>
      </c>
    </row>
    <row r="207" spans="1:13" x14ac:dyDescent="0.35">
      <c r="A207" s="62"/>
      <c r="B207" s="2">
        <v>0.05</v>
      </c>
      <c r="C207" s="27">
        <v>2.1579088643193202E-3</v>
      </c>
      <c r="D207" s="27">
        <v>-1.044393889606E-2</v>
      </c>
      <c r="E207" s="27">
        <v>-1.89061835408211E-2</v>
      </c>
      <c r="F207" s="27">
        <v>-2.41471920162439E-2</v>
      </c>
      <c r="G207" s="27">
        <v>-2.87152994424105E-2</v>
      </c>
      <c r="H207" s="27">
        <v>-3.1507052481174497E-2</v>
      </c>
      <c r="I207" s="27">
        <v>-3.3327247947454501E-2</v>
      </c>
      <c r="J207" s="27">
        <v>-3.4946072846651098E-2</v>
      </c>
      <c r="K207" s="27">
        <v>-3.7250593304634101E-2</v>
      </c>
      <c r="L207" s="27">
        <v>-3.7011686712503399E-2</v>
      </c>
      <c r="M207" s="27">
        <v>-3.76543812453747E-2</v>
      </c>
    </row>
    <row r="208" spans="1:13" x14ac:dyDescent="0.35">
      <c r="A208" s="62"/>
      <c r="B208" s="2">
        <v>0.1</v>
      </c>
      <c r="C208" s="27">
        <v>5.2352966740727399E-3</v>
      </c>
      <c r="D208" s="27">
        <v>-1.6019923612475399E-2</v>
      </c>
      <c r="E208" s="27">
        <v>-2.9631307348608998E-2</v>
      </c>
      <c r="F208" s="27">
        <v>-3.8612637668848003E-2</v>
      </c>
      <c r="G208" s="27">
        <v>-4.1965540498495102E-2</v>
      </c>
      <c r="H208" s="27">
        <v>-4.4759668409824399E-2</v>
      </c>
      <c r="I208" s="27">
        <v>-4.9241527915000902E-2</v>
      </c>
      <c r="J208" s="27">
        <v>-5.1671911031007801E-2</v>
      </c>
      <c r="K208" s="27">
        <v>-5.2768163383007098E-2</v>
      </c>
      <c r="L208" s="27">
        <v>-5.3741123527288402E-2</v>
      </c>
      <c r="M208" s="27">
        <v>-5.4738845676183701E-2</v>
      </c>
    </row>
    <row r="209" spans="1:13" x14ac:dyDescent="0.35">
      <c r="A209" s="62"/>
      <c r="B209" s="2">
        <v>0.15</v>
      </c>
      <c r="C209" s="27">
        <v>5.3041218779981102E-3</v>
      </c>
      <c r="D209" s="27">
        <v>-2.1872861310839702E-2</v>
      </c>
      <c r="E209" s="27">
        <v>-3.6731459200382198E-2</v>
      </c>
      <c r="F209" s="27">
        <v>-4.6835631132125903E-2</v>
      </c>
      <c r="G209" s="27">
        <v>-5.3279388695955297E-2</v>
      </c>
      <c r="H209" s="27">
        <v>-5.6668564677238499E-2</v>
      </c>
      <c r="I209" s="27">
        <v>-6.0208413749933201E-2</v>
      </c>
      <c r="J209" s="27">
        <v>-6.1156635483106001E-2</v>
      </c>
      <c r="K209" s="27">
        <v>-6.4164079725742298E-2</v>
      </c>
      <c r="L209" s="27">
        <v>-6.5061355009674998E-2</v>
      </c>
      <c r="M209" s="27">
        <v>-6.6244423389434801E-2</v>
      </c>
    </row>
    <row r="210" spans="1:13" x14ac:dyDescent="0.35">
      <c r="A210" s="62"/>
      <c r="B210" s="2">
        <v>0.2</v>
      </c>
      <c r="C210" s="27">
        <v>5.0166905857622597E-3</v>
      </c>
      <c r="D210" s="27">
        <v>-2.6912720873951902E-2</v>
      </c>
      <c r="E210" s="27">
        <v>-4.4116798788309097E-2</v>
      </c>
      <c r="F210" s="27">
        <v>-5.3310848772525801E-2</v>
      </c>
      <c r="G210" s="27">
        <v>-6.0768194496631601E-2</v>
      </c>
      <c r="H210" s="27">
        <v>-6.5741874277591705E-2</v>
      </c>
      <c r="I210" s="27">
        <v>-6.9154888391494806E-2</v>
      </c>
      <c r="J210" s="27">
        <v>-7.0641359935204207E-2</v>
      </c>
      <c r="K210" s="27">
        <v>-7.4101552367210402E-2</v>
      </c>
      <c r="L210" s="27">
        <v>-7.6381586492061601E-2</v>
      </c>
      <c r="M210" s="27">
        <v>-7.7095285058021601E-2</v>
      </c>
    </row>
    <row r="211" spans="1:13" x14ac:dyDescent="0.35">
      <c r="A211" s="62"/>
      <c r="B211" s="2">
        <v>0.25</v>
      </c>
      <c r="C211" s="27">
        <v>4.4098463840782599E-3</v>
      </c>
      <c r="D211" s="27">
        <v>-3.0736699700355499E-2</v>
      </c>
      <c r="E211" s="27">
        <v>-4.9150884151458699E-2</v>
      </c>
      <c r="F211" s="27">
        <v>-6.0111574828624698E-2</v>
      </c>
      <c r="G211" s="27">
        <v>-6.9341823458671598E-2</v>
      </c>
      <c r="H211" s="27">
        <v>-7.2318390011787401E-2</v>
      </c>
      <c r="I211" s="27">
        <v>-7.6168648898601504E-2</v>
      </c>
      <c r="J211" s="27">
        <v>-8.0126084387302399E-2</v>
      </c>
      <c r="K211" s="27">
        <v>-8.2728691399097401E-2</v>
      </c>
      <c r="L211" s="27">
        <v>-8.3526037633418995E-2</v>
      </c>
      <c r="M211" s="27">
        <v>-8.5096739232540103E-2</v>
      </c>
    </row>
    <row r="212" spans="1:13" x14ac:dyDescent="0.35">
      <c r="A212" s="62"/>
      <c r="B212" s="2">
        <v>0.3</v>
      </c>
      <c r="C212" s="27">
        <v>3.88969480991364E-3</v>
      </c>
      <c r="D212" s="27">
        <v>-3.6480303853750201E-2</v>
      </c>
      <c r="E212" s="27">
        <v>-5.4661866277456297E-2</v>
      </c>
      <c r="F212" s="27">
        <v>-6.54122158885002E-2</v>
      </c>
      <c r="G212" s="27">
        <v>-7.2874017059802995E-2</v>
      </c>
      <c r="H212" s="27">
        <v>-7.85872638225555E-2</v>
      </c>
      <c r="I212" s="27">
        <v>-8.3182409405708299E-2</v>
      </c>
      <c r="J212" s="27">
        <v>-8.6461879312992096E-2</v>
      </c>
      <c r="K212" s="27">
        <v>-8.9263513684272794E-2</v>
      </c>
      <c r="L212" s="27">
        <v>-9.0983197093010004E-2</v>
      </c>
      <c r="M212" s="27">
        <v>-9.2699550092220306E-2</v>
      </c>
    </row>
    <row r="213" spans="1:13" x14ac:dyDescent="0.35">
      <c r="A213" s="62"/>
      <c r="B213" s="2">
        <v>0.35</v>
      </c>
      <c r="C213" s="27">
        <v>3.82380816154182E-3</v>
      </c>
      <c r="D213" s="27">
        <v>-4.0222756564617199E-2</v>
      </c>
      <c r="E213" s="27">
        <v>-5.8431927114725099E-2</v>
      </c>
      <c r="F213" s="27">
        <v>-6.9506369531154605E-2</v>
      </c>
      <c r="G213" s="27">
        <v>-7.8067816793918596E-2</v>
      </c>
      <c r="H213" s="27">
        <v>-8.4345765411853804E-2</v>
      </c>
      <c r="I213" s="27">
        <v>-8.9501537382602706E-2</v>
      </c>
      <c r="J213" s="27">
        <v>-9.3410670757293701E-2</v>
      </c>
      <c r="K213" s="27">
        <v>-9.6101418137550396E-2</v>
      </c>
      <c r="L213" s="27">
        <v>-9.8168410360813099E-2</v>
      </c>
      <c r="M213" s="27">
        <v>-9.9966451525688199E-2</v>
      </c>
    </row>
    <row r="214" spans="1:13" x14ac:dyDescent="0.35">
      <c r="A214" s="62"/>
      <c r="B214" s="2">
        <v>0.4</v>
      </c>
      <c r="C214" s="27">
        <v>3.4350005444139199E-3</v>
      </c>
      <c r="D214" s="27">
        <v>-4.6421173959970502E-2</v>
      </c>
      <c r="E214" s="27">
        <v>-6.2135443091392503E-2</v>
      </c>
      <c r="F214" s="27">
        <v>-7.3889940977096599E-2</v>
      </c>
      <c r="G214" s="27">
        <v>-8.2947529852390303E-2</v>
      </c>
      <c r="H214" s="27">
        <v>-8.9912027120590196E-2</v>
      </c>
      <c r="I214" s="27">
        <v>-9.5905996859073597E-2</v>
      </c>
      <c r="J214" s="27">
        <v>-9.9583193659782396E-2</v>
      </c>
      <c r="K214" s="27">
        <v>-0.102676622569561</v>
      </c>
      <c r="L214" s="27">
        <v>-0.104809500277042</v>
      </c>
      <c r="M214" s="27">
        <v>-0.106951594352722</v>
      </c>
    </row>
    <row r="215" spans="1:13" x14ac:dyDescent="0.35">
      <c r="A215" s="62"/>
      <c r="B215" s="2">
        <v>0.45</v>
      </c>
      <c r="C215" s="27">
        <v>3.1154153402894701E-3</v>
      </c>
      <c r="D215" s="27">
        <v>-4.7776030376553501E-2</v>
      </c>
      <c r="E215" s="27">
        <v>-6.5327748656272902E-2</v>
      </c>
      <c r="F215" s="27">
        <v>-7.78795480728149E-2</v>
      </c>
      <c r="G215" s="27">
        <v>-8.78452658653259E-2</v>
      </c>
      <c r="H215" s="27">
        <v>-9.5327384769916507E-2</v>
      </c>
      <c r="I215" s="27">
        <v>-0.10129525512456899</v>
      </c>
      <c r="J215" s="27">
        <v>-0.105958446860313</v>
      </c>
      <c r="K215" s="27">
        <v>-0.108720861375332</v>
      </c>
      <c r="L215" s="27">
        <v>-0.11125560104847</v>
      </c>
      <c r="M215" s="27">
        <v>-0.11323781311512</v>
      </c>
    </row>
    <row r="216" spans="1:13" x14ac:dyDescent="0.35">
      <c r="A216" s="62"/>
      <c r="B216" s="2">
        <v>0.5</v>
      </c>
      <c r="C216" s="27">
        <v>2.9878946952521801E-3</v>
      </c>
      <c r="D216" s="27">
        <v>-4.9130886793136597E-2</v>
      </c>
      <c r="E216" s="27">
        <v>-6.8371884524822193E-2</v>
      </c>
      <c r="F216" s="27">
        <v>-8.1743873655796107E-2</v>
      </c>
      <c r="G216" s="27">
        <v>-9.2323422431945801E-2</v>
      </c>
      <c r="H216" s="27">
        <v>-0.100178711116314</v>
      </c>
      <c r="I216" s="27">
        <v>-0.106534458696842</v>
      </c>
      <c r="J216" s="27">
        <v>-0.111206077039242</v>
      </c>
      <c r="K216" s="27">
        <v>-0.11462561786174801</v>
      </c>
      <c r="L216" s="27">
        <v>-0.117449730634689</v>
      </c>
      <c r="M216" s="27">
        <v>-0.119157992303371</v>
      </c>
    </row>
    <row r="217" spans="1:13" x14ac:dyDescent="0.35">
      <c r="A217" s="62"/>
      <c r="B217" s="2">
        <v>0.55000000000000004</v>
      </c>
      <c r="C217" s="27">
        <v>2.71155824884772E-3</v>
      </c>
      <c r="D217" s="27">
        <v>-5.3257398307323497E-2</v>
      </c>
      <c r="E217" s="27">
        <v>-7.1085058152675601E-2</v>
      </c>
      <c r="F217" s="27">
        <v>-8.5554376244544997E-2</v>
      </c>
      <c r="G217" s="27">
        <v>-9.6958793699741405E-2</v>
      </c>
      <c r="H217" s="27">
        <v>-0.10509371012449301</v>
      </c>
      <c r="I217" s="27">
        <v>-0.11189074069261599</v>
      </c>
      <c r="J217" s="27">
        <v>-0.116428710520267</v>
      </c>
      <c r="K217" s="27">
        <v>-0.12024450302124</v>
      </c>
      <c r="L217" s="27">
        <v>-0.123099684715271</v>
      </c>
      <c r="M217" s="27">
        <v>-0.124964974820614</v>
      </c>
    </row>
    <row r="218" spans="1:13" x14ac:dyDescent="0.35">
      <c r="A218" s="62"/>
      <c r="B218" s="2">
        <v>0.6</v>
      </c>
      <c r="C218" s="27">
        <v>2.46615987271071E-3</v>
      </c>
      <c r="D218" s="27">
        <v>-5.4884944111108801E-2</v>
      </c>
      <c r="E218" s="27">
        <v>-7.4213393032550798E-2</v>
      </c>
      <c r="F218" s="27">
        <v>-8.9149892330169705E-2</v>
      </c>
      <c r="G218" s="27">
        <v>-0.10060349106788601</v>
      </c>
      <c r="H218" s="27">
        <v>-0.109759584069252</v>
      </c>
      <c r="I218" s="27">
        <v>-0.11643169820308701</v>
      </c>
      <c r="J218" s="27">
        <v>-0.121838249266148</v>
      </c>
      <c r="K218" s="27">
        <v>-0.125585451722145</v>
      </c>
      <c r="L218" s="27">
        <v>-0.128498435020447</v>
      </c>
      <c r="M218" s="27">
        <v>-0.13063982129096999</v>
      </c>
    </row>
    <row r="219" spans="1:13" x14ac:dyDescent="0.35">
      <c r="A219" s="62"/>
      <c r="B219" s="2">
        <v>0.65</v>
      </c>
      <c r="C219" s="27">
        <v>2.6990622282028198E-3</v>
      </c>
      <c r="D219" s="27">
        <v>-5.62639310956001E-2</v>
      </c>
      <c r="E219" s="27">
        <v>-7.7163189649581895E-2</v>
      </c>
      <c r="F219" s="27">
        <v>-9.2575736343860598E-2</v>
      </c>
      <c r="G219" s="27">
        <v>-0.104752317070961</v>
      </c>
      <c r="H219" s="27">
        <v>-0.113989502191544</v>
      </c>
      <c r="I219" s="27">
        <v>-0.12105157971382099</v>
      </c>
      <c r="J219" s="27">
        <v>-0.126514196395874</v>
      </c>
      <c r="K219" s="27">
        <v>-0.13046355545520799</v>
      </c>
      <c r="L219" s="27">
        <v>-0.133280605077744</v>
      </c>
      <c r="M219" s="27">
        <v>-0.13576887547969799</v>
      </c>
    </row>
    <row r="220" spans="1:13" x14ac:dyDescent="0.35">
      <c r="A220" s="62"/>
      <c r="B220" s="2">
        <v>0.7</v>
      </c>
      <c r="C220" s="27">
        <v>2.4328916333615802E-3</v>
      </c>
      <c r="D220" s="27">
        <v>-5.7695496827364003E-2</v>
      </c>
      <c r="E220" s="27">
        <v>-7.9527363181114197E-2</v>
      </c>
      <c r="F220" s="27">
        <v>-9.5980003476142897E-2</v>
      </c>
      <c r="G220" s="27">
        <v>-0.108942970633507</v>
      </c>
      <c r="H220" s="27">
        <v>-0.118416227400303</v>
      </c>
      <c r="I220" s="27">
        <v>-0.12567926943302199</v>
      </c>
      <c r="J220" s="27">
        <v>-0.13134592771530201</v>
      </c>
      <c r="K220" s="27">
        <v>-0.13528071343898801</v>
      </c>
      <c r="L220" s="27">
        <v>-0.138384103775024</v>
      </c>
      <c r="M220" s="27">
        <v>-0.14076884090900399</v>
      </c>
    </row>
    <row r="221" spans="1:13" x14ac:dyDescent="0.35">
      <c r="A221" s="62"/>
      <c r="B221" s="2">
        <v>0.75</v>
      </c>
      <c r="C221" s="27">
        <v>2.2449104581028201E-3</v>
      </c>
      <c r="D221" s="27">
        <v>-5.9668801724910701E-2</v>
      </c>
      <c r="E221" s="27">
        <v>-8.1200644373893696E-2</v>
      </c>
      <c r="F221" s="27">
        <v>-9.9163882434368106E-2</v>
      </c>
      <c r="G221" s="27">
        <v>-0.112612009048462</v>
      </c>
      <c r="H221" s="27">
        <v>-0.122592501342297</v>
      </c>
      <c r="I221" s="27">
        <v>-0.130250990390778</v>
      </c>
      <c r="J221" s="27">
        <v>-0.13601808249950401</v>
      </c>
      <c r="K221" s="27">
        <v>-0.14049637317657501</v>
      </c>
      <c r="L221" s="27">
        <v>-0.14324024319648701</v>
      </c>
      <c r="M221" s="27">
        <v>-0.14587309956550601</v>
      </c>
    </row>
    <row r="222" spans="1:13" x14ac:dyDescent="0.35">
      <c r="A222" s="62"/>
      <c r="B222" s="2">
        <v>0.8</v>
      </c>
      <c r="C222" s="27">
        <v>2.24719941616058E-3</v>
      </c>
      <c r="D222" s="27">
        <v>-6.1210181564092601E-2</v>
      </c>
      <c r="E222" s="27">
        <v>-8.4278218448162107E-2</v>
      </c>
      <c r="F222" s="27">
        <v>-0.102346993982792</v>
      </c>
      <c r="G222" s="27">
        <v>-0.116359375417233</v>
      </c>
      <c r="H222" s="27">
        <v>-0.126670032739639</v>
      </c>
      <c r="I222" s="27">
        <v>-0.134381368756294</v>
      </c>
      <c r="J222" s="27">
        <v>-0.14024110138416301</v>
      </c>
      <c r="K222" s="27">
        <v>-0.14459040760993999</v>
      </c>
      <c r="L222" s="27">
        <v>-0.147912472486496</v>
      </c>
      <c r="M222" s="27">
        <v>-0.15053580701351199</v>
      </c>
    </row>
    <row r="223" spans="1:13" x14ac:dyDescent="0.35">
      <c r="A223" s="62"/>
      <c r="B223" s="2">
        <v>0.85</v>
      </c>
      <c r="C223" s="27">
        <v>2.1158992312848598E-3</v>
      </c>
      <c r="D223" s="27">
        <v>-6.2751561403274494E-2</v>
      </c>
      <c r="E223" s="27">
        <v>-8.7024033069610596E-2</v>
      </c>
      <c r="F223" s="27">
        <v>-0.105712845921516</v>
      </c>
      <c r="G223" s="27">
        <v>-0.119904883205891</v>
      </c>
      <c r="H223" s="27">
        <v>-0.130383655428886</v>
      </c>
      <c r="I223" s="27">
        <v>-0.13841430842876401</v>
      </c>
      <c r="J223" s="27">
        <v>-0.14428405463695501</v>
      </c>
      <c r="K223" s="27">
        <v>-0.14887559413909901</v>
      </c>
      <c r="L223" s="27">
        <v>-0.15260449051857</v>
      </c>
      <c r="M223" s="27">
        <v>-0.15548619627952601</v>
      </c>
    </row>
    <row r="224" spans="1:13" x14ac:dyDescent="0.35">
      <c r="A224" s="62"/>
      <c r="B224" s="2">
        <v>0.9</v>
      </c>
      <c r="C224" s="27">
        <v>1.9008339149877401E-3</v>
      </c>
      <c r="D224" s="27">
        <v>-6.4499981701374096E-2</v>
      </c>
      <c r="E224" s="27">
        <v>-8.9217208325862898E-2</v>
      </c>
      <c r="F224" s="27">
        <v>-0.108774244785309</v>
      </c>
      <c r="G224" s="27">
        <v>-0.12346112728118901</v>
      </c>
      <c r="H224" s="27">
        <v>-0.13402126729488401</v>
      </c>
      <c r="I224" s="27">
        <v>-0.14261595904827101</v>
      </c>
      <c r="J224" s="27">
        <v>-0.148513749241829</v>
      </c>
      <c r="K224" s="27">
        <v>-0.15339747071266199</v>
      </c>
      <c r="L224" s="27">
        <v>-0.15697041153907801</v>
      </c>
      <c r="M224" s="27">
        <v>-0.15972138941288</v>
      </c>
    </row>
    <row r="225" spans="1:13" x14ac:dyDescent="0.35">
      <c r="A225" s="62"/>
      <c r="B225" s="2">
        <v>0.95</v>
      </c>
      <c r="C225" s="27">
        <v>1.9398239674046601E-3</v>
      </c>
      <c r="D225" s="27">
        <v>-6.5950646996498094E-2</v>
      </c>
      <c r="E225" s="27">
        <v>-9.1721296310424805E-2</v>
      </c>
      <c r="F225" s="27">
        <v>-0.111808873713017</v>
      </c>
      <c r="G225" s="27">
        <v>-0.12664499878883401</v>
      </c>
      <c r="H225" s="27">
        <v>-0.13769784569740301</v>
      </c>
      <c r="I225" s="27">
        <v>-0.146134003996849</v>
      </c>
      <c r="J225" s="27">
        <v>-0.15228152275085499</v>
      </c>
      <c r="K225" s="27">
        <v>-0.15729299187660201</v>
      </c>
      <c r="L225" s="27">
        <v>-0.16102200746536299</v>
      </c>
      <c r="M225" s="27">
        <v>-0.16418094933033001</v>
      </c>
    </row>
    <row r="226" spans="1:13" x14ac:dyDescent="0.35">
      <c r="A226" s="62"/>
      <c r="B226" s="2">
        <v>1</v>
      </c>
      <c r="C226" s="27">
        <v>2.0555884111672601E-3</v>
      </c>
      <c r="D226" s="27">
        <v>-6.7111581563949599E-2</v>
      </c>
      <c r="E226" s="27">
        <v>-9.3938201665878296E-2</v>
      </c>
      <c r="F226" s="27">
        <v>-0.11480034887790699</v>
      </c>
      <c r="G226" s="27">
        <v>-0.12999914586544001</v>
      </c>
      <c r="H226" s="27">
        <v>-0.14095535874366799</v>
      </c>
      <c r="I226" s="27">
        <v>-0.150021523237228</v>
      </c>
      <c r="J226" s="27">
        <v>-0.155842944979668</v>
      </c>
      <c r="K226" s="27">
        <v>-0.16166436672210699</v>
      </c>
      <c r="L226" s="27">
        <v>-0.16576699912548101</v>
      </c>
      <c r="M226" s="27">
        <v>-0.167880773544312</v>
      </c>
    </row>
  </sheetData>
  <mergeCells count="14">
    <mergeCell ref="A204:M204"/>
    <mergeCell ref="A205:A226"/>
    <mergeCell ref="A105:M105"/>
    <mergeCell ref="A106:A127"/>
    <mergeCell ref="A138:M138"/>
    <mergeCell ref="A139:A160"/>
    <mergeCell ref="A171:M171"/>
    <mergeCell ref="A172:A193"/>
    <mergeCell ref="A73:A94"/>
    <mergeCell ref="A6:M6"/>
    <mergeCell ref="A7:A28"/>
    <mergeCell ref="A39:M39"/>
    <mergeCell ref="A40:A61"/>
    <mergeCell ref="A72:M72"/>
  </mergeCells>
  <pageMargins left="0.7" right="0.7" top="0.75" bottom="0.75" header="0.3" footer="0.3"/>
  <pageSetup paperSize="9" orientation="portrait" horizontalDpi="30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43896-6585-4276-B5CC-3F98C9C54ADF}">
  <dimension ref="A6:M226"/>
  <sheetViews>
    <sheetView topLeftCell="A196" zoomScale="70" zoomScaleNormal="70" workbookViewId="0">
      <selection activeCell="M226" sqref="M226"/>
    </sheetView>
  </sheetViews>
  <sheetFormatPr defaultRowHeight="14.5" x14ac:dyDescent="0.35"/>
  <cols>
    <col min="3" max="3" width="10.36328125" bestFit="1" customWidth="1"/>
    <col min="4" max="13" width="9.54296875" bestFit="1" customWidth="1"/>
  </cols>
  <sheetData>
    <row r="6" spans="1:13" x14ac:dyDescent="0.35">
      <c r="A6" s="63" t="s">
        <v>1</v>
      </c>
      <c r="B6" s="63"/>
      <c r="C6" s="63"/>
      <c r="D6" s="63"/>
      <c r="E6" s="63"/>
      <c r="F6" s="63"/>
      <c r="G6" s="63"/>
      <c r="H6" s="63"/>
      <c r="I6" s="63"/>
      <c r="J6" s="63"/>
      <c r="K6" s="63"/>
      <c r="L6" s="63"/>
      <c r="M6" s="63"/>
    </row>
    <row r="7" spans="1:13" x14ac:dyDescent="0.35">
      <c r="A7" s="62" t="s">
        <v>0</v>
      </c>
      <c r="B7" s="1"/>
      <c r="C7" s="1">
        <v>0</v>
      </c>
      <c r="D7" s="1">
        <v>0.1</v>
      </c>
      <c r="E7" s="1">
        <v>0.2</v>
      </c>
      <c r="F7" s="1">
        <v>0.3</v>
      </c>
      <c r="G7" s="1">
        <v>0.4</v>
      </c>
      <c r="H7" s="1">
        <v>0.5</v>
      </c>
      <c r="I7" s="1">
        <v>0.6</v>
      </c>
      <c r="J7" s="1">
        <v>0.7</v>
      </c>
      <c r="K7" s="1">
        <v>0.8</v>
      </c>
      <c r="L7" s="1">
        <v>0.9</v>
      </c>
      <c r="M7" s="1">
        <v>1</v>
      </c>
    </row>
    <row r="8" spans="1:13" x14ac:dyDescent="0.35">
      <c r="A8" s="62"/>
      <c r="B8" s="2">
        <v>0</v>
      </c>
      <c r="C8" s="22">
        <v>2.6</v>
      </c>
      <c r="D8" s="23">
        <v>2.6</v>
      </c>
      <c r="E8" s="23">
        <v>2.6</v>
      </c>
      <c r="F8" s="23">
        <v>2.6</v>
      </c>
      <c r="G8" s="23">
        <v>2.6</v>
      </c>
      <c r="H8" s="23">
        <v>2.6</v>
      </c>
      <c r="I8" s="23">
        <v>2.6</v>
      </c>
      <c r="J8" s="23">
        <v>2.6</v>
      </c>
      <c r="K8" s="23">
        <v>2.6</v>
      </c>
      <c r="L8" s="23">
        <v>2.6</v>
      </c>
      <c r="M8" s="23">
        <v>2.6</v>
      </c>
    </row>
    <row r="9" spans="1:13" x14ac:dyDescent="0.35">
      <c r="A9" s="62"/>
      <c r="B9" s="2">
        <v>0.05</v>
      </c>
      <c r="C9" s="23">
        <v>2.9273364543914799</v>
      </c>
      <c r="D9" s="23">
        <v>3.0302190780639702</v>
      </c>
      <c r="E9" s="23">
        <v>3.1109199523925799</v>
      </c>
      <c r="F9" s="23">
        <v>3.16278100013733</v>
      </c>
      <c r="G9" s="23">
        <v>3.1901316642761199</v>
      </c>
      <c r="H9" s="23">
        <v>3.1991825103759801</v>
      </c>
      <c r="I9" s="23">
        <v>3.1950938701629599</v>
      </c>
      <c r="J9" s="23">
        <v>3.18167972564697</v>
      </c>
      <c r="K9" s="23">
        <v>3.1616864204406698</v>
      </c>
      <c r="L9" s="23">
        <v>3.1370792388915998</v>
      </c>
      <c r="M9" s="23">
        <v>3.10927486419678</v>
      </c>
    </row>
    <row r="10" spans="1:13" x14ac:dyDescent="0.35">
      <c r="A10" s="62"/>
      <c r="B10" s="2">
        <v>0.1</v>
      </c>
      <c r="C10" s="23">
        <v>2.93563675880432</v>
      </c>
      <c r="D10" s="23">
        <v>3.0431070327758798</v>
      </c>
      <c r="E10" s="23">
        <v>3.1767578125</v>
      </c>
      <c r="F10" s="23">
        <v>3.25795197486877</v>
      </c>
      <c r="G10" s="23">
        <v>3.2943909168243399</v>
      </c>
      <c r="H10" s="23">
        <v>3.3030016422271702</v>
      </c>
      <c r="I10" s="23">
        <v>3.2939474582672101</v>
      </c>
      <c r="J10" s="23">
        <v>3.27348709106445</v>
      </c>
      <c r="K10" s="23">
        <v>3.2456068992614702</v>
      </c>
      <c r="L10" s="23">
        <v>3.2129132747650102</v>
      </c>
      <c r="M10" s="23">
        <v>3.1771504878997798</v>
      </c>
    </row>
    <row r="11" spans="1:13" x14ac:dyDescent="0.35">
      <c r="A11" s="62"/>
      <c r="B11" s="2">
        <v>0.15</v>
      </c>
      <c r="C11" s="23">
        <v>2.9071748256683398</v>
      </c>
      <c r="D11" s="23">
        <v>3.0502364635467498</v>
      </c>
      <c r="E11" s="23">
        <v>3.1791791915893599</v>
      </c>
      <c r="F11" s="23">
        <v>3.2776329517364502</v>
      </c>
      <c r="G11" s="23">
        <v>3.32112836837769</v>
      </c>
      <c r="H11" s="23">
        <v>3.3325493335723899</v>
      </c>
      <c r="I11" s="23">
        <v>3.3243603706359899</v>
      </c>
      <c r="J11" s="23">
        <v>3.3037521839141801</v>
      </c>
      <c r="K11" s="23">
        <v>3.2751166820526101</v>
      </c>
      <c r="L11" s="23">
        <v>3.2412636280059801</v>
      </c>
      <c r="M11" s="23">
        <v>3.20405793190002</v>
      </c>
    </row>
    <row r="12" spans="1:13" x14ac:dyDescent="0.35">
      <c r="A12" s="62"/>
      <c r="B12" s="2">
        <v>0.2</v>
      </c>
      <c r="C12" s="23">
        <v>2.8464441299438499</v>
      </c>
      <c r="D12" s="23">
        <v>3.04504370689392</v>
      </c>
      <c r="E12" s="23">
        <v>3.1843523979186998</v>
      </c>
      <c r="F12" s="23">
        <v>3.2807583808898899</v>
      </c>
      <c r="G12" s="23">
        <v>3.33197069168091</v>
      </c>
      <c r="H12" s="23">
        <v>3.34847187995911</v>
      </c>
      <c r="I12" s="23">
        <v>3.34320116043091</v>
      </c>
      <c r="J12" s="23">
        <v>3.3238487243652299</v>
      </c>
      <c r="K12" s="23">
        <v>3.2953221797943102</v>
      </c>
      <c r="L12" s="23">
        <v>3.2608489990234402</v>
      </c>
      <c r="M12" s="23">
        <v>3.2225937843322798</v>
      </c>
    </row>
    <row r="13" spans="1:13" x14ac:dyDescent="0.35">
      <c r="A13" s="62"/>
      <c r="B13" s="2">
        <v>0.25</v>
      </c>
      <c r="C13" s="23">
        <v>2.7765128612518302</v>
      </c>
      <c r="D13" s="23">
        <v>3.0289568901061998</v>
      </c>
      <c r="E13" s="23">
        <v>3.19160127639771</v>
      </c>
      <c r="F13" s="23">
        <v>3.2815084457397501</v>
      </c>
      <c r="G13" s="23">
        <v>3.3410282135009801</v>
      </c>
      <c r="H13" s="23">
        <v>3.3618366718292201</v>
      </c>
      <c r="I13" s="23">
        <v>3.3581092357635498</v>
      </c>
      <c r="J13" s="23">
        <v>3.33882737159729</v>
      </c>
      <c r="K13" s="23">
        <v>3.3096666336059601</v>
      </c>
      <c r="L13" s="23">
        <v>3.2742462158203098</v>
      </c>
      <c r="M13" s="23">
        <v>3.2349216938018799</v>
      </c>
    </row>
    <row r="14" spans="1:13" x14ac:dyDescent="0.35">
      <c r="A14" s="62"/>
      <c r="B14" s="2">
        <v>0.3</v>
      </c>
      <c r="C14" s="23">
        <v>2.7075664997100799</v>
      </c>
      <c r="D14" s="23">
        <v>3.0102262496948198</v>
      </c>
      <c r="E14" s="23">
        <v>3.1927187442779501</v>
      </c>
      <c r="F14" s="23">
        <v>3.2846658229827899</v>
      </c>
      <c r="G14" s="23">
        <v>3.3496770858764702</v>
      </c>
      <c r="H14" s="23">
        <v>3.37252998352051</v>
      </c>
      <c r="I14" s="23">
        <v>3.3690426349639901</v>
      </c>
      <c r="J14" s="23">
        <v>3.3493087291717498</v>
      </c>
      <c r="K14" s="23">
        <v>3.3194534778595002</v>
      </c>
      <c r="L14" s="23">
        <v>3.28328633308411</v>
      </c>
      <c r="M14" s="23">
        <v>3.2432372570037802</v>
      </c>
    </row>
    <row r="15" spans="1:13" x14ac:dyDescent="0.35">
      <c r="A15" s="62"/>
      <c r="B15" s="2">
        <v>0.35</v>
      </c>
      <c r="C15" s="23">
        <v>2.6436069011688201</v>
      </c>
      <c r="D15" s="23">
        <v>2.9919512271881099</v>
      </c>
      <c r="E15" s="23">
        <v>3.1902973651886</v>
      </c>
      <c r="F15" s="23">
        <v>3.2884213924407999</v>
      </c>
      <c r="G15" s="23">
        <v>3.3568272590637198</v>
      </c>
      <c r="H15" s="23">
        <v>3.3804085254669198</v>
      </c>
      <c r="I15" s="23">
        <v>3.3767790794372599</v>
      </c>
      <c r="J15" s="23">
        <v>3.3566732406616202</v>
      </c>
      <c r="K15" s="23">
        <v>3.3264226913452202</v>
      </c>
      <c r="L15" s="23">
        <v>3.28987836837769</v>
      </c>
      <c r="M15" s="23">
        <v>3.2494635581970202</v>
      </c>
    </row>
    <row r="16" spans="1:13" x14ac:dyDescent="0.35">
      <c r="A16" s="62"/>
      <c r="B16" s="2">
        <v>0.4</v>
      </c>
      <c r="C16" s="23">
        <v>2.58584833145142</v>
      </c>
      <c r="D16" s="23">
        <v>2.9751491546630899</v>
      </c>
      <c r="E16" s="23">
        <v>3.1861619949340798</v>
      </c>
      <c r="F16" s="23">
        <v>3.2911291122436501</v>
      </c>
      <c r="G16" s="23">
        <v>3.3622181415557901</v>
      </c>
      <c r="H16" s="23">
        <v>3.3860750198364298</v>
      </c>
      <c r="I16" s="23">
        <v>3.3824198246002202</v>
      </c>
      <c r="J16" s="23">
        <v>3.36225509643555</v>
      </c>
      <c r="K16" s="23">
        <v>3.3319146633148198</v>
      </c>
      <c r="L16" s="23">
        <v>3.2952239513397199</v>
      </c>
      <c r="M16" s="23">
        <v>3.25459957122803</v>
      </c>
    </row>
    <row r="17" spans="1:13" x14ac:dyDescent="0.35">
      <c r="A17" s="62"/>
      <c r="B17" s="2">
        <v>0.45</v>
      </c>
      <c r="C17" s="23">
        <v>2.5342903137207</v>
      </c>
      <c r="D17" s="23">
        <v>2.9600369930267298</v>
      </c>
      <c r="E17" s="23">
        <v>3.1811993122100799</v>
      </c>
      <c r="F17" s="23">
        <v>3.2940950393676798</v>
      </c>
      <c r="G17" s="23">
        <v>3.3661260604858398</v>
      </c>
      <c r="H17" s="23">
        <v>3.3902995586395299</v>
      </c>
      <c r="I17" s="23">
        <v>3.3869049549102801</v>
      </c>
      <c r="J17" s="23">
        <v>3.3669052124023402</v>
      </c>
      <c r="K17" s="23">
        <v>3.33658647537231</v>
      </c>
      <c r="L17" s="23">
        <v>3.29978728294373</v>
      </c>
      <c r="M17" s="23">
        <v>3.2589631080627401</v>
      </c>
    </row>
    <row r="18" spans="1:13" x14ac:dyDescent="0.35">
      <c r="A18" s="62"/>
      <c r="B18" s="2">
        <v>0.5</v>
      </c>
      <c r="C18" s="23">
        <v>2.4884507656097399</v>
      </c>
      <c r="D18" s="23">
        <v>2.9465274810790998</v>
      </c>
      <c r="E18" s="23">
        <v>3.17590260505676</v>
      </c>
      <c r="F18" s="23">
        <v>3.2962849140167201</v>
      </c>
      <c r="G18" s="23">
        <v>3.3689978122711199</v>
      </c>
      <c r="H18" s="23">
        <v>3.39373707771301</v>
      </c>
      <c r="I18" s="23">
        <v>3.39077949523926</v>
      </c>
      <c r="J18" s="23">
        <v>3.3709743022918701</v>
      </c>
      <c r="K18" s="23">
        <v>3.3406422138214098</v>
      </c>
      <c r="L18" s="23">
        <v>3.3036975860595699</v>
      </c>
      <c r="M18" s="23">
        <v>3.2626526355743399</v>
      </c>
    </row>
    <row r="19" spans="1:13" x14ac:dyDescent="0.35">
      <c r="A19" s="62"/>
      <c r="B19" s="2">
        <v>0.55000000000000004</v>
      </c>
      <c r="C19" s="23">
        <v>2.44770359992981</v>
      </c>
      <c r="D19" s="23">
        <v>2.9344384670257599</v>
      </c>
      <c r="E19" s="23">
        <v>3.17060375213623</v>
      </c>
      <c r="F19" s="23">
        <v>3.2977888584136998</v>
      </c>
      <c r="G19" s="23">
        <v>3.37127685546875</v>
      </c>
      <c r="H19" s="23">
        <v>3.39677166938782</v>
      </c>
      <c r="I19" s="23">
        <v>3.3942453861236599</v>
      </c>
      <c r="J19" s="23">
        <v>3.3745539188385001</v>
      </c>
      <c r="K19" s="23">
        <v>3.3441421985626198</v>
      </c>
      <c r="L19" s="23">
        <v>3.3070201873779301</v>
      </c>
      <c r="M19" s="23">
        <v>3.2657604217529301</v>
      </c>
    </row>
    <row r="20" spans="1:13" x14ac:dyDescent="0.35">
      <c r="A20" s="62"/>
      <c r="B20" s="2">
        <v>0.6</v>
      </c>
      <c r="C20" s="23">
        <v>2.4114086627960201</v>
      </c>
      <c r="D20" s="23">
        <v>2.9235694408416801</v>
      </c>
      <c r="E20" s="23">
        <v>3.1655464172363299</v>
      </c>
      <c r="F20" s="23">
        <v>3.2987964153289799</v>
      </c>
      <c r="G20" s="23">
        <v>3.3732762336731001</v>
      </c>
      <c r="H20" s="23">
        <v>3.3995528221130402</v>
      </c>
      <c r="I20" s="23">
        <v>3.3973455429077202</v>
      </c>
      <c r="J20" s="23">
        <v>3.3776724338531499</v>
      </c>
      <c r="K20" s="23">
        <v>3.3471381664276101</v>
      </c>
      <c r="L20" s="23">
        <v>3.3098454475402801</v>
      </c>
      <c r="M20" s="23">
        <v>3.2684068679809601</v>
      </c>
    </row>
    <row r="21" spans="1:13" x14ac:dyDescent="0.35">
      <c r="A21" s="62"/>
      <c r="B21" s="2">
        <v>0.65</v>
      </c>
      <c r="C21" s="23">
        <v>2.3789763450622599</v>
      </c>
      <c r="D21" s="23">
        <v>2.9137384891510001</v>
      </c>
      <c r="E21" s="23">
        <v>3.1609091758728001</v>
      </c>
      <c r="F21" s="23">
        <v>3.2995200157165501</v>
      </c>
      <c r="G21" s="23">
        <v>3.3751540184021001</v>
      </c>
      <c r="H21" s="23">
        <v>3.4021041393279998</v>
      </c>
      <c r="I21" s="23">
        <v>3.4000830650329599</v>
      </c>
      <c r="J21" s="23">
        <v>3.3803658485412602</v>
      </c>
      <c r="K21" s="23">
        <v>3.3497121334075901</v>
      </c>
      <c r="L21" s="23">
        <v>3.3122849464416499</v>
      </c>
      <c r="M21" s="23">
        <v>3.27071213722229</v>
      </c>
    </row>
    <row r="22" spans="1:13" x14ac:dyDescent="0.35">
      <c r="A22" s="62"/>
      <c r="B22" s="2">
        <v>0.7</v>
      </c>
      <c r="C22" s="23">
        <v>2.3498919010162398</v>
      </c>
      <c r="D22" s="23">
        <v>2.9047873020172101</v>
      </c>
      <c r="E22" s="23">
        <v>3.1568117141723602</v>
      </c>
      <c r="F22" s="23">
        <v>3.3001363277435298</v>
      </c>
      <c r="G22" s="23">
        <v>3.37695240974426</v>
      </c>
      <c r="H22" s="23">
        <v>3.4044110774993901</v>
      </c>
      <c r="I22" s="23">
        <v>3.4024753570556601</v>
      </c>
      <c r="J22" s="23">
        <v>3.38270044326782</v>
      </c>
      <c r="K22" s="23">
        <v>3.3519594669342001</v>
      </c>
      <c r="L22" s="23">
        <v>3.3144390583038299</v>
      </c>
      <c r="M22" s="23">
        <v>3.27276587486267</v>
      </c>
    </row>
    <row r="23" spans="1:13" x14ac:dyDescent="0.35">
      <c r="A23" s="62"/>
      <c r="B23" s="2">
        <v>0.75</v>
      </c>
      <c r="C23" s="23">
        <v>2.32370805740356</v>
      </c>
      <c r="D23" s="23">
        <v>2.8965828418731698</v>
      </c>
      <c r="E23" s="23">
        <v>3.1533222198486301</v>
      </c>
      <c r="F23" s="23">
        <v>3.3007543087005602</v>
      </c>
      <c r="G23" s="23">
        <v>3.3786582946777299</v>
      </c>
      <c r="H23" s="23">
        <v>3.40646553039551</v>
      </c>
      <c r="I23" s="23">
        <v>3.4045646190643302</v>
      </c>
      <c r="J23" s="23">
        <v>3.38475441932678</v>
      </c>
      <c r="K23" s="23">
        <v>3.3539631366729701</v>
      </c>
      <c r="L23" s="23">
        <v>3.31637787818909</v>
      </c>
      <c r="M23" s="23">
        <v>3.2746212482452401</v>
      </c>
    </row>
    <row r="24" spans="1:13" x14ac:dyDescent="0.35">
      <c r="A24" s="62"/>
      <c r="B24" s="2">
        <v>0.8</v>
      </c>
      <c r="C24" s="23">
        <v>2.3000404834747301</v>
      </c>
      <c r="D24" s="23">
        <v>2.8890173435211199</v>
      </c>
      <c r="E24" s="23">
        <v>3.15046215057373</v>
      </c>
      <c r="F24" s="23">
        <v>3.3014218807220499</v>
      </c>
      <c r="G24" s="23">
        <v>3.3802444934845002</v>
      </c>
      <c r="H24" s="23">
        <v>3.4082779884338401</v>
      </c>
      <c r="I24" s="23">
        <v>3.4064080715179399</v>
      </c>
      <c r="J24" s="23">
        <v>3.3865966796875</v>
      </c>
      <c r="K24" s="23">
        <v>3.3557810783386199</v>
      </c>
      <c r="L24" s="23">
        <v>3.3181424140930198</v>
      </c>
      <c r="M24" s="23">
        <v>3.2763073444366499</v>
      </c>
    </row>
    <row r="25" spans="1:13" x14ac:dyDescent="0.35">
      <c r="A25" s="62"/>
      <c r="B25" s="2">
        <v>0.85</v>
      </c>
      <c r="C25" s="23">
        <v>2.2785677909851101</v>
      </c>
      <c r="D25" s="23">
        <v>2.88200759887695</v>
      </c>
      <c r="E25" s="23">
        <v>3.14821124076843</v>
      </c>
      <c r="F25" s="23">
        <v>3.3021390438079798</v>
      </c>
      <c r="G25" s="23">
        <v>3.3816885948181201</v>
      </c>
      <c r="H25" s="23">
        <v>3.4098789691925102</v>
      </c>
      <c r="I25" s="23">
        <v>3.4080638885497998</v>
      </c>
      <c r="J25" s="23">
        <v>3.3882780075073198</v>
      </c>
      <c r="K25" s="23">
        <v>3.3574476242065399</v>
      </c>
      <c r="L25" s="23">
        <v>3.3197548389434801</v>
      </c>
      <c r="M25" s="23">
        <v>3.2778394222259499</v>
      </c>
    </row>
    <row r="26" spans="1:13" x14ac:dyDescent="0.35">
      <c r="A26" s="62"/>
      <c r="B26" s="2">
        <v>0.9</v>
      </c>
      <c r="C26" s="23">
        <v>2.2590141296386701</v>
      </c>
      <c r="D26" s="23">
        <v>2.8754854202270499</v>
      </c>
      <c r="E26" s="23">
        <v>3.1465144157409699</v>
      </c>
      <c r="F26" s="23">
        <v>3.3028838634490998</v>
      </c>
      <c r="G26" s="23">
        <v>3.3829836845397998</v>
      </c>
      <c r="H26" s="23">
        <v>3.41130924224854</v>
      </c>
      <c r="I26" s="23">
        <v>3.4095776081085201</v>
      </c>
      <c r="J26" s="23">
        <v>3.3898284435272199</v>
      </c>
      <c r="K26" s="23">
        <v>3.3589797019958501</v>
      </c>
      <c r="L26" s="23">
        <v>3.32122802734375</v>
      </c>
      <c r="M26" s="23">
        <v>3.2792313098907502</v>
      </c>
    </row>
    <row r="27" spans="1:13" x14ac:dyDescent="0.35">
      <c r="A27" s="62"/>
      <c r="B27" s="2">
        <v>0.95</v>
      </c>
      <c r="C27" s="23">
        <v>2.2411427497863801</v>
      </c>
      <c r="D27" s="23">
        <v>2.8693990707397501</v>
      </c>
      <c r="E27" s="23">
        <v>3.1452927589416499</v>
      </c>
      <c r="F27" s="23">
        <v>3.3036272525787398</v>
      </c>
      <c r="G27" s="23">
        <v>3.38413786888123</v>
      </c>
      <c r="H27" s="23">
        <v>3.41260886192322</v>
      </c>
      <c r="I27" s="23">
        <v>3.4109799861907999</v>
      </c>
      <c r="J27" s="23">
        <v>3.3912646770477299</v>
      </c>
      <c r="K27" s="23">
        <v>3.3603878021240199</v>
      </c>
      <c r="L27" s="23">
        <v>3.3225729465484601</v>
      </c>
      <c r="M27" s="23">
        <v>3.2804989814758301</v>
      </c>
    </row>
    <row r="28" spans="1:13" x14ac:dyDescent="0.35">
      <c r="A28" s="62"/>
      <c r="B28" s="2">
        <v>1</v>
      </c>
      <c r="C28" s="23">
        <v>2.2247562408447301</v>
      </c>
      <c r="D28" s="23">
        <v>2.86370778083801</v>
      </c>
      <c r="E28" s="23">
        <v>3.1444556713104301</v>
      </c>
      <c r="F28" s="23">
        <v>3.30434322357178</v>
      </c>
      <c r="G28" s="23">
        <v>3.3851702213287398</v>
      </c>
      <c r="H28" s="23">
        <v>3.4138095378875701</v>
      </c>
      <c r="I28" s="23">
        <v>3.4122881889343302</v>
      </c>
      <c r="J28" s="23">
        <v>3.3925943374633798</v>
      </c>
      <c r="K28" s="23">
        <v>3.3616802692413299</v>
      </c>
      <c r="L28" s="23">
        <v>3.32380270957947</v>
      </c>
      <c r="M28" s="23">
        <v>3.2816586494445801</v>
      </c>
    </row>
    <row r="39" spans="1:13" x14ac:dyDescent="0.35">
      <c r="A39" s="63" t="s">
        <v>1</v>
      </c>
      <c r="B39" s="63"/>
      <c r="C39" s="63"/>
      <c r="D39" s="63"/>
      <c r="E39" s="63"/>
      <c r="F39" s="63"/>
      <c r="G39" s="63"/>
      <c r="H39" s="63"/>
      <c r="I39" s="63"/>
      <c r="J39" s="63"/>
      <c r="K39" s="63"/>
      <c r="L39" s="63"/>
      <c r="M39" s="63"/>
    </row>
    <row r="40" spans="1:13" x14ac:dyDescent="0.35">
      <c r="A40" s="62" t="s">
        <v>0</v>
      </c>
      <c r="B40" s="1"/>
      <c r="C40" s="1">
        <v>0</v>
      </c>
      <c r="D40" s="1">
        <v>0.1</v>
      </c>
      <c r="E40" s="1">
        <v>0.2</v>
      </c>
      <c r="F40" s="1">
        <v>0.3</v>
      </c>
      <c r="G40" s="1">
        <v>0.4</v>
      </c>
      <c r="H40" s="1">
        <v>0.5</v>
      </c>
      <c r="I40" s="1">
        <v>0.6</v>
      </c>
      <c r="J40" s="1">
        <v>0.7</v>
      </c>
      <c r="K40" s="1">
        <v>0.8</v>
      </c>
      <c r="L40" s="1">
        <v>0.9</v>
      </c>
      <c r="M40" s="1">
        <v>1</v>
      </c>
    </row>
    <row r="41" spans="1:13" x14ac:dyDescent="0.35">
      <c r="A41" s="62"/>
      <c r="B41" s="2">
        <v>0</v>
      </c>
      <c r="C41" s="24">
        <v>3.3</v>
      </c>
      <c r="D41" s="25">
        <v>3.3</v>
      </c>
      <c r="E41" s="25">
        <v>3.3</v>
      </c>
      <c r="F41" s="25">
        <v>3.3</v>
      </c>
      <c r="G41" s="25">
        <v>3.3</v>
      </c>
      <c r="H41" s="25">
        <v>3.3</v>
      </c>
      <c r="I41" s="25">
        <v>3.3</v>
      </c>
      <c r="J41" s="25">
        <v>3.3</v>
      </c>
      <c r="K41" s="25">
        <v>3.3</v>
      </c>
      <c r="L41" s="25">
        <v>3.3</v>
      </c>
      <c r="M41" s="25">
        <v>3.3</v>
      </c>
    </row>
    <row r="42" spans="1:13" x14ac:dyDescent="0.35">
      <c r="A42" s="62"/>
      <c r="B42" s="2">
        <v>0.05</v>
      </c>
      <c r="C42" s="25">
        <v>2.4194693565368701</v>
      </c>
      <c r="D42" s="25">
        <v>2.35590791702271</v>
      </c>
      <c r="E42" s="25">
        <v>2.2925477027893102</v>
      </c>
      <c r="F42" s="25">
        <v>2.23193335533142</v>
      </c>
      <c r="G42" s="25">
        <v>2.1738443374633798</v>
      </c>
      <c r="H42" s="25">
        <v>2.1187577247619598</v>
      </c>
      <c r="I42" s="25">
        <v>2.06833744049072</v>
      </c>
      <c r="J42" s="25">
        <v>2.0189280509948699</v>
      </c>
      <c r="K42" s="25">
        <v>1.9728463888168299</v>
      </c>
      <c r="L42" s="25">
        <v>1.9295406341552701</v>
      </c>
      <c r="M42" s="25">
        <v>1.8881473541259799</v>
      </c>
    </row>
    <row r="43" spans="1:13" x14ac:dyDescent="0.35">
      <c r="A43" s="62"/>
      <c r="B43" s="2">
        <v>0.1</v>
      </c>
      <c r="C43" s="25">
        <v>2.1255457401275599</v>
      </c>
      <c r="D43" s="25">
        <v>2.0222921371460001</v>
      </c>
      <c r="E43" s="25">
        <v>1.9366266727447501</v>
      </c>
      <c r="F43" s="25">
        <v>1.8616800308227499</v>
      </c>
      <c r="G43" s="25">
        <v>1.7942742109298699</v>
      </c>
      <c r="H43" s="25">
        <v>1.73295974731445</v>
      </c>
      <c r="I43" s="25">
        <v>1.6767272949218801</v>
      </c>
      <c r="J43" s="25">
        <v>1.6247698068618801</v>
      </c>
      <c r="K43" s="25">
        <v>1.57630574703217</v>
      </c>
      <c r="L43" s="25">
        <v>1.5321139097213701</v>
      </c>
      <c r="M43" s="25">
        <v>1.49078893661499</v>
      </c>
    </row>
    <row r="44" spans="1:13" x14ac:dyDescent="0.35">
      <c r="A44" s="62"/>
      <c r="B44" s="2">
        <v>0.15</v>
      </c>
      <c r="C44" s="25">
        <v>1.97439301013947</v>
      </c>
      <c r="D44" s="25">
        <v>1.82797408103943</v>
      </c>
      <c r="E44" s="25">
        <v>1.73046743869782</v>
      </c>
      <c r="F44" s="25">
        <v>1.6501768827438399</v>
      </c>
      <c r="G44" s="25">
        <v>1.5792727470398</v>
      </c>
      <c r="H44" s="25">
        <v>1.5150120258331301</v>
      </c>
      <c r="I44" s="25">
        <v>1.4581593275070199</v>
      </c>
      <c r="J44" s="25">
        <v>1.4058028459548999</v>
      </c>
      <c r="K44" s="25">
        <v>1.3580785989761399</v>
      </c>
      <c r="L44" s="25">
        <v>1.31521928310394</v>
      </c>
      <c r="M44" s="25">
        <v>1.2763170003891</v>
      </c>
    </row>
    <row r="45" spans="1:13" x14ac:dyDescent="0.35">
      <c r="A45" s="62"/>
      <c r="B45" s="2">
        <v>0.2</v>
      </c>
      <c r="C45" s="25">
        <v>1.88608515262604</v>
      </c>
      <c r="D45" s="25">
        <v>1.69672727584839</v>
      </c>
      <c r="E45" s="25">
        <v>1.5898755788803101</v>
      </c>
      <c r="F45" s="25">
        <v>1.5055800676345801</v>
      </c>
      <c r="G45" s="25">
        <v>1.43088603019714</v>
      </c>
      <c r="H45" s="25">
        <v>1.36562931537628</v>
      </c>
      <c r="I45" s="25">
        <v>1.3079245090484599</v>
      </c>
      <c r="J45" s="25">
        <v>1.2568391561508201</v>
      </c>
      <c r="K45" s="25">
        <v>1.2113330364227299</v>
      </c>
      <c r="L45" s="25">
        <v>1.1707028150558501</v>
      </c>
      <c r="M45" s="25">
        <v>1.13337886333466</v>
      </c>
    </row>
    <row r="46" spans="1:13" x14ac:dyDescent="0.35">
      <c r="A46" s="62"/>
      <c r="B46" s="2">
        <v>0.25</v>
      </c>
      <c r="C46" s="25">
        <v>1.8272278308868399</v>
      </c>
      <c r="D46" s="25">
        <v>1.59835493564606</v>
      </c>
      <c r="E46" s="25">
        <v>1.4851778745651201</v>
      </c>
      <c r="F46" s="25">
        <v>1.3948898315429701</v>
      </c>
      <c r="G46" s="25">
        <v>1.3183952569961499</v>
      </c>
      <c r="H46" s="25">
        <v>1.25266766548157</v>
      </c>
      <c r="I46" s="25">
        <v>1.1961426734924301</v>
      </c>
      <c r="J46" s="25">
        <v>1.14636099338532</v>
      </c>
      <c r="K46" s="25">
        <v>1.1029839515686</v>
      </c>
      <c r="L46" s="25">
        <v>1.0643851757049601</v>
      </c>
      <c r="M46" s="25">
        <v>1.0293323993682899</v>
      </c>
    </row>
    <row r="47" spans="1:13" x14ac:dyDescent="0.35">
      <c r="A47" s="62"/>
      <c r="B47" s="2">
        <v>0.3</v>
      </c>
      <c r="C47" s="25">
        <v>1.7870681285858201</v>
      </c>
      <c r="D47" s="25">
        <v>1.5205278396606401</v>
      </c>
      <c r="E47" s="25">
        <v>1.4006735086441</v>
      </c>
      <c r="F47" s="25">
        <v>1.3054187297821001</v>
      </c>
      <c r="G47" s="25">
        <v>1.22766077518463</v>
      </c>
      <c r="H47" s="25">
        <v>1.1629929542541499</v>
      </c>
      <c r="I47" s="25">
        <v>1.10838639736176</v>
      </c>
      <c r="J47" s="25">
        <v>1.0604664087295499</v>
      </c>
      <c r="K47" s="25">
        <v>1.01914262771606</v>
      </c>
      <c r="L47" s="25">
        <v>0.98254543542861905</v>
      </c>
      <c r="M47" s="25">
        <v>0.94951742887497004</v>
      </c>
    </row>
    <row r="48" spans="1:13" x14ac:dyDescent="0.35">
      <c r="A48" s="62"/>
      <c r="B48" s="2">
        <v>0.35</v>
      </c>
      <c r="C48" s="25">
        <v>1.7560447454452499</v>
      </c>
      <c r="D48" s="25">
        <v>1.4571546316146899</v>
      </c>
      <c r="E48" s="25">
        <v>1.32966756820679</v>
      </c>
      <c r="F48" s="25">
        <v>1.2312766313552901</v>
      </c>
      <c r="G48" s="25">
        <v>1.15335869789124</v>
      </c>
      <c r="H48" s="25">
        <v>1.08988356590271</v>
      </c>
      <c r="I48" s="25">
        <v>1.03716015815735</v>
      </c>
      <c r="J48" s="25">
        <v>0.99137163162231501</v>
      </c>
      <c r="K48" s="25">
        <v>0.95172762870788596</v>
      </c>
      <c r="L48" s="25">
        <v>0.91653352975845304</v>
      </c>
      <c r="M48" s="25">
        <v>0.885933697223663</v>
      </c>
    </row>
    <row r="49" spans="1:13" x14ac:dyDescent="0.35">
      <c r="A49" s="62"/>
      <c r="B49" s="2">
        <v>0.4</v>
      </c>
      <c r="C49" s="25">
        <v>1.7335741519928001</v>
      </c>
      <c r="D49" s="25">
        <v>1.4038736820220901</v>
      </c>
      <c r="E49" s="25">
        <v>1.2676364183425901</v>
      </c>
      <c r="F49" s="25">
        <v>1.16775262355804</v>
      </c>
      <c r="G49" s="25">
        <v>1.0910947322845499</v>
      </c>
      <c r="H49" s="25">
        <v>1.02893733978271</v>
      </c>
      <c r="I49" s="25">
        <v>0.97773170471191395</v>
      </c>
      <c r="J49" s="25">
        <v>0.93398249149322499</v>
      </c>
      <c r="K49" s="25">
        <v>0.89600002765655495</v>
      </c>
      <c r="L49" s="25">
        <v>0.86280930042266901</v>
      </c>
      <c r="M49" s="25">
        <v>0.83303070068359397</v>
      </c>
    </row>
    <row r="50" spans="1:13" x14ac:dyDescent="0.35">
      <c r="A50" s="62"/>
      <c r="B50" s="2">
        <v>0.45</v>
      </c>
      <c r="C50" s="25">
        <v>1.7155394554138199</v>
      </c>
      <c r="D50" s="25">
        <v>1.35676085948944</v>
      </c>
      <c r="E50" s="25">
        <v>1.21389484405518</v>
      </c>
      <c r="F50" s="25">
        <v>1.11314332485199</v>
      </c>
      <c r="G50" s="25">
        <v>1.03697061538696</v>
      </c>
      <c r="H50" s="25">
        <v>0.97725659608840898</v>
      </c>
      <c r="I50" s="25">
        <v>0.92773658037185702</v>
      </c>
      <c r="J50" s="25">
        <v>0.88552075624465898</v>
      </c>
      <c r="K50" s="25">
        <v>0.84951156377792403</v>
      </c>
      <c r="L50" s="25">
        <v>0.81728923320770297</v>
      </c>
      <c r="M50" s="25">
        <v>0.78917825222015403</v>
      </c>
    </row>
    <row r="51" spans="1:13" x14ac:dyDescent="0.35">
      <c r="A51" s="62"/>
      <c r="B51" s="2">
        <v>0.5</v>
      </c>
      <c r="C51" s="25">
        <v>1.7001603841781601</v>
      </c>
      <c r="D51" s="25">
        <v>1.3152943849563601</v>
      </c>
      <c r="E51" s="25">
        <v>1.1667186021804801</v>
      </c>
      <c r="F51" s="25">
        <v>1.0653210878372199</v>
      </c>
      <c r="G51" s="25">
        <v>0.99047070741653398</v>
      </c>
      <c r="H51" s="25">
        <v>0.93207776546478305</v>
      </c>
      <c r="I51" s="25">
        <v>0.88442659378051802</v>
      </c>
      <c r="J51" s="25">
        <v>0.84410184621810902</v>
      </c>
      <c r="K51" s="25">
        <v>0.80895197391509999</v>
      </c>
      <c r="L51" s="25">
        <v>0.77867782115936302</v>
      </c>
      <c r="M51" s="25">
        <v>0.75166320800781306</v>
      </c>
    </row>
    <row r="52" spans="1:13" x14ac:dyDescent="0.35">
      <c r="A52" s="62"/>
      <c r="B52" s="2">
        <v>0.55000000000000004</v>
      </c>
      <c r="C52" s="25">
        <v>1.6883180141448999</v>
      </c>
      <c r="D52" s="25">
        <v>1.2778512239456199</v>
      </c>
      <c r="E52" s="25">
        <v>1.1236363649368299</v>
      </c>
      <c r="F52" s="25">
        <v>1.02278184890747</v>
      </c>
      <c r="G52" s="25">
        <v>0.94970893859863303</v>
      </c>
      <c r="H52" s="25">
        <v>0.89298665523529097</v>
      </c>
      <c r="I52" s="25">
        <v>0.847007036209106</v>
      </c>
      <c r="J52" s="25">
        <v>0.80789637565612804</v>
      </c>
      <c r="K52" s="25">
        <v>0.77425891160964999</v>
      </c>
      <c r="L52" s="25">
        <v>0.74510848522186302</v>
      </c>
      <c r="M52" s="25">
        <v>0.71871519088745095</v>
      </c>
    </row>
    <row r="53" spans="1:13" x14ac:dyDescent="0.35">
      <c r="A53" s="62"/>
      <c r="B53" s="2">
        <v>0.6</v>
      </c>
      <c r="C53" s="25">
        <v>1.67740178108215</v>
      </c>
      <c r="D53" s="25">
        <v>1.24327492713928</v>
      </c>
      <c r="E53" s="25">
        <v>1.0856317281723</v>
      </c>
      <c r="F53" s="25">
        <v>0.98512929677963301</v>
      </c>
      <c r="G53" s="25">
        <v>0.91346532106399503</v>
      </c>
      <c r="H53" s="25">
        <v>0.85823422670364402</v>
      </c>
      <c r="I53" s="25">
        <v>0.81359612941741899</v>
      </c>
      <c r="J53" s="25">
        <v>0.77604395151138295</v>
      </c>
      <c r="K53" s="25">
        <v>0.74365866184234597</v>
      </c>
      <c r="L53" s="25">
        <v>0.71527522802352905</v>
      </c>
      <c r="M53" s="25">
        <v>0.69017291069030795</v>
      </c>
    </row>
    <row r="54" spans="1:13" x14ac:dyDescent="0.35">
      <c r="A54" s="62"/>
      <c r="B54" s="2">
        <v>0.65</v>
      </c>
      <c r="C54" s="25">
        <v>1.6690654754638701</v>
      </c>
      <c r="D54" s="25">
        <v>1.21197581291199</v>
      </c>
      <c r="E54" s="25">
        <v>1.0508017539978001</v>
      </c>
      <c r="F54" s="25">
        <v>0.95109200477600098</v>
      </c>
      <c r="G54" s="25">
        <v>0.88151735067367598</v>
      </c>
      <c r="H54" s="25">
        <v>0.82751089334487904</v>
      </c>
      <c r="I54" s="25">
        <v>0.78438615798950195</v>
      </c>
      <c r="J54" s="25">
        <v>0.747636377811432</v>
      </c>
      <c r="K54" s="25">
        <v>0.71615719795227095</v>
      </c>
      <c r="L54" s="25">
        <v>0.68892979621887196</v>
      </c>
      <c r="M54" s="25">
        <v>0.66470813751220703</v>
      </c>
    </row>
    <row r="55" spans="1:13" x14ac:dyDescent="0.35">
      <c r="A55" s="62"/>
      <c r="B55" s="2">
        <v>0.7</v>
      </c>
      <c r="C55" s="25">
        <v>1.6608686447143599</v>
      </c>
      <c r="D55" s="25">
        <v>1.18193340301514</v>
      </c>
      <c r="E55" s="25">
        <v>1.0189228057861299</v>
      </c>
      <c r="F55" s="25">
        <v>0.92041236162185702</v>
      </c>
      <c r="G55" s="25">
        <v>0.85210454463958696</v>
      </c>
      <c r="H55" s="25">
        <v>0.80008530616760298</v>
      </c>
      <c r="I55" s="25">
        <v>0.75800579786300704</v>
      </c>
      <c r="J55" s="25">
        <v>0.72234350442886397</v>
      </c>
      <c r="K55" s="25">
        <v>0.69195091724395796</v>
      </c>
      <c r="L55" s="25">
        <v>0.66554927825927701</v>
      </c>
      <c r="M55" s="25">
        <v>0.64214867353439298</v>
      </c>
    </row>
    <row r="56" spans="1:13" x14ac:dyDescent="0.35">
      <c r="A56" s="62"/>
      <c r="B56" s="2">
        <v>0.75</v>
      </c>
      <c r="C56" s="25">
        <v>1.6547449827194201</v>
      </c>
      <c r="D56" s="25">
        <v>1.15480768680573</v>
      </c>
      <c r="E56" s="25">
        <v>0.990040242671967</v>
      </c>
      <c r="F56" s="25">
        <v>0.89228528738021895</v>
      </c>
      <c r="G56" s="25">
        <v>0.82566368579864502</v>
      </c>
      <c r="H56" s="25">
        <v>0.77497750520706199</v>
      </c>
      <c r="I56" s="25">
        <v>0.73381620645523105</v>
      </c>
      <c r="J56" s="25">
        <v>0.69973021745681796</v>
      </c>
      <c r="K56" s="25">
        <v>0.66994178295135498</v>
      </c>
      <c r="L56" s="25">
        <v>0.64410477876663197</v>
      </c>
      <c r="M56" s="25">
        <v>0.62127292156219505</v>
      </c>
    </row>
    <row r="57" spans="1:13" x14ac:dyDescent="0.35">
      <c r="A57" s="62"/>
      <c r="B57" s="2">
        <v>0.8</v>
      </c>
      <c r="C57" s="25">
        <v>1.6482336521148699</v>
      </c>
      <c r="D57" s="25">
        <v>1.12932121753693</v>
      </c>
      <c r="E57" s="25">
        <v>0.96299022436142001</v>
      </c>
      <c r="F57" s="25">
        <v>0.86697429418563798</v>
      </c>
      <c r="G57" s="25">
        <v>0.80185008049011197</v>
      </c>
      <c r="H57" s="25">
        <v>0.75201880931854304</v>
      </c>
      <c r="I57" s="25">
        <v>0.71197283267974898</v>
      </c>
      <c r="J57" s="25">
        <v>0.67866224050521895</v>
      </c>
      <c r="K57" s="25">
        <v>0.64954310655593905</v>
      </c>
      <c r="L57" s="25">
        <v>0.624636650085449</v>
      </c>
      <c r="M57" s="25">
        <v>0.60241109132766701</v>
      </c>
    </row>
    <row r="58" spans="1:13" x14ac:dyDescent="0.35">
      <c r="A58" s="62"/>
      <c r="B58" s="2">
        <v>0.85</v>
      </c>
      <c r="C58" s="25">
        <v>1.6437627077102701</v>
      </c>
      <c r="D58" s="25">
        <v>1.10541319847107</v>
      </c>
      <c r="E58" s="25">
        <v>0.93858897686004605</v>
      </c>
      <c r="F58" s="25">
        <v>0.84388643503189098</v>
      </c>
      <c r="G58" s="25">
        <v>0.77986180782318104</v>
      </c>
      <c r="H58" s="25">
        <v>0.73143666982650801</v>
      </c>
      <c r="I58" s="25">
        <v>0.69231420755386397</v>
      </c>
      <c r="J58" s="25">
        <v>0.65943890810012795</v>
      </c>
      <c r="K58" s="25">
        <v>0.63173216581344604</v>
      </c>
      <c r="L58" s="25">
        <v>0.606858611106873</v>
      </c>
      <c r="M58" s="25">
        <v>0.58544421195983898</v>
      </c>
    </row>
    <row r="59" spans="1:13" x14ac:dyDescent="0.35">
      <c r="A59" s="62"/>
      <c r="B59" s="2">
        <v>0.9</v>
      </c>
      <c r="C59" s="25">
        <v>1.63987052440643</v>
      </c>
      <c r="D59" s="25">
        <v>1.0830767154693599</v>
      </c>
      <c r="E59" s="25">
        <v>0.91510021686553999</v>
      </c>
      <c r="F59" s="25">
        <v>0.82201194763183605</v>
      </c>
      <c r="G59" s="25">
        <v>0.75948643684387196</v>
      </c>
      <c r="H59" s="25">
        <v>0.71234905719757102</v>
      </c>
      <c r="I59" s="25">
        <v>0.67420488595962502</v>
      </c>
      <c r="J59" s="25">
        <v>0.64192140102386497</v>
      </c>
      <c r="K59" s="25">
        <v>0.61439681053161599</v>
      </c>
      <c r="L59" s="25">
        <v>0.59089905023574796</v>
      </c>
      <c r="M59" s="25">
        <v>0.56951302289962802</v>
      </c>
    </row>
    <row r="60" spans="1:13" x14ac:dyDescent="0.35">
      <c r="A60" s="62"/>
      <c r="B60" s="2">
        <v>0.95</v>
      </c>
      <c r="C60" s="25">
        <v>1.6350623369216899</v>
      </c>
      <c r="D60" s="25">
        <v>1.06181812286377</v>
      </c>
      <c r="E60" s="25">
        <v>0.89399713277816795</v>
      </c>
      <c r="F60" s="25">
        <v>0.802343249320984</v>
      </c>
      <c r="G60" s="25">
        <v>0.74072724580764804</v>
      </c>
      <c r="H60" s="25">
        <v>0.69432312250137296</v>
      </c>
      <c r="I60" s="25">
        <v>0.65688467025756803</v>
      </c>
      <c r="J60" s="25">
        <v>0.62584650516509999</v>
      </c>
      <c r="K60" s="25">
        <v>0.599268078804016</v>
      </c>
      <c r="L60" s="25">
        <v>0.57568103075027499</v>
      </c>
      <c r="M60" s="25">
        <v>0.55503904819488503</v>
      </c>
    </row>
    <row r="61" spans="1:13" x14ac:dyDescent="0.35">
      <c r="A61" s="62"/>
      <c r="B61" s="2">
        <v>1</v>
      </c>
      <c r="C61" s="25">
        <v>1.6318449974060101</v>
      </c>
      <c r="D61" s="25">
        <v>1.0413906574249301</v>
      </c>
      <c r="E61" s="25">
        <v>0.87406867742538497</v>
      </c>
      <c r="F61" s="25">
        <v>0.78346693515777599</v>
      </c>
      <c r="G61" s="25">
        <v>0.72342962026596103</v>
      </c>
      <c r="H61" s="25">
        <v>0.67811357975006104</v>
      </c>
      <c r="I61" s="25">
        <v>0.64119356870651301</v>
      </c>
      <c r="J61" s="25">
        <v>0.61084181070327803</v>
      </c>
      <c r="K61" s="25">
        <v>0.58461290597915705</v>
      </c>
      <c r="L61" s="25">
        <v>0.56166392564773604</v>
      </c>
      <c r="M61" s="25">
        <v>0.54131609201431297</v>
      </c>
    </row>
    <row r="72" spans="1:13" x14ac:dyDescent="0.35">
      <c r="A72" s="63" t="s">
        <v>1</v>
      </c>
      <c r="B72" s="63"/>
      <c r="C72" s="63"/>
      <c r="D72" s="63"/>
      <c r="E72" s="63"/>
      <c r="F72" s="63"/>
      <c r="G72" s="63"/>
      <c r="H72" s="63"/>
      <c r="I72" s="63"/>
      <c r="J72" s="63"/>
      <c r="K72" s="63"/>
      <c r="L72" s="63"/>
      <c r="M72" s="63"/>
    </row>
    <row r="73" spans="1:13" x14ac:dyDescent="0.35">
      <c r="A73" s="62" t="s">
        <v>0</v>
      </c>
      <c r="B73" s="1"/>
      <c r="C73" s="1">
        <v>0</v>
      </c>
      <c r="D73" s="1">
        <v>0.1</v>
      </c>
      <c r="E73" s="1">
        <v>0.2</v>
      </c>
      <c r="F73" s="1">
        <v>0.3</v>
      </c>
      <c r="G73" s="1">
        <v>0.4</v>
      </c>
      <c r="H73" s="1">
        <v>0.5</v>
      </c>
      <c r="I73" s="1">
        <v>0.6</v>
      </c>
      <c r="J73" s="1">
        <v>0.7</v>
      </c>
      <c r="K73" s="1">
        <v>0.8</v>
      </c>
      <c r="L73" s="1">
        <v>0.9</v>
      </c>
      <c r="M73" s="1">
        <v>1</v>
      </c>
    </row>
    <row r="74" spans="1:13" x14ac:dyDescent="0.35">
      <c r="A74" s="62"/>
      <c r="B74" s="2">
        <v>0</v>
      </c>
      <c r="C74" s="26">
        <v>0</v>
      </c>
      <c r="D74" s="27">
        <v>0</v>
      </c>
      <c r="E74" s="27">
        <v>0</v>
      </c>
      <c r="F74" s="27">
        <v>0</v>
      </c>
      <c r="G74" s="27">
        <v>0</v>
      </c>
      <c r="H74" s="27">
        <v>0</v>
      </c>
      <c r="I74" s="27">
        <v>0</v>
      </c>
      <c r="J74" s="27">
        <v>0</v>
      </c>
      <c r="K74" s="27">
        <v>0</v>
      </c>
      <c r="L74" s="27">
        <v>0</v>
      </c>
      <c r="M74" s="27">
        <v>0</v>
      </c>
    </row>
    <row r="75" spans="1:13" x14ac:dyDescent="0.35">
      <c r="A75" s="62"/>
      <c r="B75" s="2">
        <v>0.05</v>
      </c>
      <c r="C75" s="27">
        <v>2.9332479462027598E-2</v>
      </c>
      <c r="D75" s="27">
        <v>3.1247802078723901E-2</v>
      </c>
      <c r="E75" s="27">
        <v>3.2874949276447303E-2</v>
      </c>
      <c r="F75" s="27">
        <v>3.4380193799734102E-2</v>
      </c>
      <c r="G75" s="27">
        <v>3.5209886729717303E-2</v>
      </c>
      <c r="H75" s="27">
        <v>3.5897724330425297E-2</v>
      </c>
      <c r="I75" s="27">
        <v>3.6516405642032602E-2</v>
      </c>
      <c r="J75" s="27">
        <v>3.6801762878894799E-2</v>
      </c>
      <c r="K75" s="27">
        <v>3.7189133465290097E-2</v>
      </c>
      <c r="L75" s="27">
        <v>3.72285209596157E-2</v>
      </c>
      <c r="M75" s="27">
        <v>3.7198819220066098E-2</v>
      </c>
    </row>
    <row r="76" spans="1:13" x14ac:dyDescent="0.35">
      <c r="A76" s="62"/>
      <c r="B76" s="2">
        <v>0.1</v>
      </c>
      <c r="C76" s="27">
        <v>2.7457738295197501E-2</v>
      </c>
      <c r="D76" s="27">
        <v>3.2140590250492103E-2</v>
      </c>
      <c r="E76" s="27">
        <v>3.3781833946704899E-2</v>
      </c>
      <c r="F76" s="27">
        <v>3.4663490951061297E-2</v>
      </c>
      <c r="G76" s="27">
        <v>3.53657715022564E-2</v>
      </c>
      <c r="H76" s="27">
        <v>3.5700537264347097E-2</v>
      </c>
      <c r="I76" s="27">
        <v>3.5756696015596397E-2</v>
      </c>
      <c r="J76" s="27">
        <v>3.5642813891172402E-2</v>
      </c>
      <c r="K76" s="27">
        <v>3.5410583019256599E-2</v>
      </c>
      <c r="L76" s="27">
        <v>3.51452492177486E-2</v>
      </c>
      <c r="M76" s="27">
        <v>3.4964546561241198E-2</v>
      </c>
    </row>
    <row r="77" spans="1:13" x14ac:dyDescent="0.35">
      <c r="A77" s="62"/>
      <c r="B77" s="2">
        <v>0.15</v>
      </c>
      <c r="C77" s="27">
        <v>2.2741414606571201E-2</v>
      </c>
      <c r="D77" s="27">
        <v>3.1070968136191399E-2</v>
      </c>
      <c r="E77" s="27">
        <v>3.2626301050186199E-2</v>
      </c>
      <c r="F77" s="27">
        <v>3.3729337155818898E-2</v>
      </c>
      <c r="G77" s="27">
        <v>3.4329321235418299E-2</v>
      </c>
      <c r="H77" s="27">
        <v>3.4616407006979003E-2</v>
      </c>
      <c r="I77" s="27">
        <v>3.4575097262859303E-2</v>
      </c>
      <c r="J77" s="27">
        <v>3.4214865416288397E-2</v>
      </c>
      <c r="K77" s="27">
        <v>3.3742953091859797E-2</v>
      </c>
      <c r="L77" s="27">
        <v>3.3290453255176503E-2</v>
      </c>
      <c r="M77" s="27">
        <v>3.2747339457273497E-2</v>
      </c>
    </row>
    <row r="78" spans="1:13" x14ac:dyDescent="0.35">
      <c r="A78" s="62"/>
      <c r="B78" s="2">
        <v>0.2</v>
      </c>
      <c r="C78" s="27">
        <v>1.91353019326925E-2</v>
      </c>
      <c r="D78" s="27">
        <v>2.9554490000009499E-2</v>
      </c>
      <c r="E78" s="27">
        <v>3.1800463795661899E-2</v>
      </c>
      <c r="F78" s="27">
        <v>3.3164076507091501E-2</v>
      </c>
      <c r="G78" s="27">
        <v>3.3724345266819E-2</v>
      </c>
      <c r="H78" s="27">
        <v>3.38568650186062E-2</v>
      </c>
      <c r="I78" s="27">
        <v>3.3318657428026199E-2</v>
      </c>
      <c r="J78" s="27">
        <v>3.2690316438674899E-2</v>
      </c>
      <c r="K78" s="27">
        <v>3.2099984586238903E-2</v>
      </c>
      <c r="L78" s="27">
        <v>3.1426116824150099E-2</v>
      </c>
      <c r="M78" s="27">
        <v>3.05725000798702E-2</v>
      </c>
    </row>
    <row r="79" spans="1:13" x14ac:dyDescent="0.35">
      <c r="A79" s="62"/>
      <c r="B79" s="2">
        <v>0.25</v>
      </c>
      <c r="C79" s="27">
        <v>1.6451014205813401E-2</v>
      </c>
      <c r="D79" s="27">
        <v>2.8524421155452701E-2</v>
      </c>
      <c r="E79" s="27">
        <v>3.1441088765859597E-2</v>
      </c>
      <c r="F79" s="27">
        <v>3.2967742532491698E-2</v>
      </c>
      <c r="G79" s="27">
        <v>3.3147241920232801E-2</v>
      </c>
      <c r="H79" s="27">
        <v>3.2629411667585401E-2</v>
      </c>
      <c r="I79" s="27">
        <v>3.1943190842866898E-2</v>
      </c>
      <c r="J79" s="27">
        <v>3.1148076057434099E-2</v>
      </c>
      <c r="K79" s="27">
        <v>3.0336480587720899E-2</v>
      </c>
      <c r="L79" s="27">
        <v>2.9498040676116902E-2</v>
      </c>
      <c r="M79" s="27">
        <v>2.87410356104374E-2</v>
      </c>
    </row>
    <row r="80" spans="1:13" x14ac:dyDescent="0.35">
      <c r="A80" s="62"/>
      <c r="B80" s="2">
        <v>0.3</v>
      </c>
      <c r="C80" s="27">
        <v>1.4366397634148599E-2</v>
      </c>
      <c r="D80" s="27">
        <v>2.7803590521216399E-2</v>
      </c>
      <c r="E80" s="27">
        <v>3.13533209264278E-2</v>
      </c>
      <c r="F80" s="27">
        <v>3.2456584274768802E-2</v>
      </c>
      <c r="G80" s="27">
        <v>3.2236963510513299E-2</v>
      </c>
      <c r="H80" s="27">
        <v>3.1540356576442698E-2</v>
      </c>
      <c r="I80" s="27">
        <v>3.0623497441411001E-2</v>
      </c>
      <c r="J80" s="27">
        <v>2.9614003375172601E-2</v>
      </c>
      <c r="K80" s="27">
        <v>2.8802003711462E-2</v>
      </c>
      <c r="L80" s="27">
        <v>2.7940407395362899E-2</v>
      </c>
      <c r="M80" s="27">
        <v>2.7078527957201001E-2</v>
      </c>
    </row>
    <row r="81" spans="1:13" x14ac:dyDescent="0.35">
      <c r="A81" s="62"/>
      <c r="B81" s="2">
        <v>0.35</v>
      </c>
      <c r="C81" s="27">
        <v>1.25165712088346E-2</v>
      </c>
      <c r="D81" s="27">
        <v>2.7360292151570299E-2</v>
      </c>
      <c r="E81" s="27">
        <v>3.1131364405155199E-2</v>
      </c>
      <c r="F81" s="27">
        <v>3.1890090554952601E-2</v>
      </c>
      <c r="G81" s="27">
        <v>3.1282946467399597E-2</v>
      </c>
      <c r="H81" s="27">
        <v>3.0309448018670099E-2</v>
      </c>
      <c r="I81" s="27">
        <v>2.93684080243111E-2</v>
      </c>
      <c r="J81" s="27">
        <v>2.82968282699585E-2</v>
      </c>
      <c r="K81" s="27">
        <v>2.7254313230514499E-2</v>
      </c>
      <c r="L81" s="27">
        <v>2.6374015957117102E-2</v>
      </c>
      <c r="M81" s="27">
        <v>2.5646435096859901E-2</v>
      </c>
    </row>
    <row r="82" spans="1:13" x14ac:dyDescent="0.35">
      <c r="A82" s="62"/>
      <c r="B82" s="2">
        <v>0.4</v>
      </c>
      <c r="C82" s="27">
        <v>1.1519328691065299E-2</v>
      </c>
      <c r="D82" s="27">
        <v>2.7164276689291E-2</v>
      </c>
      <c r="E82" s="27">
        <v>3.0935278162360198E-2</v>
      </c>
      <c r="F82" s="27">
        <v>3.1141981482505798E-2</v>
      </c>
      <c r="G82" s="27">
        <v>3.03095448762178E-2</v>
      </c>
      <c r="H82" s="27">
        <v>2.9129460453987101E-2</v>
      </c>
      <c r="I82" s="27">
        <v>2.80032344162464E-2</v>
      </c>
      <c r="J82" s="27">
        <v>2.69229058176279E-2</v>
      </c>
      <c r="K82" s="27">
        <v>2.5963837280869501E-2</v>
      </c>
      <c r="L82" s="27">
        <v>2.51816883683205E-2</v>
      </c>
      <c r="M82" s="27">
        <v>2.4310825392603898E-2</v>
      </c>
    </row>
    <row r="83" spans="1:13" x14ac:dyDescent="0.35">
      <c r="A83" s="62"/>
      <c r="B83" s="2">
        <v>0.45</v>
      </c>
      <c r="C83" s="27">
        <v>1.02658998221159E-2</v>
      </c>
      <c r="D83" s="27">
        <v>2.7073131874203699E-2</v>
      </c>
      <c r="E83" s="27">
        <v>3.0549056828022E-2</v>
      </c>
      <c r="F83" s="27">
        <v>3.0382217839360199E-2</v>
      </c>
      <c r="G83" s="27">
        <v>2.9397981241345399E-2</v>
      </c>
      <c r="H83" s="27">
        <v>2.8108006343245499E-2</v>
      </c>
      <c r="I83" s="27">
        <v>2.69012320786715E-2</v>
      </c>
      <c r="J83" s="27">
        <v>2.5877799838781398E-2</v>
      </c>
      <c r="K83" s="27">
        <v>2.49189008027315E-2</v>
      </c>
      <c r="L83" s="27">
        <v>2.3969031870365101E-2</v>
      </c>
      <c r="M83" s="27">
        <v>2.32657119631767E-2</v>
      </c>
    </row>
    <row r="84" spans="1:13" x14ac:dyDescent="0.35">
      <c r="A84" s="62"/>
      <c r="B84" s="2">
        <v>0.5</v>
      </c>
      <c r="C84" s="27">
        <v>9.3669835478067398E-3</v>
      </c>
      <c r="D84" s="27">
        <v>2.7038015425205199E-2</v>
      </c>
      <c r="E84" s="27">
        <v>3.02164908498526E-2</v>
      </c>
      <c r="F84" s="27">
        <v>2.9594758525490799E-2</v>
      </c>
      <c r="G84" s="27">
        <v>2.8375163674354598E-2</v>
      </c>
      <c r="H84" s="27">
        <v>2.7077542617917099E-2</v>
      </c>
      <c r="I84" s="27">
        <v>2.58932299911976E-2</v>
      </c>
      <c r="J84" s="27">
        <v>2.4746751412749301E-2</v>
      </c>
      <c r="K84" s="27">
        <v>2.3846849799156199E-2</v>
      </c>
      <c r="L84" s="27">
        <v>2.3020856082439398E-2</v>
      </c>
      <c r="M84" s="27">
        <v>2.2287793457508101E-2</v>
      </c>
    </row>
    <row r="85" spans="1:13" x14ac:dyDescent="0.35">
      <c r="A85" s="62"/>
      <c r="B85" s="2">
        <v>0.55000000000000004</v>
      </c>
      <c r="C85" s="27">
        <v>8.6688185110688192E-3</v>
      </c>
      <c r="D85" s="27">
        <v>2.7133945375680899E-2</v>
      </c>
      <c r="E85" s="27">
        <v>2.9710613191127801E-2</v>
      </c>
      <c r="F85" s="27">
        <v>2.8823841363191601E-2</v>
      </c>
      <c r="G85" s="27">
        <v>2.74923220276833E-2</v>
      </c>
      <c r="H85" s="27">
        <v>2.61537320911884E-2</v>
      </c>
      <c r="I85" s="27">
        <v>2.48547792434692E-2</v>
      </c>
      <c r="J85" s="27">
        <v>2.3880908265709901E-2</v>
      </c>
      <c r="K85" s="27">
        <v>2.2908361628651602E-2</v>
      </c>
      <c r="L85" s="27">
        <v>2.2140854969620701E-2</v>
      </c>
      <c r="M85" s="27">
        <v>2.1389584988355598E-2</v>
      </c>
    </row>
    <row r="86" spans="1:13" x14ac:dyDescent="0.35">
      <c r="A86" s="62"/>
      <c r="B86" s="2">
        <v>0.6</v>
      </c>
      <c r="C86" s="27">
        <v>8.0853179097175598E-3</v>
      </c>
      <c r="D86" s="27">
        <v>2.7006497606635101E-2</v>
      </c>
      <c r="E86" s="27">
        <v>2.92907692492008E-2</v>
      </c>
      <c r="F86" s="27">
        <v>2.8196798637509301E-2</v>
      </c>
      <c r="G86" s="27">
        <v>2.6720302179455799E-2</v>
      </c>
      <c r="H86" s="27">
        <v>2.52086371183395E-2</v>
      </c>
      <c r="I86" s="27">
        <v>2.4041218683123599E-2</v>
      </c>
      <c r="J86" s="27">
        <v>2.30913907289505E-2</v>
      </c>
      <c r="K86" s="27">
        <v>2.21979729831219E-2</v>
      </c>
      <c r="L86" s="27">
        <v>2.1331299096345901E-2</v>
      </c>
      <c r="M86" s="27">
        <v>2.0684363320469901E-2</v>
      </c>
    </row>
    <row r="87" spans="1:13" x14ac:dyDescent="0.35">
      <c r="A87" s="62"/>
      <c r="B87" s="2">
        <v>0.65</v>
      </c>
      <c r="C87" s="27">
        <v>7.6415976509451901E-3</v>
      </c>
      <c r="D87" s="27">
        <v>2.7168024331331302E-2</v>
      </c>
      <c r="E87" s="27">
        <v>2.8790848329663301E-2</v>
      </c>
      <c r="F87" s="27">
        <v>2.7440220117569001E-2</v>
      </c>
      <c r="G87" s="27">
        <v>2.5877980515360801E-2</v>
      </c>
      <c r="H87" s="27">
        <v>2.4546811357140499E-2</v>
      </c>
      <c r="I87" s="27">
        <v>2.33342200517654E-2</v>
      </c>
      <c r="J87" s="27">
        <v>2.22998484969139E-2</v>
      </c>
      <c r="K87" s="27">
        <v>2.1515278145670901E-2</v>
      </c>
      <c r="L87" s="27">
        <v>2.0668033510446601E-2</v>
      </c>
      <c r="M87" s="27">
        <v>2.00090073049068E-2</v>
      </c>
    </row>
    <row r="88" spans="1:13" x14ac:dyDescent="0.35">
      <c r="A88" s="62"/>
      <c r="B88" s="2">
        <v>0.7</v>
      </c>
      <c r="C88" s="27">
        <v>7.18443747609854E-3</v>
      </c>
      <c r="D88" s="27">
        <v>2.7128690853714901E-2</v>
      </c>
      <c r="E88" s="27">
        <v>2.8315648436546301E-2</v>
      </c>
      <c r="F88" s="27">
        <v>2.6775302365422301E-2</v>
      </c>
      <c r="G88" s="27">
        <v>2.5118930265307399E-2</v>
      </c>
      <c r="H88" s="27">
        <v>2.37975306808949E-2</v>
      </c>
      <c r="I88" s="27">
        <v>2.2679736837744699E-2</v>
      </c>
      <c r="J88" s="27">
        <v>2.1636603400111198E-2</v>
      </c>
      <c r="K88" s="27">
        <v>2.0805716514587399E-2</v>
      </c>
      <c r="L88" s="27">
        <v>2.0000509917736099E-2</v>
      </c>
      <c r="M88" s="27">
        <v>1.9359944388270399E-2</v>
      </c>
    </row>
    <row r="89" spans="1:13" x14ac:dyDescent="0.35">
      <c r="A89" s="62"/>
      <c r="B89" s="2">
        <v>0.75</v>
      </c>
      <c r="C89" s="27">
        <v>6.5775215625762896E-3</v>
      </c>
      <c r="D89" s="27">
        <v>2.7076324447989499E-2</v>
      </c>
      <c r="E89" s="27">
        <v>2.7754839509725598E-2</v>
      </c>
      <c r="F89" s="27">
        <v>2.60350853204727E-2</v>
      </c>
      <c r="G89" s="27">
        <v>2.45014317333698E-2</v>
      </c>
      <c r="H89" s="27">
        <v>2.30713300406933E-2</v>
      </c>
      <c r="I89" s="27">
        <v>2.20168922096491E-2</v>
      </c>
      <c r="J89" s="27">
        <v>2.1048586815595599E-2</v>
      </c>
      <c r="K89" s="27">
        <v>2.0176472142338801E-2</v>
      </c>
      <c r="L89" s="27">
        <v>1.9420921802520801E-2</v>
      </c>
      <c r="M89" s="27">
        <v>1.8777061253786101E-2</v>
      </c>
    </row>
    <row r="90" spans="1:13" x14ac:dyDescent="0.35">
      <c r="A90" s="62"/>
      <c r="B90" s="2">
        <v>0.8</v>
      </c>
      <c r="C90" s="27">
        <v>6.5046353265643102E-3</v>
      </c>
      <c r="D90" s="27">
        <v>2.70701479166746E-2</v>
      </c>
      <c r="E90" s="27">
        <v>2.7414117008447599E-2</v>
      </c>
      <c r="F90" s="27">
        <v>2.5508975610137E-2</v>
      </c>
      <c r="G90" s="27">
        <v>2.38822977989912E-2</v>
      </c>
      <c r="H90" s="27">
        <v>2.2475473582744598E-2</v>
      </c>
      <c r="I90" s="27">
        <v>2.1398704499006299E-2</v>
      </c>
      <c r="J90" s="27">
        <v>2.0468628033995601E-2</v>
      </c>
      <c r="K90" s="27">
        <v>1.9636694341897999E-2</v>
      </c>
      <c r="L90" s="27">
        <v>1.8982049077749301E-2</v>
      </c>
      <c r="M90" s="27">
        <v>1.82809364050627E-2</v>
      </c>
    </row>
    <row r="91" spans="1:13" x14ac:dyDescent="0.35">
      <c r="A91" s="62"/>
      <c r="B91" s="2">
        <v>0.85</v>
      </c>
      <c r="C91" s="27">
        <v>5.9666363522410401E-3</v>
      </c>
      <c r="D91" s="27">
        <v>2.69309226423502E-2</v>
      </c>
      <c r="E91" s="27">
        <v>2.6734082028269799E-2</v>
      </c>
      <c r="F91" s="27">
        <v>2.4874689057469399E-2</v>
      </c>
      <c r="G91" s="27">
        <v>2.3241957649588599E-2</v>
      </c>
      <c r="H91" s="27">
        <v>2.19966974109411E-2</v>
      </c>
      <c r="I91" s="27">
        <v>2.0943621173501001E-2</v>
      </c>
      <c r="J91" s="27">
        <v>2.0016005262732499E-2</v>
      </c>
      <c r="K91" s="27">
        <v>1.9163215532898899E-2</v>
      </c>
      <c r="L91" s="27">
        <v>1.8478037789464E-2</v>
      </c>
      <c r="M91" s="27">
        <v>1.7809502780437501E-2</v>
      </c>
    </row>
    <row r="92" spans="1:13" x14ac:dyDescent="0.35">
      <c r="A92" s="62"/>
      <c r="B92" s="2">
        <v>0.9</v>
      </c>
      <c r="C92" s="27">
        <v>5.6568183936178702E-3</v>
      </c>
      <c r="D92" s="27">
        <v>2.6856062933802601E-2</v>
      </c>
      <c r="E92" s="27">
        <v>2.6327745988965E-2</v>
      </c>
      <c r="F92" s="27">
        <v>2.4342263117432601E-2</v>
      </c>
      <c r="G92" s="27">
        <v>2.27572899311781E-2</v>
      </c>
      <c r="H92" s="27">
        <v>2.1527819335460701E-2</v>
      </c>
      <c r="I92" s="27">
        <v>2.0382698625326202E-2</v>
      </c>
      <c r="J92" s="27">
        <v>1.9508490338921498E-2</v>
      </c>
      <c r="K92" s="27">
        <v>1.8757214769721E-2</v>
      </c>
      <c r="L92" s="27">
        <v>1.7965719103813199E-2</v>
      </c>
      <c r="M92" s="27">
        <v>1.7444347962737101E-2</v>
      </c>
    </row>
    <row r="93" spans="1:13" x14ac:dyDescent="0.35">
      <c r="A93" s="62"/>
      <c r="B93" s="2">
        <v>0.95</v>
      </c>
      <c r="C93" s="27">
        <v>5.5306917056441298E-3</v>
      </c>
      <c r="D93" s="27">
        <v>2.6782266795635199E-2</v>
      </c>
      <c r="E93" s="27">
        <v>2.5980241596698799E-2</v>
      </c>
      <c r="F93" s="27">
        <v>2.3902615532279001E-2</v>
      </c>
      <c r="G93" s="27">
        <v>2.2188048809766801E-2</v>
      </c>
      <c r="H93" s="27">
        <v>2.1016566082835201E-2</v>
      </c>
      <c r="I93" s="27">
        <v>2.0061813294887501E-2</v>
      </c>
      <c r="J93" s="27">
        <v>1.9076313823461501E-2</v>
      </c>
      <c r="K93" s="27">
        <v>1.8231574445962899E-2</v>
      </c>
      <c r="L93" s="27">
        <v>1.7655402421951301E-2</v>
      </c>
      <c r="M93" s="27">
        <v>1.7030581831932099E-2</v>
      </c>
    </row>
    <row r="94" spans="1:13" x14ac:dyDescent="0.35">
      <c r="A94" s="62"/>
      <c r="B94" s="2">
        <v>1</v>
      </c>
      <c r="C94" s="27">
        <v>5.2598454058170301E-3</v>
      </c>
      <c r="D94" s="27">
        <v>2.6476770639419601E-2</v>
      </c>
      <c r="E94" s="27">
        <v>2.54053920507431E-2</v>
      </c>
      <c r="F94" s="27">
        <v>2.3335345089435602E-2</v>
      </c>
      <c r="G94" s="27">
        <v>2.1840393543243401E-2</v>
      </c>
      <c r="H94" s="27">
        <v>2.0588072016835199E-2</v>
      </c>
      <c r="I94" s="27">
        <v>1.95631273090839E-2</v>
      </c>
      <c r="J94" s="27">
        <v>1.86717063188553E-2</v>
      </c>
      <c r="K94" s="27">
        <v>1.78750548511744E-2</v>
      </c>
      <c r="L94" s="27">
        <v>1.7221486195921901E-2</v>
      </c>
      <c r="M94" s="27">
        <v>1.6598176211118702E-2</v>
      </c>
    </row>
    <row r="105" spans="1:13" x14ac:dyDescent="0.35">
      <c r="A105" s="63" t="s">
        <v>1</v>
      </c>
      <c r="B105" s="63"/>
      <c r="C105" s="63"/>
      <c r="D105" s="63"/>
      <c r="E105" s="63"/>
      <c r="F105" s="63"/>
      <c r="G105" s="63"/>
      <c r="H105" s="63"/>
      <c r="I105" s="63"/>
      <c r="J105" s="63"/>
      <c r="K105" s="63"/>
      <c r="L105" s="63"/>
      <c r="M105" s="63"/>
    </row>
    <row r="106" spans="1:13" x14ac:dyDescent="0.35">
      <c r="A106" s="62" t="s">
        <v>0</v>
      </c>
      <c r="B106" s="1"/>
      <c r="C106" s="1">
        <v>0</v>
      </c>
      <c r="D106" s="1">
        <v>0.1</v>
      </c>
      <c r="E106" s="1">
        <v>0.2</v>
      </c>
      <c r="F106" s="1">
        <v>0.3</v>
      </c>
      <c r="G106" s="1">
        <v>0.4</v>
      </c>
      <c r="H106" s="1">
        <v>0.5</v>
      </c>
      <c r="I106" s="1">
        <v>0.6</v>
      </c>
      <c r="J106" s="1">
        <v>0.7</v>
      </c>
      <c r="K106" s="1">
        <v>0.8</v>
      </c>
      <c r="L106" s="1">
        <v>0.9</v>
      </c>
      <c r="M106" s="1">
        <v>1</v>
      </c>
    </row>
    <row r="107" spans="1:13" x14ac:dyDescent="0.35">
      <c r="A107" s="62"/>
      <c r="B107" s="2">
        <v>0</v>
      </c>
      <c r="C107" s="26">
        <v>0</v>
      </c>
      <c r="D107" s="27">
        <v>0</v>
      </c>
      <c r="E107" s="27">
        <v>0</v>
      </c>
      <c r="F107" s="27">
        <v>0</v>
      </c>
      <c r="G107" s="27">
        <v>0</v>
      </c>
      <c r="H107" s="27">
        <v>0</v>
      </c>
      <c r="I107" s="27">
        <v>0</v>
      </c>
      <c r="J107" s="27">
        <v>0</v>
      </c>
      <c r="K107" s="27">
        <v>0</v>
      </c>
      <c r="L107" s="27">
        <v>0</v>
      </c>
      <c r="M107" s="27">
        <v>0</v>
      </c>
    </row>
    <row r="108" spans="1:13" x14ac:dyDescent="0.35">
      <c r="A108" s="62"/>
      <c r="B108" s="2">
        <v>0.05</v>
      </c>
      <c r="C108" s="27">
        <v>8.7531069293618202E-3</v>
      </c>
      <c r="D108" s="27">
        <v>9.5896525308489799E-3</v>
      </c>
      <c r="E108" s="27">
        <v>1.0186934843659399E-2</v>
      </c>
      <c r="F108" s="27">
        <v>1.06236105784774E-2</v>
      </c>
      <c r="G108" s="27">
        <v>1.0979298502206801E-2</v>
      </c>
      <c r="H108" s="27">
        <v>1.12422276288271E-2</v>
      </c>
      <c r="I108" s="27">
        <v>1.1458548717200799E-2</v>
      </c>
      <c r="J108" s="27">
        <v>1.16065861657262E-2</v>
      </c>
      <c r="K108" s="27">
        <v>1.17153413593769E-2</v>
      </c>
      <c r="L108" s="27">
        <v>1.1801437474787201E-2</v>
      </c>
      <c r="M108" s="27">
        <v>1.18419360369444E-2</v>
      </c>
    </row>
    <row r="109" spans="1:13" x14ac:dyDescent="0.35">
      <c r="A109" s="62"/>
      <c r="B109" s="2">
        <v>0.1</v>
      </c>
      <c r="C109" s="27">
        <v>8.0629810690879804E-3</v>
      </c>
      <c r="D109" s="27">
        <v>9.9024884402751905E-3</v>
      </c>
      <c r="E109" s="27">
        <v>1.0521952062845201E-2</v>
      </c>
      <c r="F109" s="27">
        <v>1.0810064151883099E-2</v>
      </c>
      <c r="G109" s="27">
        <v>1.09798414632678E-2</v>
      </c>
      <c r="H109" s="27">
        <v>1.11020626500249E-2</v>
      </c>
      <c r="I109" s="27">
        <v>1.11628333106637E-2</v>
      </c>
      <c r="J109" s="27">
        <v>1.11684380099177E-2</v>
      </c>
      <c r="K109" s="27">
        <v>1.11349783837795E-2</v>
      </c>
      <c r="L109" s="27">
        <v>1.10710384324193E-2</v>
      </c>
      <c r="M109" s="27">
        <v>1.0997156612575099E-2</v>
      </c>
    </row>
    <row r="110" spans="1:13" x14ac:dyDescent="0.35">
      <c r="A110" s="62"/>
      <c r="B110" s="2">
        <v>0.15</v>
      </c>
      <c r="C110" s="27">
        <v>6.7866975441575102E-3</v>
      </c>
      <c r="D110" s="27">
        <v>9.5288874581456202E-3</v>
      </c>
      <c r="E110" s="27">
        <v>1.0102398693561601E-2</v>
      </c>
      <c r="F110" s="27">
        <v>1.04077244177461E-2</v>
      </c>
      <c r="G110" s="27">
        <v>1.05885704979301E-2</v>
      </c>
      <c r="H110" s="27">
        <v>1.0675517842173601E-2</v>
      </c>
      <c r="I110" s="27">
        <v>1.06557011604309E-2</v>
      </c>
      <c r="J110" s="27">
        <v>1.05963619425893E-2</v>
      </c>
      <c r="K110" s="27">
        <v>1.04852830991149E-2</v>
      </c>
      <c r="L110" s="27">
        <v>1.03396847844124E-2</v>
      </c>
      <c r="M110" s="27">
        <v>1.0190585628151901E-2</v>
      </c>
    </row>
    <row r="111" spans="1:13" x14ac:dyDescent="0.35">
      <c r="A111" s="62"/>
      <c r="B111" s="2">
        <v>0.2</v>
      </c>
      <c r="C111" s="27">
        <v>5.6863217614591104E-3</v>
      </c>
      <c r="D111" s="27">
        <v>9.1270226985216106E-3</v>
      </c>
      <c r="E111" s="27">
        <v>9.7661782056093199E-3</v>
      </c>
      <c r="F111" s="27">
        <v>1.01679693907499E-2</v>
      </c>
      <c r="G111" s="27">
        <v>1.03154024109244E-2</v>
      </c>
      <c r="H111" s="27">
        <v>1.0322854854166501E-2</v>
      </c>
      <c r="I111" s="27">
        <v>1.02307191118598E-2</v>
      </c>
      <c r="J111" s="27">
        <v>1.0080389678478199E-2</v>
      </c>
      <c r="K111" s="27">
        <v>9.9038584157824499E-3</v>
      </c>
      <c r="L111" s="27">
        <v>9.7128637135028804E-3</v>
      </c>
      <c r="M111" s="27">
        <v>9.5328185707330704E-3</v>
      </c>
    </row>
    <row r="112" spans="1:13" x14ac:dyDescent="0.35">
      <c r="A112" s="62"/>
      <c r="B112" s="2">
        <v>0.25</v>
      </c>
      <c r="C112" s="27">
        <v>4.9042445607483396E-3</v>
      </c>
      <c r="D112" s="27">
        <v>8.7844859808683395E-3</v>
      </c>
      <c r="E112" s="27">
        <v>9.5706423744559305E-3</v>
      </c>
      <c r="F112" s="27">
        <v>9.9960146471858007E-3</v>
      </c>
      <c r="G112" s="27">
        <v>1.00666070356965E-2</v>
      </c>
      <c r="H112" s="27">
        <v>9.9797993898391706E-3</v>
      </c>
      <c r="I112" s="27">
        <v>9.7989859059452993E-3</v>
      </c>
      <c r="J112" s="27">
        <v>9.5935212448239292E-3</v>
      </c>
      <c r="K112" s="27">
        <v>9.3659544363617897E-3</v>
      </c>
      <c r="L112" s="27">
        <v>9.1488100588321703E-3</v>
      </c>
      <c r="M112" s="27">
        <v>8.9366827160119993E-3</v>
      </c>
    </row>
    <row r="113" spans="1:13" x14ac:dyDescent="0.35">
      <c r="A113" s="62"/>
      <c r="B113" s="2">
        <v>0.3</v>
      </c>
      <c r="C113" s="27">
        <v>4.3065077625215097E-3</v>
      </c>
      <c r="D113" s="27">
        <v>8.5545340552926098E-3</v>
      </c>
      <c r="E113" s="27">
        <v>9.4572314992547001E-3</v>
      </c>
      <c r="F113" s="27">
        <v>9.8106469959020597E-3</v>
      </c>
      <c r="G113" s="27">
        <v>9.7958995029330306E-3</v>
      </c>
      <c r="H113" s="27">
        <v>9.6090920269489306E-3</v>
      </c>
      <c r="I113" s="27">
        <v>9.3833953142166103E-3</v>
      </c>
      <c r="J113" s="27">
        <v>9.1169374063610996E-3</v>
      </c>
      <c r="K113" s="27">
        <v>8.8711138814687694E-3</v>
      </c>
      <c r="L113" s="27">
        <v>8.6365956813097E-3</v>
      </c>
      <c r="M113" s="27">
        <v>8.4156328812241606E-3</v>
      </c>
    </row>
    <row r="114" spans="1:13" x14ac:dyDescent="0.35">
      <c r="A114" s="62"/>
      <c r="B114" s="2">
        <v>0.35</v>
      </c>
      <c r="C114" s="27">
        <v>3.8158902898430798E-3</v>
      </c>
      <c r="D114" s="27">
        <v>8.3944750949740393E-3</v>
      </c>
      <c r="E114" s="27">
        <v>9.3755358830094303E-3</v>
      </c>
      <c r="F114" s="27">
        <v>9.6115674823522602E-3</v>
      </c>
      <c r="G114" s="27">
        <v>9.4958106055855803E-3</v>
      </c>
      <c r="H114" s="27">
        <v>9.2590330168604903E-3</v>
      </c>
      <c r="I114" s="27">
        <v>8.9696384966373392E-3</v>
      </c>
      <c r="J114" s="27">
        <v>8.6872223764657992E-3</v>
      </c>
      <c r="K114" s="27">
        <v>8.4321806207299198E-3</v>
      </c>
      <c r="L114" s="27">
        <v>8.18094704300165E-3</v>
      </c>
      <c r="M114" s="27">
        <v>7.9541457816958393E-3</v>
      </c>
    </row>
    <row r="115" spans="1:13" x14ac:dyDescent="0.35">
      <c r="A115" s="62"/>
      <c r="B115" s="2">
        <v>0.4</v>
      </c>
      <c r="C115" s="27">
        <v>3.4274817444384098E-3</v>
      </c>
      <c r="D115" s="27">
        <v>8.2513298839330708E-3</v>
      </c>
      <c r="E115" s="27">
        <v>9.2838024720549601E-3</v>
      </c>
      <c r="F115" s="27">
        <v>9.4014098867773992E-3</v>
      </c>
      <c r="G115" s="27">
        <v>9.1959666460752505E-3</v>
      </c>
      <c r="H115" s="27">
        <v>8.9023252949118597E-3</v>
      </c>
      <c r="I115" s="27">
        <v>8.6058797314763104E-3</v>
      </c>
      <c r="J115" s="27">
        <v>8.3112372085452097E-3</v>
      </c>
      <c r="K115" s="27">
        <v>8.0323405563831295E-3</v>
      </c>
      <c r="L115" s="27">
        <v>7.7814017422497299E-3</v>
      </c>
      <c r="M115" s="27">
        <v>7.5604864396154898E-3</v>
      </c>
    </row>
    <row r="116" spans="1:13" x14ac:dyDescent="0.35">
      <c r="A116" s="62"/>
      <c r="B116" s="2">
        <v>0.45</v>
      </c>
      <c r="C116" s="27">
        <v>3.13066481612623E-3</v>
      </c>
      <c r="D116" s="27">
        <v>8.1908693537116103E-3</v>
      </c>
      <c r="E116" s="27">
        <v>9.1817462816834502E-3</v>
      </c>
      <c r="F116" s="27">
        <v>9.1836135834455507E-3</v>
      </c>
      <c r="G116" s="27">
        <v>8.9033292606473004E-3</v>
      </c>
      <c r="H116" s="27">
        <v>8.5725476965308207E-3</v>
      </c>
      <c r="I116" s="27">
        <v>8.2524046301841701E-3</v>
      </c>
      <c r="J116" s="27">
        <v>7.9527851194143295E-3</v>
      </c>
      <c r="K116" s="27">
        <v>7.6931351795792597E-3</v>
      </c>
      <c r="L116" s="27">
        <v>7.4285161681473299E-3</v>
      </c>
      <c r="M116" s="27">
        <v>7.2052404284477199E-3</v>
      </c>
    </row>
    <row r="117" spans="1:13" x14ac:dyDescent="0.35">
      <c r="A117" s="62"/>
      <c r="B117" s="2">
        <v>0.5</v>
      </c>
      <c r="C117" s="27">
        <v>2.8655887581408002E-3</v>
      </c>
      <c r="D117" s="27">
        <v>8.1569561734795605E-3</v>
      </c>
      <c r="E117" s="27">
        <v>9.0416064485907607E-3</v>
      </c>
      <c r="F117" s="27">
        <v>8.9580370113253593E-3</v>
      </c>
      <c r="G117" s="27">
        <v>8.6330818012356793E-3</v>
      </c>
      <c r="H117" s="27">
        <v>8.2782059907913208E-3</v>
      </c>
      <c r="I117" s="27">
        <v>7.9333484172820993E-3</v>
      </c>
      <c r="J117" s="27">
        <v>7.63835618272424E-3</v>
      </c>
      <c r="K117" s="27">
        <v>7.3643061332404596E-3</v>
      </c>
      <c r="L117" s="27">
        <v>7.1362415328621899E-3</v>
      </c>
      <c r="M117" s="27">
        <v>6.9035850465297699E-3</v>
      </c>
    </row>
    <row r="118" spans="1:13" x14ac:dyDescent="0.35">
      <c r="A118" s="62"/>
      <c r="B118" s="2">
        <v>0.55000000000000004</v>
      </c>
      <c r="C118" s="27">
        <v>2.63752928003669E-3</v>
      </c>
      <c r="D118" s="27">
        <v>8.1436578184366192E-3</v>
      </c>
      <c r="E118" s="27">
        <v>8.9243752881884592E-3</v>
      </c>
      <c r="F118" s="27">
        <v>8.7413629516959208E-3</v>
      </c>
      <c r="G118" s="27">
        <v>8.3679920062422804E-3</v>
      </c>
      <c r="H118" s="27">
        <v>7.9888384789228405E-3</v>
      </c>
      <c r="I118" s="27">
        <v>7.6592075638472999E-3</v>
      </c>
      <c r="J118" s="27">
        <v>7.3490585200488602E-3</v>
      </c>
      <c r="K118" s="27">
        <v>7.0979353040456798E-3</v>
      </c>
      <c r="L118" s="27">
        <v>6.8583139218389997E-3</v>
      </c>
      <c r="M118" s="27">
        <v>6.6327359527349498E-3</v>
      </c>
    </row>
    <row r="119" spans="1:13" x14ac:dyDescent="0.35">
      <c r="A119" s="62"/>
      <c r="B119" s="2">
        <v>0.6</v>
      </c>
      <c r="C119" s="27">
        <v>2.4776661302894402E-3</v>
      </c>
      <c r="D119" s="27">
        <v>8.1226155161857605E-3</v>
      </c>
      <c r="E119" s="27">
        <v>8.7828170508146303E-3</v>
      </c>
      <c r="F119" s="27">
        <v>8.52427445352078E-3</v>
      </c>
      <c r="G119" s="27">
        <v>8.1119947135448508E-3</v>
      </c>
      <c r="H119" s="27">
        <v>7.7309389598667604E-3</v>
      </c>
      <c r="I119" s="27">
        <v>7.40680983290076E-3</v>
      </c>
      <c r="J119" s="27">
        <v>7.1122441440820703E-3</v>
      </c>
      <c r="K119" s="27">
        <v>6.83495635166764E-3</v>
      </c>
      <c r="L119" s="27">
        <v>6.60455552861095E-3</v>
      </c>
      <c r="M119" s="27">
        <v>6.3976547680795201E-3</v>
      </c>
    </row>
    <row r="120" spans="1:13" x14ac:dyDescent="0.35">
      <c r="A120" s="62"/>
      <c r="B120" s="2">
        <v>0.65</v>
      </c>
      <c r="C120" s="27">
        <v>2.30629765428603E-3</v>
      </c>
      <c r="D120" s="27">
        <v>8.1105353310704197E-3</v>
      </c>
      <c r="E120" s="27">
        <v>8.6347628384828602E-3</v>
      </c>
      <c r="F120" s="27">
        <v>8.3202617242932302E-3</v>
      </c>
      <c r="G120" s="27">
        <v>7.8839277848601307E-3</v>
      </c>
      <c r="H120" s="27">
        <v>7.4978126212954504E-3</v>
      </c>
      <c r="I120" s="27">
        <v>7.1599660441279403E-3</v>
      </c>
      <c r="J120" s="27">
        <v>6.8807406350970303E-3</v>
      </c>
      <c r="K120" s="27">
        <v>6.6103688441216902E-3</v>
      </c>
      <c r="L120" s="27">
        <v>6.38927286490798E-3</v>
      </c>
      <c r="M120" s="27">
        <v>6.1811585910618297E-3</v>
      </c>
    </row>
    <row r="121" spans="1:13" x14ac:dyDescent="0.35">
      <c r="A121" s="62"/>
      <c r="B121" s="2">
        <v>0.7</v>
      </c>
      <c r="C121" s="27">
        <v>2.1853253711014999E-3</v>
      </c>
      <c r="D121" s="27">
        <v>8.1073762848973292E-3</v>
      </c>
      <c r="E121" s="27">
        <v>8.4990803152322804E-3</v>
      </c>
      <c r="F121" s="27">
        <v>8.1104133278131502E-3</v>
      </c>
      <c r="G121" s="27">
        <v>7.6723867096006896E-3</v>
      </c>
      <c r="H121" s="27">
        <v>7.2892289608716999E-3</v>
      </c>
      <c r="I121" s="27">
        <v>6.9539234973490203E-3</v>
      </c>
      <c r="J121" s="27">
        <v>6.6684861667454199E-3</v>
      </c>
      <c r="K121" s="27">
        <v>6.4212130382657103E-3</v>
      </c>
      <c r="L121" s="27">
        <v>6.1903507448732896E-3</v>
      </c>
      <c r="M121" s="27">
        <v>5.9846923686564003E-3</v>
      </c>
    </row>
    <row r="122" spans="1:13" x14ac:dyDescent="0.35">
      <c r="A122" s="62"/>
      <c r="B122" s="2">
        <v>0.75</v>
      </c>
      <c r="C122" s="27">
        <v>2.0505452994257199E-3</v>
      </c>
      <c r="D122" s="27">
        <v>8.0901468172669393E-3</v>
      </c>
      <c r="E122" s="27">
        <v>8.3449790254235302E-3</v>
      </c>
      <c r="F122" s="27">
        <v>7.9146791249513591E-3</v>
      </c>
      <c r="G122" s="27">
        <v>7.4605070985853698E-3</v>
      </c>
      <c r="H122" s="27">
        <v>7.0741209201514704E-3</v>
      </c>
      <c r="I122" s="27">
        <v>6.7634084261953796E-3</v>
      </c>
      <c r="J122" s="27">
        <v>6.4711105078458803E-3</v>
      </c>
      <c r="K122" s="27">
        <v>6.2288255430757999E-3</v>
      </c>
      <c r="L122" s="27">
        <v>6.0130776837468199E-3</v>
      </c>
      <c r="M122" s="27">
        <v>5.8186603710055403E-3</v>
      </c>
    </row>
    <row r="123" spans="1:13" x14ac:dyDescent="0.35">
      <c r="A123" s="62"/>
      <c r="B123" s="2">
        <v>0.8</v>
      </c>
      <c r="C123" s="27">
        <v>1.94103096146137E-3</v>
      </c>
      <c r="D123" s="27">
        <v>8.0517381429672207E-3</v>
      </c>
      <c r="E123" s="27">
        <v>8.2214595749974303E-3</v>
      </c>
      <c r="F123" s="27">
        <v>7.7293249778449501E-3</v>
      </c>
      <c r="G123" s="27">
        <v>7.2879390791058497E-3</v>
      </c>
      <c r="H123" s="27">
        <v>6.8982131779193904E-3</v>
      </c>
      <c r="I123" s="27">
        <v>6.57854648306966E-3</v>
      </c>
      <c r="J123" s="27">
        <v>6.3074156641960101E-3</v>
      </c>
      <c r="K123" s="27">
        <v>6.0593462549149999E-3</v>
      </c>
      <c r="L123" s="27">
        <v>5.8457753621041801E-3</v>
      </c>
      <c r="M123" s="27">
        <v>5.6545790284872098E-3</v>
      </c>
    </row>
    <row r="124" spans="1:13" x14ac:dyDescent="0.35">
      <c r="A124" s="62"/>
      <c r="B124" s="2">
        <v>0.85</v>
      </c>
      <c r="C124" s="27">
        <v>1.8630193080753101E-3</v>
      </c>
      <c r="D124" s="27">
        <v>8.0286283046007208E-3</v>
      </c>
      <c r="E124" s="27">
        <v>8.0749560147523897E-3</v>
      </c>
      <c r="F124" s="27">
        <v>7.5706397183239503E-3</v>
      </c>
      <c r="G124" s="27">
        <v>7.1047754026949397E-3</v>
      </c>
      <c r="H124" s="27">
        <v>6.7386473529040796E-3</v>
      </c>
      <c r="I124" s="27">
        <v>6.41218293458223E-3</v>
      </c>
      <c r="J124" s="27">
        <v>6.1421846039593202E-3</v>
      </c>
      <c r="K124" s="27">
        <v>5.8995750732719898E-3</v>
      </c>
      <c r="L124" s="27">
        <v>5.6987795978784596E-3</v>
      </c>
      <c r="M124" s="27">
        <v>5.5014346726238702E-3</v>
      </c>
    </row>
    <row r="125" spans="1:13" x14ac:dyDescent="0.35">
      <c r="A125" s="62"/>
      <c r="B125" s="2">
        <v>0.9</v>
      </c>
      <c r="C125" s="27">
        <v>1.7596884863451099E-3</v>
      </c>
      <c r="D125" s="27">
        <v>7.9965833574533497E-3</v>
      </c>
      <c r="E125" s="27">
        <v>7.9294294118881208E-3</v>
      </c>
      <c r="F125" s="27">
        <v>7.39281065762043E-3</v>
      </c>
      <c r="G125" s="27">
        <v>6.9429809227585801E-3</v>
      </c>
      <c r="H125" s="27">
        <v>6.5767746418714497E-3</v>
      </c>
      <c r="I125" s="27">
        <v>6.25895988196135E-3</v>
      </c>
      <c r="J125" s="27">
        <v>5.9956815093755696E-3</v>
      </c>
      <c r="K125" s="27">
        <v>5.7613798417151E-3</v>
      </c>
      <c r="L125" s="27">
        <v>5.5524343624711002E-3</v>
      </c>
      <c r="M125" s="27">
        <v>5.3580640815198404E-3</v>
      </c>
    </row>
    <row r="126" spans="1:13" x14ac:dyDescent="0.35">
      <c r="A126" s="62"/>
      <c r="B126" s="2">
        <v>0.95</v>
      </c>
      <c r="C126" s="27">
        <v>1.67761126067489E-3</v>
      </c>
      <c r="D126" s="27">
        <v>7.9598585143685306E-3</v>
      </c>
      <c r="E126" s="27">
        <v>7.8141288831830007E-3</v>
      </c>
      <c r="F126" s="27">
        <v>7.2524780407548003E-3</v>
      </c>
      <c r="G126" s="27">
        <v>6.7995036952197604E-3</v>
      </c>
      <c r="H126" s="27">
        <v>6.4262580126523998E-3</v>
      </c>
      <c r="I126" s="27">
        <v>6.1311242170631903E-3</v>
      </c>
      <c r="J126" s="27">
        <v>5.8547840453684304E-3</v>
      </c>
      <c r="K126" s="27">
        <v>5.6156548671424398E-3</v>
      </c>
      <c r="L126" s="27">
        <v>5.4210294038057301E-3</v>
      </c>
      <c r="M126" s="27">
        <v>5.2376599051058301E-3</v>
      </c>
    </row>
    <row r="127" spans="1:13" x14ac:dyDescent="0.35">
      <c r="A127" s="62"/>
      <c r="B127" s="2">
        <v>1</v>
      </c>
      <c r="C127" s="27">
        <v>1.62426300812513E-3</v>
      </c>
      <c r="D127" s="27">
        <v>7.9015381634235399E-3</v>
      </c>
      <c r="E127" s="27">
        <v>7.6779387891292598E-3</v>
      </c>
      <c r="F127" s="27">
        <v>7.1076247841119801E-3</v>
      </c>
      <c r="G127" s="27">
        <v>6.6557331010699298E-3</v>
      </c>
      <c r="H127" s="27">
        <v>6.29429658874869E-3</v>
      </c>
      <c r="I127" s="27">
        <v>5.9864623472094501E-3</v>
      </c>
      <c r="J127" s="27">
        <v>5.7324375957250604E-3</v>
      </c>
      <c r="K127" s="27">
        <v>5.5001555010676401E-3</v>
      </c>
      <c r="L127" s="27">
        <v>5.2996012382209301E-3</v>
      </c>
      <c r="M127" s="27">
        <v>5.12422248721123E-3</v>
      </c>
    </row>
    <row r="138" spans="1:13" x14ac:dyDescent="0.35">
      <c r="A138" s="63" t="s">
        <v>1</v>
      </c>
      <c r="B138" s="63"/>
      <c r="C138" s="63"/>
      <c r="D138" s="63"/>
      <c r="E138" s="63"/>
      <c r="F138" s="63"/>
      <c r="G138" s="63"/>
      <c r="H138" s="63"/>
      <c r="I138" s="63"/>
      <c r="J138" s="63"/>
      <c r="K138" s="63"/>
      <c r="L138" s="63"/>
      <c r="M138" s="63"/>
    </row>
    <row r="139" spans="1:13" x14ac:dyDescent="0.35">
      <c r="A139" s="62" t="s">
        <v>0</v>
      </c>
      <c r="B139" s="1"/>
      <c r="C139" s="1">
        <v>0</v>
      </c>
      <c r="D139" s="1">
        <v>0.1</v>
      </c>
      <c r="E139" s="1">
        <v>0.2</v>
      </c>
      <c r="F139" s="1">
        <v>0.3</v>
      </c>
      <c r="G139" s="1">
        <v>0.4</v>
      </c>
      <c r="H139" s="1">
        <v>0.5</v>
      </c>
      <c r="I139" s="1">
        <v>0.6</v>
      </c>
      <c r="J139" s="1">
        <v>0.7</v>
      </c>
      <c r="K139" s="1">
        <v>0.8</v>
      </c>
      <c r="L139" s="1">
        <v>0.9</v>
      </c>
      <c r="M139" s="1">
        <v>1</v>
      </c>
    </row>
    <row r="140" spans="1:13" x14ac:dyDescent="0.35">
      <c r="A140" s="62"/>
      <c r="B140" s="2">
        <v>0</v>
      </c>
      <c r="C140" s="22">
        <v>1</v>
      </c>
      <c r="D140" s="23">
        <v>1</v>
      </c>
      <c r="E140" s="23">
        <v>1</v>
      </c>
      <c r="F140" s="23">
        <v>1</v>
      </c>
      <c r="G140" s="23">
        <v>1</v>
      </c>
      <c r="H140" s="23">
        <v>1</v>
      </c>
      <c r="I140" s="23">
        <v>1</v>
      </c>
      <c r="J140" s="23">
        <v>1</v>
      </c>
      <c r="K140" s="23">
        <v>1</v>
      </c>
      <c r="L140" s="23">
        <v>1</v>
      </c>
      <c r="M140" s="23">
        <v>1</v>
      </c>
    </row>
    <row r="141" spans="1:13" x14ac:dyDescent="0.35">
      <c r="A141" s="62"/>
      <c r="B141" s="2">
        <v>0.05</v>
      </c>
      <c r="C141" s="23">
        <v>1.36926281452179</v>
      </c>
      <c r="D141" s="23">
        <v>1.7383171319961499</v>
      </c>
      <c r="E141" s="23">
        <v>2.01687395572662</v>
      </c>
      <c r="F141" s="23">
        <v>2.2376691102981598</v>
      </c>
      <c r="G141" s="23">
        <v>2.4085620641708401</v>
      </c>
      <c r="H141" s="23">
        <v>2.5474041700363199</v>
      </c>
      <c r="I141" s="23">
        <v>2.6515585184097299</v>
      </c>
      <c r="J141" s="23">
        <v>2.7488054037094098</v>
      </c>
      <c r="K141" s="23">
        <v>2.8227242231369001</v>
      </c>
      <c r="L141" s="23">
        <v>2.8844741582870501</v>
      </c>
      <c r="M141" s="23">
        <v>2.9362753629684502</v>
      </c>
    </row>
    <row r="142" spans="1:13" x14ac:dyDescent="0.35">
      <c r="A142" s="62"/>
      <c r="B142" s="2">
        <v>0.1</v>
      </c>
      <c r="C142" s="23">
        <v>1.2795156240463299</v>
      </c>
      <c r="D142" s="23">
        <v>2.0626536607742301</v>
      </c>
      <c r="E142" s="23">
        <v>2.6017626523971602</v>
      </c>
      <c r="F142" s="23">
        <v>2.9994956254959102</v>
      </c>
      <c r="G142" s="23">
        <v>3.3023644685745199</v>
      </c>
      <c r="H142" s="23">
        <v>3.5353847742080702</v>
      </c>
      <c r="I142" s="23">
        <v>3.7052656412124598</v>
      </c>
      <c r="J142" s="23">
        <v>3.9087654352188101</v>
      </c>
      <c r="K142" s="23">
        <v>3.9561630487441999</v>
      </c>
      <c r="L142" s="23">
        <v>4.0733391046524101</v>
      </c>
      <c r="M142" s="23">
        <v>4.1103292703628496</v>
      </c>
    </row>
    <row r="143" spans="1:13" x14ac:dyDescent="0.35">
      <c r="A143" s="62"/>
      <c r="B143" s="2">
        <v>0.15</v>
      </c>
      <c r="C143" s="23">
        <v>1.20296990871429</v>
      </c>
      <c r="D143" s="23">
        <v>2.3403779268264802</v>
      </c>
      <c r="E143" s="23">
        <v>3.0874787569045998</v>
      </c>
      <c r="F143" s="23">
        <v>3.6295915842056301</v>
      </c>
      <c r="G143" s="23">
        <v>4.0315991640090898</v>
      </c>
      <c r="H143" s="23">
        <v>4.3289357423782402</v>
      </c>
      <c r="I143" s="23">
        <v>4.6368404626846296</v>
      </c>
      <c r="J143" s="23">
        <v>4.7077380418777501</v>
      </c>
      <c r="K143" s="23">
        <v>4.8050743341445896</v>
      </c>
      <c r="L143" s="23">
        <v>4.9599672555923497</v>
      </c>
      <c r="M143" s="23">
        <v>4.9824038743972796</v>
      </c>
    </row>
    <row r="144" spans="1:13" x14ac:dyDescent="0.35">
      <c r="A144" s="62"/>
      <c r="B144" s="2">
        <v>0.2</v>
      </c>
      <c r="C144" s="23">
        <v>1.14717352390289</v>
      </c>
      <c r="D144" s="23">
        <v>2.5880163908004801</v>
      </c>
      <c r="E144" s="23">
        <v>3.5276304483413701</v>
      </c>
      <c r="F144" s="23">
        <v>4.1523092985153198</v>
      </c>
      <c r="G144" s="23">
        <v>4.6524292230606097</v>
      </c>
      <c r="H144" s="23">
        <v>5.0038214921951303</v>
      </c>
      <c r="I144" s="23">
        <v>5.24232065677643</v>
      </c>
      <c r="J144" s="23">
        <v>5.4549800157546997</v>
      </c>
      <c r="K144" s="23">
        <v>5.5890461206436202</v>
      </c>
      <c r="L144" s="23">
        <v>5.7070895433425903</v>
      </c>
      <c r="M144" s="23">
        <v>5.7951031923294103</v>
      </c>
    </row>
    <row r="145" spans="1:13" x14ac:dyDescent="0.35">
      <c r="A145" s="62"/>
      <c r="B145" s="2">
        <v>0.25</v>
      </c>
      <c r="C145" s="23">
        <v>1.1127624511718801</v>
      </c>
      <c r="D145" s="23">
        <v>2.8225353956222499</v>
      </c>
      <c r="E145" s="23">
        <v>3.8457440137863199</v>
      </c>
      <c r="F145" s="23">
        <v>4.6750270128250104</v>
      </c>
      <c r="G145" s="23">
        <v>5.1975580453872698</v>
      </c>
      <c r="H145" s="23">
        <v>5.5778070688247698</v>
      </c>
      <c r="I145" s="23">
        <v>5.8613191843032801</v>
      </c>
      <c r="J145" s="23">
        <v>6.0789648294448897</v>
      </c>
      <c r="K145" s="23">
        <v>6.2549024820327803</v>
      </c>
      <c r="L145" s="23">
        <v>6.3740745782852199</v>
      </c>
      <c r="M145" s="23">
        <v>6.4760762453079197</v>
      </c>
    </row>
    <row r="146" spans="1:13" x14ac:dyDescent="0.35">
      <c r="A146" s="62"/>
      <c r="B146" s="2">
        <v>0.3</v>
      </c>
      <c r="C146" s="23">
        <v>1.0819004774093599</v>
      </c>
      <c r="D146" s="23">
        <v>3.0788890123367301</v>
      </c>
      <c r="E146" s="23">
        <v>4.2834945917129499</v>
      </c>
      <c r="F146" s="23">
        <v>5.10582840442658</v>
      </c>
      <c r="G146" s="23">
        <v>5.6778484582901001</v>
      </c>
      <c r="H146" s="23">
        <v>6.1041775941848799</v>
      </c>
      <c r="I146" s="23">
        <v>6.4073244333267203</v>
      </c>
      <c r="J146" s="23">
        <v>6.6522966623306301</v>
      </c>
      <c r="K146" s="23">
        <v>6.8334313631057704</v>
      </c>
      <c r="L146" s="23">
        <v>6.9777709245681798</v>
      </c>
      <c r="M146" s="23">
        <v>7.06480753421783</v>
      </c>
    </row>
    <row r="147" spans="1:13" x14ac:dyDescent="0.35">
      <c r="A147" s="62"/>
      <c r="B147" s="2">
        <v>0.35</v>
      </c>
      <c r="C147" s="23">
        <v>1.0665047168731701</v>
      </c>
      <c r="D147" s="23">
        <v>3.2706362009048502</v>
      </c>
      <c r="E147" s="23">
        <v>4.6135412454605103</v>
      </c>
      <c r="F147" s="23">
        <v>5.4995557069778398</v>
      </c>
      <c r="G147" s="23">
        <v>6.11585628986359</v>
      </c>
      <c r="H147" s="23">
        <v>6.5773226022720301</v>
      </c>
      <c r="I147" s="23">
        <v>6.9114853143691999</v>
      </c>
      <c r="J147" s="23">
        <v>7.1699448823928797</v>
      </c>
      <c r="K147" s="23">
        <v>7.3712774515152004</v>
      </c>
      <c r="L147" s="23">
        <v>7.5249086618423497</v>
      </c>
      <c r="M147" s="23">
        <v>7.6426044702529898</v>
      </c>
    </row>
    <row r="148" spans="1:13" x14ac:dyDescent="0.35">
      <c r="A148" s="62"/>
      <c r="B148" s="2">
        <v>0.4</v>
      </c>
      <c r="C148" s="23">
        <v>1.04856646060944</v>
      </c>
      <c r="D148" s="23">
        <v>3.6173301935195901</v>
      </c>
      <c r="E148" s="23">
        <v>4.9135547876357997</v>
      </c>
      <c r="F148" s="23">
        <v>5.8587962388992301</v>
      </c>
      <c r="G148" s="23">
        <v>6.5151277780532801</v>
      </c>
      <c r="H148" s="23">
        <v>7.01276743412018</v>
      </c>
      <c r="I148" s="23">
        <v>7.3750292062759399</v>
      </c>
      <c r="J148" s="23">
        <v>7.6597076654434204</v>
      </c>
      <c r="K148" s="23">
        <v>7.8667446374893197</v>
      </c>
      <c r="L148" s="23">
        <v>8.0297895669937098</v>
      </c>
      <c r="M148" s="23">
        <v>8.1539760828018206</v>
      </c>
    </row>
    <row r="149" spans="1:13" x14ac:dyDescent="0.35">
      <c r="A149" s="62"/>
      <c r="B149" s="2">
        <v>0.45</v>
      </c>
      <c r="C149" s="23">
        <v>1.0300811529159499</v>
      </c>
      <c r="D149" s="23">
        <v>3.68070292472839</v>
      </c>
      <c r="E149" s="23">
        <v>5.164501786232</v>
      </c>
      <c r="F149" s="23">
        <v>6.19415962696075</v>
      </c>
      <c r="G149" s="23">
        <v>6.9030090570449802</v>
      </c>
      <c r="H149" s="23">
        <v>7.4234539270401001</v>
      </c>
      <c r="I149" s="23">
        <v>7.8119817972183201</v>
      </c>
      <c r="J149" s="23">
        <v>8.1008669137954694</v>
      </c>
      <c r="K149" s="23">
        <v>8.3384233713150007</v>
      </c>
      <c r="L149" s="23">
        <v>8.5072561502456701</v>
      </c>
      <c r="M149" s="23">
        <v>8.6366840600967407</v>
      </c>
    </row>
    <row r="150" spans="1:13" x14ac:dyDescent="0.35">
      <c r="A150" s="62"/>
      <c r="B150" s="2">
        <v>0.5</v>
      </c>
      <c r="C150" s="23">
        <v>1.0262463092803999</v>
      </c>
      <c r="D150" s="23">
        <v>3.7440756559372002</v>
      </c>
      <c r="E150" s="23">
        <v>5.4556885957717904</v>
      </c>
      <c r="F150" s="23">
        <v>6.5137492418289202</v>
      </c>
      <c r="G150" s="23">
        <v>7.2519184350967398</v>
      </c>
      <c r="H150" s="23">
        <v>7.8039213418960598</v>
      </c>
      <c r="I150" s="23">
        <v>8.2192264795303291</v>
      </c>
      <c r="J150" s="23">
        <v>8.5317474603653007</v>
      </c>
      <c r="K150" s="23">
        <v>8.7664314508438093</v>
      </c>
      <c r="L150" s="23">
        <v>8.9611049890518206</v>
      </c>
      <c r="M150" s="23">
        <v>9.0977226495742798</v>
      </c>
    </row>
    <row r="151" spans="1:13" x14ac:dyDescent="0.35">
      <c r="A151" s="62"/>
      <c r="B151" s="2">
        <v>0.55000000000000004</v>
      </c>
      <c r="C151" s="23">
        <v>1.0131188631057699</v>
      </c>
      <c r="D151" s="23">
        <v>4.0038763284683201</v>
      </c>
      <c r="E151" s="23">
        <v>5.7263318300247201</v>
      </c>
      <c r="F151" s="23">
        <v>6.8135534524917603</v>
      </c>
      <c r="G151" s="23">
        <v>7.5914665460586601</v>
      </c>
      <c r="H151" s="23">
        <v>8.16993296146393</v>
      </c>
      <c r="I151" s="23">
        <v>8.6100212335586601</v>
      </c>
      <c r="J151" s="23">
        <v>8.9380823373794591</v>
      </c>
      <c r="K151" s="23">
        <v>9.1902195215225202</v>
      </c>
      <c r="L151" s="23">
        <v>9.3886371850967407</v>
      </c>
      <c r="M151" s="23">
        <v>9.5342136621475202</v>
      </c>
    </row>
    <row r="152" spans="1:13" x14ac:dyDescent="0.35">
      <c r="A152" s="62"/>
      <c r="B152" s="2">
        <v>0.6</v>
      </c>
      <c r="C152" s="23">
        <v>1.0137468576431301</v>
      </c>
      <c r="D152" s="23">
        <v>4.2355386018753096</v>
      </c>
      <c r="E152" s="23">
        <v>5.9558159112930298</v>
      </c>
      <c r="F152" s="23">
        <v>7.0962387323379499</v>
      </c>
      <c r="G152" s="23">
        <v>7.9104219675064096</v>
      </c>
      <c r="H152" s="23">
        <v>8.5169025659561193</v>
      </c>
      <c r="I152" s="23">
        <v>8.9783445596695</v>
      </c>
      <c r="J152" s="23">
        <v>9.3272224664688093</v>
      </c>
      <c r="K152" s="23">
        <v>9.5942646265029907</v>
      </c>
      <c r="L152" s="23">
        <v>9.7989879846572894</v>
      </c>
      <c r="M152" s="23">
        <v>9.9501825571060198</v>
      </c>
    </row>
    <row r="153" spans="1:13" x14ac:dyDescent="0.35">
      <c r="A153" s="62"/>
      <c r="B153" s="2">
        <v>0.65</v>
      </c>
      <c r="C153" s="23">
        <v>1.0025055408477801</v>
      </c>
      <c r="D153" s="23">
        <v>4.3739429712295497</v>
      </c>
      <c r="E153" s="23">
        <v>6.1811238527298</v>
      </c>
      <c r="F153" s="23">
        <v>7.36024057865143</v>
      </c>
      <c r="G153" s="23">
        <v>8.2175499200820905</v>
      </c>
      <c r="H153" s="23">
        <v>8.8528009653091395</v>
      </c>
      <c r="I153" s="23">
        <v>9.3366514444351196</v>
      </c>
      <c r="J153" s="23">
        <v>9.6984134912490791</v>
      </c>
      <c r="K153" s="23">
        <v>9.9775253534316999</v>
      </c>
      <c r="L153" s="23">
        <v>10.194882988929701</v>
      </c>
      <c r="M153" s="23">
        <v>10.355367302894599</v>
      </c>
    </row>
    <row r="154" spans="1:13" x14ac:dyDescent="0.35">
      <c r="A154" s="62"/>
      <c r="B154" s="2">
        <v>0.7</v>
      </c>
      <c r="C154" s="23">
        <v>1.00192010402679</v>
      </c>
      <c r="D154" s="23">
        <v>4.5630618333816502</v>
      </c>
      <c r="E154" s="23">
        <v>6.3964711427688599</v>
      </c>
      <c r="F154" s="23">
        <v>7.6204382181167603</v>
      </c>
      <c r="G154" s="23">
        <v>8.5124975442886406</v>
      </c>
      <c r="H154" s="23">
        <v>9.1792932748794591</v>
      </c>
      <c r="I154" s="23">
        <v>9.68177378177643</v>
      </c>
      <c r="J154" s="23">
        <v>10.062419533729599</v>
      </c>
      <c r="K154" s="23">
        <v>10.353230118751499</v>
      </c>
      <c r="L154" s="23">
        <v>10.5797897577286</v>
      </c>
      <c r="M154" s="23">
        <v>10.7375551462173</v>
      </c>
    </row>
    <row r="155" spans="1:13" x14ac:dyDescent="0.35">
      <c r="A155" s="62"/>
      <c r="B155" s="2">
        <v>0.75</v>
      </c>
      <c r="C155" s="23">
        <v>0.99265551567077603</v>
      </c>
      <c r="D155" s="23">
        <v>4.7144500017166102</v>
      </c>
      <c r="E155" s="23">
        <v>6.6174107789993304</v>
      </c>
      <c r="F155" s="23">
        <v>7.8773895502090499</v>
      </c>
      <c r="G155" s="23">
        <v>8.7961746454238892</v>
      </c>
      <c r="H155" s="23">
        <v>9.4854446649551392</v>
      </c>
      <c r="I155" s="23">
        <v>10.008621811866799</v>
      </c>
      <c r="J155" s="23">
        <v>10.4125028848648</v>
      </c>
      <c r="K155" s="23">
        <v>10.710345864296</v>
      </c>
      <c r="L155" s="23">
        <v>10.940905213356</v>
      </c>
      <c r="M155" s="23">
        <v>11.108647942543</v>
      </c>
    </row>
    <row r="156" spans="1:13" x14ac:dyDescent="0.35">
      <c r="A156" s="62"/>
      <c r="B156" s="2">
        <v>0.8</v>
      </c>
      <c r="C156" s="23">
        <v>0.99447667598724399</v>
      </c>
      <c r="D156" s="23">
        <v>4.8611084222793597</v>
      </c>
      <c r="E156" s="23">
        <v>6.8132663965225202</v>
      </c>
      <c r="F156" s="23">
        <v>8.11945688724518</v>
      </c>
      <c r="G156" s="23">
        <v>9.0698972940445</v>
      </c>
      <c r="H156" s="23">
        <v>9.7874513864517194</v>
      </c>
      <c r="I156" s="23">
        <v>10.326852440833999</v>
      </c>
      <c r="J156" s="23">
        <v>10.7456947565079</v>
      </c>
      <c r="K156" s="23">
        <v>11.043944954872099</v>
      </c>
      <c r="L156" s="23">
        <v>11.2901111841202</v>
      </c>
      <c r="M156" s="23">
        <v>11.4691492319107</v>
      </c>
    </row>
    <row r="157" spans="1:13" x14ac:dyDescent="0.35">
      <c r="A157" s="62"/>
      <c r="B157" s="2">
        <v>0.85</v>
      </c>
      <c r="C157" s="23">
        <v>0.986480712890625</v>
      </c>
      <c r="D157" s="23">
        <v>4.9966017007827803</v>
      </c>
      <c r="E157" s="23">
        <v>7.0076919794082597</v>
      </c>
      <c r="F157" s="23">
        <v>8.3597923517227208</v>
      </c>
      <c r="G157" s="23">
        <v>9.3490902185440099</v>
      </c>
      <c r="H157" s="23">
        <v>10.0823427438736</v>
      </c>
      <c r="I157" s="23">
        <v>10.643939614296</v>
      </c>
      <c r="J157" s="23">
        <v>11.0590025186539</v>
      </c>
      <c r="K157" s="23">
        <v>11.394345879554701</v>
      </c>
      <c r="L157" s="23">
        <v>11.634699463844299</v>
      </c>
      <c r="M157" s="23">
        <v>11.816430687904401</v>
      </c>
    </row>
    <row r="158" spans="1:13" x14ac:dyDescent="0.35">
      <c r="A158" s="62"/>
      <c r="B158" s="2">
        <v>0.9</v>
      </c>
      <c r="C158" s="23">
        <v>0.98056006431579601</v>
      </c>
      <c r="D158" s="23">
        <v>5.13345587253571</v>
      </c>
      <c r="E158" s="23">
        <v>7.19483625888825</v>
      </c>
      <c r="F158" s="23">
        <v>8.5830265283584595</v>
      </c>
      <c r="G158" s="23">
        <v>9.6056743860244804</v>
      </c>
      <c r="H158" s="23">
        <v>10.370192170143101</v>
      </c>
      <c r="I158" s="23">
        <v>10.951135277748101</v>
      </c>
      <c r="J158" s="23">
        <v>11.3754955530167</v>
      </c>
      <c r="K158" s="23">
        <v>11.711118340492201</v>
      </c>
      <c r="L158" s="23">
        <v>11.9652506113052</v>
      </c>
      <c r="M158" s="23">
        <v>12.1526476144791</v>
      </c>
    </row>
    <row r="159" spans="1:13" x14ac:dyDescent="0.35">
      <c r="A159" s="62"/>
      <c r="B159" s="2">
        <v>0.95</v>
      </c>
      <c r="C159" s="23">
        <v>0.98282635211944602</v>
      </c>
      <c r="D159" s="23">
        <v>5.2648578882217398</v>
      </c>
      <c r="E159" s="23">
        <v>7.3806453943252599</v>
      </c>
      <c r="F159" s="23">
        <v>8.8048683404922503</v>
      </c>
      <c r="G159" s="23">
        <v>9.8608366250991804</v>
      </c>
      <c r="H159" s="23">
        <v>10.640905022621199</v>
      </c>
      <c r="I159" s="23">
        <v>11.2374702692032</v>
      </c>
      <c r="J159" s="23">
        <v>11.685535073280301</v>
      </c>
      <c r="K159" s="23">
        <v>12.0377670526505</v>
      </c>
      <c r="L159" s="23">
        <v>12.2875086069107</v>
      </c>
      <c r="M159" s="23">
        <v>12.4866110086441</v>
      </c>
    </row>
    <row r="160" spans="1:13" x14ac:dyDescent="0.35">
      <c r="A160" s="62"/>
      <c r="B160" s="2">
        <v>1</v>
      </c>
      <c r="C160" s="23">
        <v>0.97757768630981501</v>
      </c>
      <c r="D160" s="23">
        <v>5.40868055820465</v>
      </c>
      <c r="E160" s="23">
        <v>7.5558315515518197</v>
      </c>
      <c r="F160" s="23">
        <v>9.0165859460830706</v>
      </c>
      <c r="G160" s="23">
        <v>10.106576561927801</v>
      </c>
      <c r="H160" s="23">
        <v>10.915374398231499</v>
      </c>
      <c r="I160" s="23">
        <v>11.5234647989273</v>
      </c>
      <c r="J160" s="23">
        <v>11.9870582818985</v>
      </c>
      <c r="K160" s="23">
        <v>12.3342119455338</v>
      </c>
      <c r="L160" s="23">
        <v>12.6029592752457</v>
      </c>
      <c r="M160" s="23">
        <v>12.793614029884299</v>
      </c>
    </row>
    <row r="171" spans="1:13" x14ac:dyDescent="0.35">
      <c r="A171" s="63" t="s">
        <v>1</v>
      </c>
      <c r="B171" s="63"/>
      <c r="C171" s="63"/>
      <c r="D171" s="63"/>
      <c r="E171" s="63"/>
      <c r="F171" s="63"/>
      <c r="G171" s="63"/>
      <c r="H171" s="63"/>
      <c r="I171" s="63"/>
      <c r="J171" s="63"/>
      <c r="K171" s="63"/>
      <c r="L171" s="63"/>
      <c r="M171" s="63"/>
    </row>
    <row r="172" spans="1:13" x14ac:dyDescent="0.35">
      <c r="A172" s="62" t="s">
        <v>0</v>
      </c>
      <c r="B172" s="1"/>
      <c r="C172" s="1">
        <v>0</v>
      </c>
      <c r="D172" s="1">
        <v>0.1</v>
      </c>
      <c r="E172" s="1">
        <v>0.2</v>
      </c>
      <c r="F172" s="1">
        <v>0.3</v>
      </c>
      <c r="G172" s="1">
        <v>0.4</v>
      </c>
      <c r="H172" s="1">
        <v>0.5</v>
      </c>
      <c r="I172" s="1">
        <v>0.6</v>
      </c>
      <c r="J172" s="1">
        <v>0.7</v>
      </c>
      <c r="K172" s="1">
        <v>0.8</v>
      </c>
      <c r="L172" s="1">
        <v>0.9</v>
      </c>
      <c r="M172" s="1">
        <v>1</v>
      </c>
    </row>
    <row r="173" spans="1:13" x14ac:dyDescent="0.35">
      <c r="A173" s="62"/>
      <c r="B173" s="2">
        <v>0</v>
      </c>
      <c r="C173" s="28">
        <v>0</v>
      </c>
      <c r="D173" s="27">
        <v>0</v>
      </c>
      <c r="E173" s="27">
        <v>0</v>
      </c>
      <c r="F173" s="27">
        <v>0</v>
      </c>
      <c r="G173" s="27">
        <v>0</v>
      </c>
      <c r="H173" s="27">
        <v>0</v>
      </c>
      <c r="I173" s="27">
        <v>0</v>
      </c>
      <c r="J173" s="27">
        <v>0</v>
      </c>
      <c r="K173" s="27">
        <v>0</v>
      </c>
      <c r="L173" s="27">
        <v>0</v>
      </c>
      <c r="M173" s="27">
        <v>0</v>
      </c>
    </row>
    <row r="174" spans="1:13" x14ac:dyDescent="0.35">
      <c r="A174" s="62"/>
      <c r="B174" s="2">
        <v>0.05</v>
      </c>
      <c r="C174" s="27">
        <v>2.7298977598547901E-2</v>
      </c>
      <c r="D174" s="27">
        <v>2.5175243616104102E-2</v>
      </c>
      <c r="E174" s="27">
        <v>2.6180695742368702E-2</v>
      </c>
      <c r="F174" s="27">
        <v>2.7244821190834E-2</v>
      </c>
      <c r="G174" s="27">
        <v>3.1640779227018398E-2</v>
      </c>
      <c r="H174" s="27">
        <v>3.3309292048215901E-2</v>
      </c>
      <c r="I174" s="27">
        <v>3.4403026103973403E-2</v>
      </c>
      <c r="J174" s="27">
        <v>3.8584213703870801E-2</v>
      </c>
      <c r="K174" s="27">
        <v>4.1616726666688898E-2</v>
      </c>
      <c r="L174" s="27">
        <v>4.2892713099718101E-2</v>
      </c>
      <c r="M174" s="27">
        <v>4.66119013726711E-2</v>
      </c>
    </row>
    <row r="175" spans="1:13" x14ac:dyDescent="0.35">
      <c r="A175" s="62"/>
      <c r="B175" s="2">
        <v>0.1</v>
      </c>
      <c r="C175" s="27">
        <v>2.8088042512536101E-2</v>
      </c>
      <c r="D175" s="27">
        <v>3.64259295165539E-2</v>
      </c>
      <c r="E175" s="27">
        <v>4.7094147652387598E-2</v>
      </c>
      <c r="F175" s="27">
        <v>4.7989901155233397E-2</v>
      </c>
      <c r="G175" s="27">
        <v>5.2026858553290402E-2</v>
      </c>
      <c r="H175" s="27">
        <v>5.4857986047864002E-2</v>
      </c>
      <c r="I175" s="27">
        <v>6.1698716133832897E-2</v>
      </c>
      <c r="J175" s="27">
        <v>6.4866703003644902E-2</v>
      </c>
      <c r="K175" s="27">
        <v>6.9618160836398602E-2</v>
      </c>
      <c r="L175" s="27">
        <v>7.6051684096455602E-2</v>
      </c>
      <c r="M175" s="27">
        <v>7.7295020222663893E-2</v>
      </c>
    </row>
    <row r="176" spans="1:13" x14ac:dyDescent="0.35">
      <c r="A176" s="62"/>
      <c r="B176" s="2">
        <v>0.15</v>
      </c>
      <c r="C176" s="27">
        <v>2.2837808355689101E-2</v>
      </c>
      <c r="D176" s="27">
        <v>4.1492264096935599E-2</v>
      </c>
      <c r="E176" s="27">
        <v>5.8385286480188398E-2</v>
      </c>
      <c r="F176" s="27">
        <v>6.3236474990844699E-2</v>
      </c>
      <c r="G176" s="27">
        <v>7.2412937879562406E-2</v>
      </c>
      <c r="H176" s="27">
        <v>7.6406680047512096E-2</v>
      </c>
      <c r="I176" s="27">
        <v>8.8994406163692502E-2</v>
      </c>
      <c r="J176" s="27">
        <v>9.1149192303419099E-2</v>
      </c>
      <c r="K176" s="27">
        <v>9.7619595006108298E-2</v>
      </c>
      <c r="L176" s="27">
        <v>0.105199159123003</v>
      </c>
      <c r="M176" s="27">
        <v>0.105639643967152</v>
      </c>
    </row>
    <row r="177" spans="1:13" x14ac:dyDescent="0.35">
      <c r="A177" s="62"/>
      <c r="B177" s="2">
        <v>0.2</v>
      </c>
      <c r="C177" s="27">
        <v>1.6339469701051702E-2</v>
      </c>
      <c r="D177" s="27">
        <v>4.6558598677317299E-2</v>
      </c>
      <c r="E177" s="27">
        <v>6.8437153473496395E-2</v>
      </c>
      <c r="F177" s="27">
        <v>8.1237785518169403E-2</v>
      </c>
      <c r="G177" s="27">
        <v>9.4782695174217196E-2</v>
      </c>
      <c r="H177" s="27">
        <v>0.106121115386486</v>
      </c>
      <c r="I177" s="27">
        <v>0.115039512515068</v>
      </c>
      <c r="J177" s="27">
        <v>0.11743168160319301</v>
      </c>
      <c r="K177" s="27">
        <v>0.12562102917581799</v>
      </c>
      <c r="L177" s="27">
        <v>0.134346634149551</v>
      </c>
      <c r="M177" s="27">
        <v>0.13398426771163899</v>
      </c>
    </row>
    <row r="178" spans="1:13" x14ac:dyDescent="0.35">
      <c r="A178" s="62"/>
      <c r="B178" s="2">
        <v>0.25</v>
      </c>
      <c r="C178" s="27">
        <v>1.0429410263896001E-2</v>
      </c>
      <c r="D178" s="27">
        <v>5.1624933257698999E-2</v>
      </c>
      <c r="E178" s="27">
        <v>7.8489020466804504E-2</v>
      </c>
      <c r="F178" s="27">
        <v>9.5643967390060397E-2</v>
      </c>
      <c r="G178" s="27">
        <v>0.117230229079723</v>
      </c>
      <c r="H178" s="27">
        <v>0.128438130021095</v>
      </c>
      <c r="I178" s="27">
        <v>0.13657780736684799</v>
      </c>
      <c r="J178" s="27">
        <v>0.14371417090296701</v>
      </c>
      <c r="K178" s="27">
        <v>0.15362246334552801</v>
      </c>
      <c r="L178" s="27">
        <v>0.155619591474533</v>
      </c>
      <c r="M178" s="27">
        <v>0.15718041360378299</v>
      </c>
    </row>
    <row r="179" spans="1:13" x14ac:dyDescent="0.35">
      <c r="A179" s="62"/>
      <c r="B179" s="2">
        <v>0.3</v>
      </c>
      <c r="C179" s="27">
        <v>6.8840286694467102E-3</v>
      </c>
      <c r="D179" s="27">
        <v>5.6691267838080699E-2</v>
      </c>
      <c r="E179" s="27">
        <v>8.8709399104118403E-2</v>
      </c>
      <c r="F179" s="27">
        <v>0.112358212471008</v>
      </c>
      <c r="G179" s="27">
        <v>0.13560792803764299</v>
      </c>
      <c r="H179" s="27">
        <v>0.14754317700862901</v>
      </c>
      <c r="I179" s="27">
        <v>0.15811610221862801</v>
      </c>
      <c r="J179" s="27">
        <v>0.16999666020274201</v>
      </c>
      <c r="K179" s="27">
        <v>0.17265835404396099</v>
      </c>
      <c r="L179" s="27">
        <v>0.174120709300041</v>
      </c>
      <c r="M179" s="27">
        <v>0.17899915575981101</v>
      </c>
    </row>
    <row r="180" spans="1:13" x14ac:dyDescent="0.35">
      <c r="A180" s="62"/>
      <c r="B180" s="2">
        <v>0.35</v>
      </c>
      <c r="C180" s="27">
        <v>4.6272994950413704E-3</v>
      </c>
      <c r="D180" s="27">
        <v>6.1757602418462398E-2</v>
      </c>
      <c r="E180" s="27">
        <v>0.10139380395412401</v>
      </c>
      <c r="F180" s="27">
        <v>0.12907245755195601</v>
      </c>
      <c r="G180" s="27">
        <v>0.15366472303867301</v>
      </c>
      <c r="H180" s="27">
        <v>0.166648223996162</v>
      </c>
      <c r="I180" s="27">
        <v>0.17558729648590099</v>
      </c>
      <c r="J180" s="27">
        <v>0.18287017941474901</v>
      </c>
      <c r="K180" s="27">
        <v>0.188530594110489</v>
      </c>
      <c r="L180" s="27">
        <v>0.19191376864910101</v>
      </c>
      <c r="M180" s="27">
        <v>0.19385977089405099</v>
      </c>
    </row>
    <row r="181" spans="1:13" x14ac:dyDescent="0.35">
      <c r="A181" s="62"/>
      <c r="B181" s="2">
        <v>0.4</v>
      </c>
      <c r="C181" s="27">
        <v>2.3238756693899599E-4</v>
      </c>
      <c r="D181" s="27">
        <v>6.6823936998844202E-2</v>
      </c>
      <c r="E181" s="27">
        <v>0.11929785460233699</v>
      </c>
      <c r="F181" s="27">
        <v>0.145786702632904</v>
      </c>
      <c r="G181" s="27">
        <v>0.16579946875572199</v>
      </c>
      <c r="H181" s="27">
        <v>0.18093991279602101</v>
      </c>
      <c r="I181" s="27">
        <v>0.19508206844329801</v>
      </c>
      <c r="J181" s="27">
        <v>0.198349803686142</v>
      </c>
      <c r="K181" s="27">
        <v>0.203869968652725</v>
      </c>
      <c r="L181" s="27">
        <v>0.21018807590007799</v>
      </c>
      <c r="M181" s="27">
        <v>0.21105496585369099</v>
      </c>
    </row>
    <row r="182" spans="1:13" x14ac:dyDescent="0.35">
      <c r="A182" s="62"/>
      <c r="B182" s="2">
        <v>0.45</v>
      </c>
      <c r="C182" s="27">
        <v>-3.2594223739579298E-4</v>
      </c>
      <c r="D182" s="27">
        <v>6.9065675139427199E-2</v>
      </c>
      <c r="E182" s="27">
        <v>0.13148789480328599</v>
      </c>
      <c r="F182" s="27">
        <v>0.16147767007350899</v>
      </c>
      <c r="G182" s="27">
        <v>0.178755283355713</v>
      </c>
      <c r="H182" s="27">
        <v>0.19522333145141599</v>
      </c>
      <c r="I182" s="27">
        <v>0.20770442485809301</v>
      </c>
      <c r="J182" s="27">
        <v>0.214360937476158</v>
      </c>
      <c r="K182" s="27">
        <v>0.22067700326442699</v>
      </c>
      <c r="L182" s="27">
        <v>0.22210086882114399</v>
      </c>
      <c r="M182" s="27">
        <v>0.226174846291542</v>
      </c>
    </row>
    <row r="183" spans="1:13" x14ac:dyDescent="0.35">
      <c r="A183" s="62"/>
      <c r="B183" s="2">
        <v>0.5</v>
      </c>
      <c r="C183" s="27">
        <v>-2.2583960089832501E-3</v>
      </c>
      <c r="D183" s="27">
        <v>7.3400773108005496E-2</v>
      </c>
      <c r="E183" s="27">
        <v>0.14367793500423401</v>
      </c>
      <c r="F183" s="27">
        <v>0.17622463405132299</v>
      </c>
      <c r="G183" s="27">
        <v>0.19418428838252999</v>
      </c>
      <c r="H183" s="27">
        <v>0.208414316177368</v>
      </c>
      <c r="I183" s="27">
        <v>0.22098633646964999</v>
      </c>
      <c r="J183" s="27">
        <v>0.22648897767067</v>
      </c>
      <c r="K183" s="27">
        <v>0.233253553509712</v>
      </c>
      <c r="L183" s="27">
        <v>0.23829971253871901</v>
      </c>
      <c r="M183" s="27">
        <v>0.24062590301036799</v>
      </c>
    </row>
    <row r="184" spans="1:13" x14ac:dyDescent="0.35">
      <c r="A184" s="62"/>
      <c r="B184" s="2">
        <v>0.55000000000000004</v>
      </c>
      <c r="C184" s="27">
        <v>-4.0516857989132404E-3</v>
      </c>
      <c r="D184" s="27">
        <v>7.8042849898338304E-2</v>
      </c>
      <c r="E184" s="27">
        <v>0.150015398859978</v>
      </c>
      <c r="F184" s="27">
        <v>0.18091396987438199</v>
      </c>
      <c r="G184" s="27">
        <v>0.202929496765137</v>
      </c>
      <c r="H184" s="27">
        <v>0.220963835716248</v>
      </c>
      <c r="I184" s="27">
        <v>0.231203198432922</v>
      </c>
      <c r="J184" s="27">
        <v>0.23943094909191101</v>
      </c>
      <c r="K184" s="27">
        <v>0.24633346498012501</v>
      </c>
      <c r="L184" s="27">
        <v>0.25154906511306802</v>
      </c>
      <c r="M184" s="27">
        <v>0.25525200366973899</v>
      </c>
    </row>
    <row r="185" spans="1:13" x14ac:dyDescent="0.35">
      <c r="A185" s="62"/>
      <c r="B185" s="2">
        <v>0.6</v>
      </c>
      <c r="C185" s="27">
        <v>-5.37881767377257E-3</v>
      </c>
      <c r="D185" s="27">
        <v>8.3495482802391094E-2</v>
      </c>
      <c r="E185" s="27">
        <v>0.15449331700801899</v>
      </c>
      <c r="F185" s="27">
        <v>0.190912395715714</v>
      </c>
      <c r="G185" s="27">
        <v>0.214256256818771</v>
      </c>
      <c r="H185" s="27">
        <v>0.230755120515823</v>
      </c>
      <c r="I185" s="27">
        <v>0.24273213744163499</v>
      </c>
      <c r="J185" s="27">
        <v>0.25254881381988498</v>
      </c>
      <c r="K185" s="27">
        <v>0.25814890861511203</v>
      </c>
      <c r="L185" s="27">
        <v>0.262992054224014</v>
      </c>
      <c r="M185" s="27">
        <v>0.26832705736160301</v>
      </c>
    </row>
    <row r="186" spans="1:13" x14ac:dyDescent="0.35">
      <c r="A186" s="62"/>
      <c r="B186" s="2">
        <v>0.65</v>
      </c>
      <c r="C186" s="27">
        <v>-6.6563836298882996E-3</v>
      </c>
      <c r="D186" s="27">
        <v>8.7553448975086198E-2</v>
      </c>
      <c r="E186" s="27">
        <v>0.16201075911521901</v>
      </c>
      <c r="F186" s="27">
        <v>0.20059521496295901</v>
      </c>
      <c r="G186" s="27">
        <v>0.22416946291923501</v>
      </c>
      <c r="H186" s="27">
        <v>0.24286413192749001</v>
      </c>
      <c r="I186" s="27">
        <v>0.25572827458381697</v>
      </c>
      <c r="J186" s="27">
        <v>0.26393389701843301</v>
      </c>
      <c r="K186" s="27">
        <v>0.271180629730225</v>
      </c>
      <c r="L186" s="27">
        <v>0.27622348070144698</v>
      </c>
      <c r="M186" s="27">
        <v>0.28125351667404203</v>
      </c>
    </row>
    <row r="187" spans="1:13" x14ac:dyDescent="0.35">
      <c r="A187" s="62"/>
      <c r="B187" s="2">
        <v>0.7</v>
      </c>
      <c r="C187" s="27">
        <v>-7.9170698300004005E-3</v>
      </c>
      <c r="D187" s="27">
        <v>9.9775917828082997E-2</v>
      </c>
      <c r="E187" s="27">
        <v>0.17283235490322099</v>
      </c>
      <c r="F187" s="27">
        <v>0.20891085267067</v>
      </c>
      <c r="G187" s="27">
        <v>0.23210048675537101</v>
      </c>
      <c r="H187" s="27">
        <v>0.25127127766609197</v>
      </c>
      <c r="I187" s="27">
        <v>0.26684460043907199</v>
      </c>
      <c r="J187" s="27">
        <v>0.27495351433754001</v>
      </c>
      <c r="K187" s="27">
        <v>0.284297645092011</v>
      </c>
      <c r="L187" s="27">
        <v>0.28957492113113398</v>
      </c>
      <c r="M187" s="27">
        <v>0.29351073503494302</v>
      </c>
    </row>
    <row r="188" spans="1:13" x14ac:dyDescent="0.35">
      <c r="A188" s="62"/>
      <c r="B188" s="2">
        <v>0.75</v>
      </c>
      <c r="C188" s="27">
        <v>-6.3820835202932401E-3</v>
      </c>
      <c r="D188" s="27">
        <v>0.106658555567265</v>
      </c>
      <c r="E188" s="27">
        <v>0.17761079967021901</v>
      </c>
      <c r="F188" s="27">
        <v>0.21636985242366799</v>
      </c>
      <c r="G188" s="27">
        <v>0.24208100140094799</v>
      </c>
      <c r="H188" s="27">
        <v>0.26115298271179199</v>
      </c>
      <c r="I188" s="27">
        <v>0.275539070367813</v>
      </c>
      <c r="J188" s="27">
        <v>0.28658479452133201</v>
      </c>
      <c r="K188" s="27">
        <v>0.29509857296943698</v>
      </c>
      <c r="L188" s="27">
        <v>0.29921850562095598</v>
      </c>
      <c r="M188" s="27">
        <v>0.30493259429931602</v>
      </c>
    </row>
    <row r="189" spans="1:13" x14ac:dyDescent="0.35">
      <c r="A189" s="62"/>
      <c r="B189" s="2">
        <v>0.8</v>
      </c>
      <c r="C189" s="27">
        <v>-9.4272848218679393E-3</v>
      </c>
      <c r="D189" s="27">
        <v>0.114193364977837</v>
      </c>
      <c r="E189" s="27">
        <v>0.18581834435462999</v>
      </c>
      <c r="F189" s="27">
        <v>0.22649227082729301</v>
      </c>
      <c r="G189" s="27">
        <v>0.25057914853096003</v>
      </c>
      <c r="H189" s="27">
        <v>0.269936352968216</v>
      </c>
      <c r="I189" s="27">
        <v>0.28498607873916598</v>
      </c>
      <c r="J189" s="27">
        <v>0.29693806171417197</v>
      </c>
      <c r="K189" s="27">
        <v>0.304171502590179</v>
      </c>
      <c r="L189" s="27">
        <v>0.31325852870941201</v>
      </c>
      <c r="M189" s="27">
        <v>0.315329790115356</v>
      </c>
    </row>
    <row r="190" spans="1:13" x14ac:dyDescent="0.35">
      <c r="A190" s="62"/>
      <c r="B190" s="2">
        <v>0.85</v>
      </c>
      <c r="C190" s="27">
        <v>-8.4187248721718805E-3</v>
      </c>
      <c r="D190" s="27">
        <v>0.11950251460075401</v>
      </c>
      <c r="E190" s="27">
        <v>0.19022493064403501</v>
      </c>
      <c r="F190" s="27">
        <v>0.23095583915710499</v>
      </c>
      <c r="G190" s="27">
        <v>0.26034420728683499</v>
      </c>
      <c r="H190" s="27">
        <v>0.281093239784241</v>
      </c>
      <c r="I190" s="27">
        <v>0.296372890472412</v>
      </c>
      <c r="J190" s="27">
        <v>0.30880832672119102</v>
      </c>
      <c r="K190" s="27">
        <v>0.31559297442436202</v>
      </c>
      <c r="L190" s="27">
        <v>0.32401508092880299</v>
      </c>
      <c r="M190" s="27">
        <v>0.32680100202560403</v>
      </c>
    </row>
    <row r="191" spans="1:13" x14ac:dyDescent="0.35">
      <c r="A191" s="62"/>
      <c r="B191" s="2">
        <v>0.9</v>
      </c>
      <c r="C191" s="27">
        <v>-9.6090799197554606E-3</v>
      </c>
      <c r="D191" s="27">
        <v>0.124811664223671</v>
      </c>
      <c r="E191" s="27">
        <v>0.19777148962020899</v>
      </c>
      <c r="F191" s="27">
        <v>0.23857901990413699</v>
      </c>
      <c r="G191" s="27">
        <v>0.26782447099685702</v>
      </c>
      <c r="H191" s="27">
        <v>0.29029694199562101</v>
      </c>
      <c r="I191" s="27">
        <v>0.30453890562057501</v>
      </c>
      <c r="J191" s="27">
        <v>0.31841123104095498</v>
      </c>
      <c r="K191" s="27">
        <v>0.32743361592292802</v>
      </c>
      <c r="L191" s="27">
        <v>0.33338856697082497</v>
      </c>
      <c r="M191" s="27">
        <v>0.34162297844886802</v>
      </c>
    </row>
    <row r="192" spans="1:13" x14ac:dyDescent="0.35">
      <c r="A192" s="62"/>
      <c r="B192" s="2">
        <v>0.95</v>
      </c>
      <c r="C192" s="27">
        <v>-1.0206557810306501E-2</v>
      </c>
      <c r="D192" s="27">
        <v>0.13269509375095401</v>
      </c>
      <c r="E192" s="27">
        <v>0.20399855077266699</v>
      </c>
      <c r="F192" s="27">
        <v>0.24687445163726801</v>
      </c>
      <c r="G192" s="27">
        <v>0.27484232187271102</v>
      </c>
      <c r="H192" s="27">
        <v>0.29886385798454301</v>
      </c>
      <c r="I192" s="27">
        <v>0.31663453578949002</v>
      </c>
      <c r="J192" s="27">
        <v>0.32870033383369401</v>
      </c>
      <c r="K192" s="27">
        <v>0.33540636301040699</v>
      </c>
      <c r="L192" s="27">
        <v>0.34606996178626998</v>
      </c>
      <c r="M192" s="27">
        <v>0.350560903549194</v>
      </c>
    </row>
    <row r="193" spans="1:13" x14ac:dyDescent="0.35">
      <c r="A193" s="62"/>
      <c r="B193" s="2">
        <v>1</v>
      </c>
      <c r="C193" s="27">
        <v>-1.12412450835109E-2</v>
      </c>
      <c r="D193" s="27">
        <v>0.13981820642948201</v>
      </c>
      <c r="E193" s="27">
        <v>0.21209314465522799</v>
      </c>
      <c r="F193" s="27">
        <v>0.25311183929443398</v>
      </c>
      <c r="G193" s="27">
        <v>0.28434520959854098</v>
      </c>
      <c r="H193" s="27">
        <v>0.30804818868637102</v>
      </c>
      <c r="I193" s="27">
        <v>0.324759691953659</v>
      </c>
      <c r="J193" s="27">
        <v>0.336608797311783</v>
      </c>
      <c r="K193" s="27">
        <v>0.34830695390701299</v>
      </c>
      <c r="L193" s="27">
        <v>0.35553219914436301</v>
      </c>
      <c r="M193" s="27">
        <v>0.35948508977889998</v>
      </c>
    </row>
    <row r="204" spans="1:13" x14ac:dyDescent="0.35">
      <c r="A204" s="63" t="s">
        <v>1</v>
      </c>
      <c r="B204" s="63"/>
      <c r="C204" s="63"/>
      <c r="D204" s="63"/>
      <c r="E204" s="63"/>
      <c r="F204" s="63"/>
      <c r="G204" s="63"/>
      <c r="H204" s="63"/>
      <c r="I204" s="63"/>
      <c r="J204" s="63"/>
      <c r="K204" s="63"/>
      <c r="L204" s="63"/>
      <c r="M204" s="63"/>
    </row>
    <row r="205" spans="1:13" x14ac:dyDescent="0.35">
      <c r="A205" s="62" t="s">
        <v>0</v>
      </c>
      <c r="B205" s="1"/>
      <c r="C205" s="1">
        <v>0</v>
      </c>
      <c r="D205" s="1">
        <v>0.1</v>
      </c>
      <c r="E205" s="1">
        <v>0.2</v>
      </c>
      <c r="F205" s="1">
        <v>0.3</v>
      </c>
      <c r="G205" s="1">
        <v>0.4</v>
      </c>
      <c r="H205" s="1">
        <v>0.5</v>
      </c>
      <c r="I205" s="1">
        <v>0.6</v>
      </c>
      <c r="J205" s="1">
        <v>0.7</v>
      </c>
      <c r="K205" s="1">
        <v>0.8</v>
      </c>
      <c r="L205" s="1">
        <v>0.9</v>
      </c>
      <c r="M205" s="1">
        <v>1</v>
      </c>
    </row>
    <row r="206" spans="1:13" x14ac:dyDescent="0.35">
      <c r="A206" s="62"/>
      <c r="B206" s="2">
        <v>0</v>
      </c>
      <c r="C206" s="26">
        <v>0</v>
      </c>
      <c r="D206" s="27">
        <v>0</v>
      </c>
      <c r="E206" s="27">
        <v>0</v>
      </c>
      <c r="F206" s="27">
        <v>0</v>
      </c>
      <c r="G206" s="27">
        <v>0</v>
      </c>
      <c r="H206" s="27">
        <v>0</v>
      </c>
      <c r="I206" s="27">
        <v>0</v>
      </c>
      <c r="J206" s="27">
        <v>0</v>
      </c>
      <c r="K206" s="27">
        <v>0</v>
      </c>
      <c r="L206" s="27">
        <v>0</v>
      </c>
      <c r="M206" s="27">
        <v>0</v>
      </c>
    </row>
    <row r="207" spans="1:13" x14ac:dyDescent="0.35">
      <c r="A207" s="62"/>
      <c r="B207" s="2">
        <v>0.05</v>
      </c>
      <c r="C207" s="27">
        <v>4.2403643601573998E-4</v>
      </c>
      <c r="D207" s="27">
        <v>-8.7715350091457402E-3</v>
      </c>
      <c r="E207" s="27">
        <v>-1.4896080829203099E-2</v>
      </c>
      <c r="F207" s="27">
        <v>-1.91039498895407E-2</v>
      </c>
      <c r="G207" s="27">
        <v>-2.21936963498592E-2</v>
      </c>
      <c r="H207" s="27">
        <v>-2.4429894983768501E-2</v>
      </c>
      <c r="I207" s="27">
        <v>-2.6477230712771398E-2</v>
      </c>
      <c r="J207" s="27">
        <v>-2.7294682338833798E-2</v>
      </c>
      <c r="K207" s="27">
        <v>-2.8174292296171199E-2</v>
      </c>
      <c r="L207" s="27">
        <v>-2.9124867171049101E-2</v>
      </c>
      <c r="M207" s="27">
        <v>-2.93201562017202E-2</v>
      </c>
    </row>
    <row r="208" spans="1:13" x14ac:dyDescent="0.35">
      <c r="A208" s="62"/>
      <c r="B208" s="2">
        <v>0.1</v>
      </c>
      <c r="C208" s="27">
        <v>2.9319922905415301E-3</v>
      </c>
      <c r="D208" s="27">
        <v>-1.2980829924344999E-2</v>
      </c>
      <c r="E208" s="27">
        <v>-2.2512458264827701E-2</v>
      </c>
      <c r="F208" s="27">
        <v>-3.03703304380178E-2</v>
      </c>
      <c r="G208" s="27">
        <v>-3.18577755242586E-2</v>
      </c>
      <c r="H208" s="27">
        <v>-3.6594927310943597E-2</v>
      </c>
      <c r="I208" s="27">
        <v>-3.9092447608709301E-2</v>
      </c>
      <c r="J208" s="27">
        <v>-4.0715802460908897E-2</v>
      </c>
      <c r="K208" s="27">
        <v>-4.1506044566631303E-2</v>
      </c>
      <c r="L208" s="27">
        <v>-4.2350776493549402E-2</v>
      </c>
      <c r="M208" s="27">
        <v>-4.2147912085056298E-2</v>
      </c>
    </row>
    <row r="209" spans="1:13" x14ac:dyDescent="0.35">
      <c r="A209" s="62"/>
      <c r="B209" s="2">
        <v>0.15</v>
      </c>
      <c r="C209" s="27">
        <v>2.82076327130199E-3</v>
      </c>
      <c r="D209" s="27">
        <v>-1.7992455512285201E-2</v>
      </c>
      <c r="E209" s="27">
        <v>-2.9247976839542399E-2</v>
      </c>
      <c r="F209" s="27">
        <v>-3.6707218736410099E-2</v>
      </c>
      <c r="G209" s="27">
        <v>-4.1521854698658003E-2</v>
      </c>
      <c r="H209" s="27">
        <v>-4.4968117028474801E-2</v>
      </c>
      <c r="I209" s="27">
        <v>-4.7846268862485899E-2</v>
      </c>
      <c r="J209" s="27">
        <v>-4.9475077539682402E-2</v>
      </c>
      <c r="K209" s="27">
        <v>-5.1041144877672202E-2</v>
      </c>
      <c r="L209" s="27">
        <v>-5.09052909910679E-2</v>
      </c>
      <c r="M209" s="27">
        <v>-5.20316772162914E-2</v>
      </c>
    </row>
    <row r="210" spans="1:13" x14ac:dyDescent="0.35">
      <c r="A210" s="62"/>
      <c r="B210" s="2">
        <v>0.2</v>
      </c>
      <c r="C210" s="27">
        <v>2.7568340301513698E-3</v>
      </c>
      <c r="D210" s="27">
        <v>-2.2518359124660499E-2</v>
      </c>
      <c r="E210" s="27">
        <v>-3.51950190961361E-2</v>
      </c>
      <c r="F210" s="27">
        <v>-4.20128256082535E-2</v>
      </c>
      <c r="G210" s="27">
        <v>-4.7127030789852101E-2</v>
      </c>
      <c r="H210" s="27">
        <v>-5.1417659968137699E-2</v>
      </c>
      <c r="I210" s="27">
        <v>-5.4312935099005699E-2</v>
      </c>
      <c r="J210" s="27">
        <v>-5.5605761706829099E-2</v>
      </c>
      <c r="K210" s="27">
        <v>-5.7945583015680299E-2</v>
      </c>
      <c r="L210" s="27">
        <v>-5.8350963518023498E-2</v>
      </c>
      <c r="M210" s="27">
        <v>-6.0056976974010502E-2</v>
      </c>
    </row>
    <row r="211" spans="1:13" x14ac:dyDescent="0.35">
      <c r="A211" s="62"/>
      <c r="B211" s="2">
        <v>0.25</v>
      </c>
      <c r="C211" s="27">
        <v>2.1947682835161699E-3</v>
      </c>
      <c r="D211" s="27">
        <v>-2.7585845440626099E-2</v>
      </c>
      <c r="E211" s="27">
        <v>-3.9592675864696503E-2</v>
      </c>
      <c r="F211" s="27">
        <v>-4.75187934935093E-2</v>
      </c>
      <c r="G211" s="27">
        <v>-5.2011519670486499E-2</v>
      </c>
      <c r="H211" s="27">
        <v>-5.7944018393755001E-2</v>
      </c>
      <c r="I211" s="27">
        <v>-6.0779601335525499E-2</v>
      </c>
      <c r="J211" s="27">
        <v>-6.32468536496162E-2</v>
      </c>
      <c r="K211" s="27">
        <v>-6.4313389360904694E-2</v>
      </c>
      <c r="L211" s="27">
        <v>-6.5796636044979095E-2</v>
      </c>
      <c r="M211" s="27">
        <v>-6.6790930926799802E-2</v>
      </c>
    </row>
    <row r="212" spans="1:13" x14ac:dyDescent="0.35">
      <c r="A212" s="62"/>
      <c r="B212" s="2">
        <v>0.3</v>
      </c>
      <c r="C212" s="27">
        <v>1.75498146563768E-3</v>
      </c>
      <c r="D212" s="27">
        <v>-2.84906942397356E-2</v>
      </c>
      <c r="E212" s="27">
        <v>-4.3875733390450498E-2</v>
      </c>
      <c r="F212" s="27">
        <v>-5.3587328642606701E-2</v>
      </c>
      <c r="G212" s="27">
        <v>-5.8278288692236002E-2</v>
      </c>
      <c r="H212" s="27">
        <v>-6.2460850924253498E-2</v>
      </c>
      <c r="I212" s="27">
        <v>-6.5660640597343403E-2</v>
      </c>
      <c r="J212" s="27">
        <v>-6.8353801965713501E-2</v>
      </c>
      <c r="K212" s="27">
        <v>-7.0527061820030199E-2</v>
      </c>
      <c r="L212" s="27">
        <v>-7.1852818131446797E-2</v>
      </c>
      <c r="M212" s="27">
        <v>-7.2843097150325803E-2</v>
      </c>
    </row>
    <row r="213" spans="1:13" x14ac:dyDescent="0.35">
      <c r="A213" s="62"/>
      <c r="B213" s="2">
        <v>0.35</v>
      </c>
      <c r="C213" s="27">
        <v>1.47835013922304E-3</v>
      </c>
      <c r="D213" s="27">
        <v>-3.2070398330688497E-2</v>
      </c>
      <c r="E213" s="27">
        <v>-4.8158790916204501E-2</v>
      </c>
      <c r="F213" s="27">
        <v>-5.54144680500031E-2</v>
      </c>
      <c r="G213" s="27">
        <v>-6.2010820955038098E-2</v>
      </c>
      <c r="H213" s="27">
        <v>-6.6732853651046795E-2</v>
      </c>
      <c r="I213" s="27">
        <v>-7.0789113640785203E-2</v>
      </c>
      <c r="J213" s="27">
        <v>-7.3678478598594693E-2</v>
      </c>
      <c r="K213" s="27">
        <v>-7.5798012316227001E-2</v>
      </c>
      <c r="L213" s="27">
        <v>-7.7389635145664201E-2</v>
      </c>
      <c r="M213" s="27">
        <v>-7.8644476830959306E-2</v>
      </c>
    </row>
    <row r="214" spans="1:13" x14ac:dyDescent="0.35">
      <c r="A214" s="62"/>
      <c r="B214" s="2">
        <v>0.4</v>
      </c>
      <c r="C214" s="27">
        <v>1.3700039125978899E-3</v>
      </c>
      <c r="D214" s="27">
        <v>-3.4553010016679798E-2</v>
      </c>
      <c r="E214" s="27">
        <v>-5.0402723252773299E-2</v>
      </c>
      <c r="F214" s="27">
        <v>-5.8779735118150697E-2</v>
      </c>
      <c r="G214" s="27">
        <v>-6.5735027194023105E-2</v>
      </c>
      <c r="H214" s="27">
        <v>-7.1435064077377305E-2</v>
      </c>
      <c r="I214" s="27">
        <v>-7.5231418013572707E-2</v>
      </c>
      <c r="J214" s="27">
        <v>-7.8472919762134594E-2</v>
      </c>
      <c r="K214" s="27">
        <v>-8.1046566367149395E-2</v>
      </c>
      <c r="L214" s="27">
        <v>-8.2931526005268097E-2</v>
      </c>
      <c r="M214" s="27">
        <v>-8.4412723779678303E-2</v>
      </c>
    </row>
    <row r="215" spans="1:13" x14ac:dyDescent="0.35">
      <c r="A215" s="62"/>
      <c r="B215" s="2">
        <v>0.45</v>
      </c>
      <c r="C215" s="27">
        <v>1.0722785955294999E-3</v>
      </c>
      <c r="D215" s="27">
        <v>-3.7412311881780597E-2</v>
      </c>
      <c r="E215" s="27">
        <v>-5.2079519256949397E-2</v>
      </c>
      <c r="F215" s="27">
        <v>-6.1593156307935701E-2</v>
      </c>
      <c r="G215" s="27">
        <v>-6.9347858428955106E-2</v>
      </c>
      <c r="H215" s="27">
        <v>-7.52303302288055E-2</v>
      </c>
      <c r="I215" s="27">
        <v>-7.9837076365947696E-2</v>
      </c>
      <c r="J215" s="27">
        <v>-8.3247117698192596E-2</v>
      </c>
      <c r="K215" s="27">
        <v>-8.6081236600875896E-2</v>
      </c>
      <c r="L215" s="27">
        <v>-8.7814375758171095E-2</v>
      </c>
      <c r="M215" s="27">
        <v>-8.9544422924518599E-2</v>
      </c>
    </row>
    <row r="216" spans="1:13" x14ac:dyDescent="0.35">
      <c r="A216" s="62"/>
      <c r="B216" s="2">
        <v>0.5</v>
      </c>
      <c r="C216" s="27">
        <v>9.5920264720916802E-4</v>
      </c>
      <c r="D216" s="27">
        <v>-4.0271613746881499E-2</v>
      </c>
      <c r="E216" s="27">
        <v>-5.3756315261125599E-2</v>
      </c>
      <c r="F216" s="27">
        <v>-6.4366005361080197E-2</v>
      </c>
      <c r="G216" s="27">
        <v>-7.2725996375083896E-2</v>
      </c>
      <c r="H216" s="27">
        <v>-7.9576671123504597E-2</v>
      </c>
      <c r="I216" s="27">
        <v>-8.4419466555118602E-2</v>
      </c>
      <c r="J216" s="27">
        <v>-8.81193652749062E-2</v>
      </c>
      <c r="K216" s="27">
        <v>-9.0646184980869293E-2</v>
      </c>
      <c r="L216" s="27">
        <v>-9.2794224619865404E-2</v>
      </c>
      <c r="M216" s="27">
        <v>-9.4499871134757996E-2</v>
      </c>
    </row>
    <row r="217" spans="1:13" x14ac:dyDescent="0.35">
      <c r="A217" s="62"/>
      <c r="B217" s="2">
        <v>0.55000000000000004</v>
      </c>
      <c r="C217" s="27">
        <v>8.6283095879480199E-4</v>
      </c>
      <c r="D217" s="27">
        <v>-4.0869705379009302E-2</v>
      </c>
      <c r="E217" s="27">
        <v>-5.5846307426691097E-2</v>
      </c>
      <c r="F217" s="27">
        <v>-6.7321889102458995E-2</v>
      </c>
      <c r="G217" s="27">
        <v>-7.6408505439758301E-2</v>
      </c>
      <c r="H217" s="27">
        <v>-8.3004638552665697E-2</v>
      </c>
      <c r="I217" s="27">
        <v>-8.83006751537323E-2</v>
      </c>
      <c r="J217" s="27">
        <v>-9.2009991407394395E-2</v>
      </c>
      <c r="K217" s="27">
        <v>-9.4903945922851604E-2</v>
      </c>
      <c r="L217" s="27">
        <v>-9.72749218344688E-2</v>
      </c>
      <c r="M217" s="27">
        <v>-9.9080696702003507E-2</v>
      </c>
    </row>
    <row r="218" spans="1:13" x14ac:dyDescent="0.35">
      <c r="A218" s="62"/>
      <c r="B218" s="2">
        <v>0.6</v>
      </c>
      <c r="C218" s="27">
        <v>6.2279700068756895E-4</v>
      </c>
      <c r="D218" s="27">
        <v>-4.2453784495592103E-2</v>
      </c>
      <c r="E218" s="27">
        <v>-5.8080967515707002E-2</v>
      </c>
      <c r="F218" s="27">
        <v>-7.0149891078472096E-2</v>
      </c>
      <c r="G218" s="27">
        <v>-7.9359039664268494E-2</v>
      </c>
      <c r="H218" s="27">
        <v>-8.6765892803669004E-2</v>
      </c>
      <c r="I218" s="27">
        <v>-9.2263489961624201E-2</v>
      </c>
      <c r="J218" s="27">
        <v>-9.62212309241295E-2</v>
      </c>
      <c r="K218" s="27">
        <v>-9.9428996443748502E-2</v>
      </c>
      <c r="L218" s="27">
        <v>-0.10181026160716999</v>
      </c>
      <c r="M218" s="27">
        <v>-0.103525921702385</v>
      </c>
    </row>
    <row r="219" spans="1:13" x14ac:dyDescent="0.35">
      <c r="A219" s="62"/>
      <c r="B219" s="2">
        <v>0.65</v>
      </c>
      <c r="C219" s="27">
        <v>6.1832368373870904E-4</v>
      </c>
      <c r="D219" s="27">
        <v>-4.36428338289261E-2</v>
      </c>
      <c r="E219" s="27">
        <v>-6.0148935765028E-2</v>
      </c>
      <c r="F219" s="27">
        <v>-7.3135688900947599E-2</v>
      </c>
      <c r="G219" s="27">
        <v>-8.2629747688770294E-2</v>
      </c>
      <c r="H219" s="27">
        <v>-9.0114951133728E-2</v>
      </c>
      <c r="I219" s="27">
        <v>-9.6143126487731906E-2</v>
      </c>
      <c r="J219" s="27">
        <v>-0.10012555867433499</v>
      </c>
      <c r="K219" s="27">
        <v>-0.10343154519796401</v>
      </c>
      <c r="L219" s="27">
        <v>-0.105971194803715</v>
      </c>
      <c r="M219" s="27">
        <v>-0.107952922582626</v>
      </c>
    </row>
    <row r="220" spans="1:13" x14ac:dyDescent="0.35">
      <c r="A220" s="62"/>
      <c r="B220" s="2">
        <v>0.7</v>
      </c>
      <c r="C220" s="27">
        <v>4.0261447429656999E-4</v>
      </c>
      <c r="D220" s="27">
        <v>-4.57799173891544E-2</v>
      </c>
      <c r="E220" s="27">
        <v>-6.2275763601064703E-2</v>
      </c>
      <c r="F220" s="27">
        <v>-7.5423166155815097E-2</v>
      </c>
      <c r="G220" s="27">
        <v>-8.5750624537467998E-2</v>
      </c>
      <c r="H220" s="27">
        <v>-9.3588650226593004E-2</v>
      </c>
      <c r="I220" s="27">
        <v>-9.9737435579299899E-2</v>
      </c>
      <c r="J220" s="27">
        <v>-0.10405197739601101</v>
      </c>
      <c r="K220" s="27">
        <v>-0.107383266091347</v>
      </c>
      <c r="L220" s="27">
        <v>-0.10973097383975999</v>
      </c>
      <c r="M220" s="27">
        <v>-0.111910007894039</v>
      </c>
    </row>
    <row r="221" spans="1:13" x14ac:dyDescent="0.35">
      <c r="A221" s="62"/>
      <c r="B221" s="2">
        <v>0.75</v>
      </c>
      <c r="C221" s="27">
        <v>4.3963486677967001E-4</v>
      </c>
      <c r="D221" s="27">
        <v>-4.7078873962163897E-2</v>
      </c>
      <c r="E221" s="27">
        <v>-6.4128525555133806E-2</v>
      </c>
      <c r="F221" s="27">
        <v>-7.8115902841091198E-2</v>
      </c>
      <c r="G221" s="27">
        <v>-8.9024193584919004E-2</v>
      </c>
      <c r="H221" s="27">
        <v>-9.70010906457901E-2</v>
      </c>
      <c r="I221" s="27">
        <v>-0.102866686880589</v>
      </c>
      <c r="J221" s="27">
        <v>-0.107869513332844</v>
      </c>
      <c r="K221" s="27">
        <v>-0.111378088593483</v>
      </c>
      <c r="L221" s="27">
        <v>-0.113988041877747</v>
      </c>
      <c r="M221" s="27">
        <v>-0.115701265633106</v>
      </c>
    </row>
    <row r="222" spans="1:13" x14ac:dyDescent="0.35">
      <c r="A222" s="62"/>
      <c r="B222" s="2">
        <v>0.8</v>
      </c>
      <c r="C222" s="27">
        <v>4.5839839731343101E-4</v>
      </c>
      <c r="D222" s="27">
        <v>-4.8825886100530597E-2</v>
      </c>
      <c r="E222" s="27">
        <v>-6.6123358905315399E-2</v>
      </c>
      <c r="F222" s="27">
        <v>-8.1084214150905595E-2</v>
      </c>
      <c r="G222" s="27">
        <v>-9.1947406530380305E-2</v>
      </c>
      <c r="H222" s="27">
        <v>-0.10018402338028</v>
      </c>
      <c r="I222" s="27">
        <v>-0.10631921887397799</v>
      </c>
      <c r="J222" s="27">
        <v>-0.110908091068268</v>
      </c>
      <c r="K222" s="27">
        <v>-0.114861108362675</v>
      </c>
      <c r="L222" s="27">
        <v>-0.117540299892426</v>
      </c>
      <c r="M222" s="27">
        <v>-0.119544751942158</v>
      </c>
    </row>
    <row r="223" spans="1:13" x14ac:dyDescent="0.35">
      <c r="A223" s="62"/>
      <c r="B223" s="2">
        <v>0.85</v>
      </c>
      <c r="C223" s="27">
        <v>2.24480012548156E-4</v>
      </c>
      <c r="D223" s="27">
        <v>-4.9490515142679201E-2</v>
      </c>
      <c r="E223" s="27">
        <v>-6.8035006523132296E-2</v>
      </c>
      <c r="F223" s="27">
        <v>-8.3188779652118697E-2</v>
      </c>
      <c r="G223" s="27">
        <v>-9.4950273633003193E-2</v>
      </c>
      <c r="H223" s="27">
        <v>-0.103245414793491</v>
      </c>
      <c r="I223" s="27">
        <v>-0.109788410365582</v>
      </c>
      <c r="J223" s="27">
        <v>-0.11458017677068701</v>
      </c>
      <c r="K223" s="27">
        <v>-0.118475250899792</v>
      </c>
      <c r="L223" s="27">
        <v>-0.12101902067661301</v>
      </c>
      <c r="M223" s="27">
        <v>-0.123273052275181</v>
      </c>
    </row>
    <row r="224" spans="1:13" x14ac:dyDescent="0.35">
      <c r="A224" s="62"/>
      <c r="B224" s="2">
        <v>0.9</v>
      </c>
      <c r="C224" s="27">
        <v>2.8244551504030802E-4</v>
      </c>
      <c r="D224" s="27">
        <v>-5.2035145461559303E-2</v>
      </c>
      <c r="E224" s="27">
        <v>-7.0272706449031802E-2</v>
      </c>
      <c r="F224" s="27">
        <v>-8.6011886596679701E-2</v>
      </c>
      <c r="G224" s="27">
        <v>-9.7640179097652394E-2</v>
      </c>
      <c r="H224" s="27">
        <v>-0.10639378428459199</v>
      </c>
      <c r="I224" s="27">
        <v>-0.11283316463232</v>
      </c>
      <c r="J224" s="27">
        <v>-0.117877878248692</v>
      </c>
      <c r="K224" s="27">
        <v>-0.121822603046894</v>
      </c>
      <c r="L224" s="27">
        <v>-0.12450809776783001</v>
      </c>
      <c r="M224" s="27">
        <v>-0.12699657678604101</v>
      </c>
    </row>
    <row r="225" spans="1:13" x14ac:dyDescent="0.35">
      <c r="A225" s="62"/>
      <c r="B225" s="2">
        <v>0.95</v>
      </c>
      <c r="C225" s="27">
        <v>2.82025255728513E-4</v>
      </c>
      <c r="D225" s="27">
        <v>-5.2698332816362402E-2</v>
      </c>
      <c r="E225" s="27">
        <v>-7.1884788572788197E-2</v>
      </c>
      <c r="F225" s="27">
        <v>-8.8294722139835399E-2</v>
      </c>
      <c r="G225" s="27">
        <v>-0.100157335400581</v>
      </c>
      <c r="H225" s="27">
        <v>-0.10938347131013899</v>
      </c>
      <c r="I225" s="27">
        <v>-0.11564308404922501</v>
      </c>
      <c r="J225" s="27">
        <v>-0.121186673641205</v>
      </c>
      <c r="K225" s="27">
        <v>-0.12507688999176</v>
      </c>
      <c r="L225" s="27">
        <v>-0.12799717485904699</v>
      </c>
      <c r="M225" s="27">
        <v>-0.130245491862297</v>
      </c>
    </row>
    <row r="226" spans="1:13" x14ac:dyDescent="0.35">
      <c r="A226" s="62"/>
      <c r="B226" s="2">
        <v>1</v>
      </c>
      <c r="C226" s="27">
        <v>1.3357106945477399E-4</v>
      </c>
      <c r="D226" s="27">
        <v>-5.3361520171165501E-2</v>
      </c>
      <c r="E226" s="27">
        <v>-7.3953978717327104E-2</v>
      </c>
      <c r="F226" s="27">
        <v>-9.0605154633522006E-2</v>
      </c>
      <c r="G226" s="27">
        <v>-0.10276530683040599</v>
      </c>
      <c r="H226" s="27">
        <v>-0.112037971615791</v>
      </c>
      <c r="I226" s="27">
        <v>-0.118870466947556</v>
      </c>
      <c r="J226" s="27">
        <v>-0.12411686033010499</v>
      </c>
      <c r="K226" s="27">
        <v>-0.12818245589733099</v>
      </c>
      <c r="L226" s="27">
        <v>-0.131464287638664</v>
      </c>
      <c r="M226" s="27">
        <v>-0.13367079198360399</v>
      </c>
    </row>
  </sheetData>
  <mergeCells count="14">
    <mergeCell ref="A204:M204"/>
    <mergeCell ref="A205:A226"/>
    <mergeCell ref="A105:M105"/>
    <mergeCell ref="A106:A127"/>
    <mergeCell ref="A138:M138"/>
    <mergeCell ref="A139:A160"/>
    <mergeCell ref="A171:M171"/>
    <mergeCell ref="A172:A193"/>
    <mergeCell ref="A73:A94"/>
    <mergeCell ref="A6:M6"/>
    <mergeCell ref="A7:A28"/>
    <mergeCell ref="A39:M39"/>
    <mergeCell ref="A40:A61"/>
    <mergeCell ref="A72:M7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75704-5CB9-42A7-8238-4A7F78486495}">
  <dimension ref="A6:M226"/>
  <sheetViews>
    <sheetView topLeftCell="A196" zoomScale="70" zoomScaleNormal="70" workbookViewId="0">
      <selection activeCell="M210" sqref="M210"/>
    </sheetView>
  </sheetViews>
  <sheetFormatPr defaultRowHeight="14.5" x14ac:dyDescent="0.35"/>
  <cols>
    <col min="3" max="3" width="10.36328125" bestFit="1" customWidth="1"/>
    <col min="4" max="13" width="9.54296875" bestFit="1" customWidth="1"/>
  </cols>
  <sheetData>
    <row r="6" spans="1:13" x14ac:dyDescent="0.35">
      <c r="A6" s="63" t="s">
        <v>1</v>
      </c>
      <c r="B6" s="63"/>
      <c r="C6" s="63"/>
      <c r="D6" s="63"/>
      <c r="E6" s="63"/>
      <c r="F6" s="63"/>
      <c r="G6" s="63"/>
      <c r="H6" s="63"/>
      <c r="I6" s="63"/>
      <c r="J6" s="63"/>
      <c r="K6" s="63"/>
      <c r="L6" s="63"/>
      <c r="M6" s="63"/>
    </row>
    <row r="7" spans="1:13" x14ac:dyDescent="0.35">
      <c r="A7" s="62" t="s">
        <v>0</v>
      </c>
      <c r="B7" s="1"/>
      <c r="C7" s="1">
        <v>0</v>
      </c>
      <c r="D7" s="1">
        <v>0.1</v>
      </c>
      <c r="E7" s="1">
        <v>0.2</v>
      </c>
      <c r="F7" s="1">
        <v>0.3</v>
      </c>
      <c r="G7" s="1">
        <v>0.4</v>
      </c>
      <c r="H7" s="1">
        <v>0.5</v>
      </c>
      <c r="I7" s="1">
        <v>0.6</v>
      </c>
      <c r="J7" s="1">
        <v>0.7</v>
      </c>
      <c r="K7" s="1">
        <v>0.8</v>
      </c>
      <c r="L7" s="1">
        <v>0.9</v>
      </c>
      <c r="M7" s="1">
        <v>1</v>
      </c>
    </row>
    <row r="8" spans="1:13" x14ac:dyDescent="0.35">
      <c r="A8" s="62"/>
      <c r="B8" s="2">
        <v>0</v>
      </c>
      <c r="C8" s="22">
        <v>2.6</v>
      </c>
      <c r="D8" s="23">
        <v>2.6</v>
      </c>
      <c r="E8" s="23">
        <v>2.6</v>
      </c>
      <c r="F8" s="23">
        <v>2.6</v>
      </c>
      <c r="G8" s="23">
        <v>2.6</v>
      </c>
      <c r="H8" s="23">
        <v>2.6</v>
      </c>
      <c r="I8" s="23">
        <v>2.6</v>
      </c>
      <c r="J8" s="23">
        <v>2.6</v>
      </c>
      <c r="K8" s="23">
        <v>2.6</v>
      </c>
      <c r="L8" s="23">
        <v>2.6</v>
      </c>
      <c r="M8" s="23">
        <v>2.6</v>
      </c>
    </row>
    <row r="9" spans="1:13" x14ac:dyDescent="0.35">
      <c r="A9" s="62"/>
      <c r="B9" s="2">
        <v>0.05</v>
      </c>
      <c r="C9" s="23">
        <v>2.8826169967651398</v>
      </c>
      <c r="D9" s="23">
        <v>2.9721729755401598</v>
      </c>
      <c r="E9" s="23">
        <v>3.0615971088409402</v>
      </c>
      <c r="F9" s="23">
        <v>3.1202769279479998</v>
      </c>
      <c r="G9" s="23">
        <v>3.1516461372375502</v>
      </c>
      <c r="H9" s="23">
        <v>3.1636159420013401</v>
      </c>
      <c r="I9" s="23">
        <v>3.1619958877563499</v>
      </c>
      <c r="J9" s="23">
        <v>3.1508479118347199</v>
      </c>
      <c r="K9" s="23">
        <v>3.1330103874206499</v>
      </c>
      <c r="L9" s="23">
        <v>3.1104805469512899</v>
      </c>
      <c r="M9" s="23">
        <v>3.0846850872039799</v>
      </c>
    </row>
    <row r="10" spans="1:13" x14ac:dyDescent="0.35">
      <c r="A10" s="62"/>
      <c r="B10" s="2">
        <v>0.1</v>
      </c>
      <c r="C10" s="23">
        <v>2.8606224060058598</v>
      </c>
      <c r="D10" s="23">
        <v>2.9946379661560099</v>
      </c>
      <c r="E10" s="23">
        <v>3.1212913990020801</v>
      </c>
      <c r="F10" s="23">
        <v>3.2012772560119598</v>
      </c>
      <c r="G10" s="23">
        <v>3.2434282302856401</v>
      </c>
      <c r="H10" s="23">
        <v>3.2565770149231001</v>
      </c>
      <c r="I10" s="23">
        <v>3.2514781951904301</v>
      </c>
      <c r="J10" s="23">
        <v>3.2349534034728999</v>
      </c>
      <c r="K10" s="23">
        <v>3.2137534618377699</v>
      </c>
      <c r="L10" s="23">
        <v>3.1874628067016602</v>
      </c>
      <c r="M10" s="23">
        <v>3.1577727794647199</v>
      </c>
    </row>
    <row r="11" spans="1:13" x14ac:dyDescent="0.35">
      <c r="A11" s="62"/>
      <c r="B11" s="2">
        <v>0.15</v>
      </c>
      <c r="C11" s="23">
        <v>2.7817754745483398</v>
      </c>
      <c r="D11" s="23">
        <v>2.9889039993286102</v>
      </c>
      <c r="E11" s="23">
        <v>3.14423727989197</v>
      </c>
      <c r="F11" s="23">
        <v>3.23376488685608</v>
      </c>
      <c r="G11" s="23">
        <v>3.2746784687042201</v>
      </c>
      <c r="H11" s="23">
        <v>3.2907240390777601</v>
      </c>
      <c r="I11" s="23">
        <v>3.2887556552886998</v>
      </c>
      <c r="J11" s="23">
        <v>3.2741105556488002</v>
      </c>
      <c r="K11" s="23">
        <v>3.2510921955108598</v>
      </c>
      <c r="L11" s="23">
        <v>3.2225046157836901</v>
      </c>
      <c r="M11" s="23">
        <v>3.1902322769164999</v>
      </c>
    </row>
    <row r="12" spans="1:13" x14ac:dyDescent="0.35">
      <c r="A12" s="62"/>
      <c r="B12" s="2">
        <v>0.2</v>
      </c>
      <c r="C12" s="23">
        <v>2.6900401115417498</v>
      </c>
      <c r="D12" s="23">
        <v>2.9690887928009002</v>
      </c>
      <c r="E12" s="23">
        <v>3.1467349529266402</v>
      </c>
      <c r="F12" s="23">
        <v>3.2473208904266402</v>
      </c>
      <c r="G12" s="23">
        <v>3.2930285930633501</v>
      </c>
      <c r="H12" s="23">
        <v>3.3136856555938698</v>
      </c>
      <c r="I12" s="23">
        <v>3.3134326934814502</v>
      </c>
      <c r="J12" s="23">
        <v>3.29899382591248</v>
      </c>
      <c r="K12" s="23">
        <v>3.27524042129517</v>
      </c>
      <c r="L12" s="23">
        <v>3.2453522682189901</v>
      </c>
      <c r="M12" s="23">
        <v>3.21145868301392</v>
      </c>
    </row>
    <row r="13" spans="1:13" x14ac:dyDescent="0.35">
      <c r="A13" s="62"/>
      <c r="B13" s="2">
        <v>0.25</v>
      </c>
      <c r="C13" s="23">
        <v>2.6037571430206299</v>
      </c>
      <c r="D13" s="23">
        <v>2.9474415779113801</v>
      </c>
      <c r="E13" s="23">
        <v>3.1438789367675799</v>
      </c>
      <c r="F13" s="23">
        <v>3.2522058486938499</v>
      </c>
      <c r="G13" s="23">
        <v>3.3059525489807098</v>
      </c>
      <c r="H13" s="23">
        <v>3.3308539390564</v>
      </c>
      <c r="I13" s="23">
        <v>3.3315975666046098</v>
      </c>
      <c r="J13" s="23">
        <v>3.3169147968292201</v>
      </c>
      <c r="K13" s="23">
        <v>3.2922778129577601</v>
      </c>
      <c r="L13" s="23">
        <v>3.2611970901489298</v>
      </c>
      <c r="M13" s="23">
        <v>3.2259759902954102</v>
      </c>
    </row>
    <row r="14" spans="1:13" x14ac:dyDescent="0.35">
      <c r="A14" s="62"/>
      <c r="B14" s="2">
        <v>0.3</v>
      </c>
      <c r="C14" s="23">
        <v>2.5278580188751198</v>
      </c>
      <c r="D14" s="23">
        <v>2.9277050495147701</v>
      </c>
      <c r="E14" s="23">
        <v>3.1413624286651598</v>
      </c>
      <c r="F14" s="23">
        <v>3.2546725273132302</v>
      </c>
      <c r="G14" s="23">
        <v>3.3173844814300502</v>
      </c>
      <c r="H14" s="23">
        <v>3.3441596031189</v>
      </c>
      <c r="I14" s="23">
        <v>3.3451275825500502</v>
      </c>
      <c r="J14" s="23">
        <v>3.3299353122711199</v>
      </c>
      <c r="K14" s="23">
        <v>3.3044815063476598</v>
      </c>
      <c r="L14" s="23">
        <v>3.27247095108032</v>
      </c>
      <c r="M14" s="23">
        <v>3.2362947463989298</v>
      </c>
    </row>
    <row r="15" spans="1:13" x14ac:dyDescent="0.35">
      <c r="A15" s="62"/>
      <c r="B15" s="2">
        <v>0.35</v>
      </c>
      <c r="C15" s="23">
        <v>2.46260762214661</v>
      </c>
      <c r="D15" s="23">
        <v>2.9105176925659202</v>
      </c>
      <c r="E15" s="23">
        <v>3.1370546817779501</v>
      </c>
      <c r="F15" s="23">
        <v>3.2571976184845002</v>
      </c>
      <c r="G15" s="23">
        <v>3.3266613483428999</v>
      </c>
      <c r="H15" s="23">
        <v>3.3543572425842298</v>
      </c>
      <c r="I15" s="23">
        <v>3.3552582263946502</v>
      </c>
      <c r="J15" s="23">
        <v>3.3396303653717001</v>
      </c>
      <c r="K15" s="23">
        <v>3.3136069774627699</v>
      </c>
      <c r="L15" s="23">
        <v>3.2809755802154501</v>
      </c>
      <c r="M15" s="23">
        <v>3.2441599369049099</v>
      </c>
    </row>
    <row r="16" spans="1:13" x14ac:dyDescent="0.35">
      <c r="A16" s="62"/>
      <c r="B16" s="2">
        <v>0.4</v>
      </c>
      <c r="C16" s="23">
        <v>2.4068355560302699</v>
      </c>
      <c r="D16" s="23">
        <v>2.89566206932068</v>
      </c>
      <c r="E16" s="23">
        <v>3.1322073936462398</v>
      </c>
      <c r="F16" s="23">
        <v>3.26034784317017</v>
      </c>
      <c r="G16" s="23">
        <v>3.3340156078338601</v>
      </c>
      <c r="H16" s="23">
        <v>3.3622176647186302</v>
      </c>
      <c r="I16" s="23">
        <v>3.3630862236022998</v>
      </c>
      <c r="J16" s="23">
        <v>3.3472211360931401</v>
      </c>
      <c r="K16" s="23">
        <v>3.3208522796630899</v>
      </c>
      <c r="L16" s="23">
        <v>3.2878050804138201</v>
      </c>
      <c r="M16" s="23">
        <v>3.25052785873413</v>
      </c>
    </row>
    <row r="17" spans="1:13" x14ac:dyDescent="0.35">
      <c r="A17" s="62"/>
      <c r="B17" s="2">
        <v>0.45</v>
      </c>
      <c r="C17" s="23">
        <v>2.3590781688690199</v>
      </c>
      <c r="D17" s="23">
        <v>2.8827497959136998</v>
      </c>
      <c r="E17" s="23">
        <v>3.1275477409362802</v>
      </c>
      <c r="F17" s="23">
        <v>3.2641549110412602</v>
      </c>
      <c r="G17" s="23">
        <v>3.3398251533508301</v>
      </c>
      <c r="H17" s="23">
        <v>3.3684606552124001</v>
      </c>
      <c r="I17" s="23">
        <v>3.3694329261779798</v>
      </c>
      <c r="J17" s="23">
        <v>3.3534786701202401</v>
      </c>
      <c r="K17" s="23">
        <v>3.3268814086914098</v>
      </c>
      <c r="L17" s="23">
        <v>3.2935104370117201</v>
      </c>
      <c r="M17" s="23">
        <v>3.2558465003967298</v>
      </c>
    </row>
    <row r="18" spans="1:13" x14ac:dyDescent="0.35">
      <c r="A18" s="62"/>
      <c r="B18" s="2">
        <v>0.5</v>
      </c>
      <c r="C18" s="23">
        <v>2.3179702758789098</v>
      </c>
      <c r="D18" s="23">
        <v>2.8714137077331499</v>
      </c>
      <c r="E18" s="23">
        <v>3.12349510192871</v>
      </c>
      <c r="F18" s="23">
        <v>3.2677662372589098</v>
      </c>
      <c r="G18" s="23">
        <v>3.3445060253143302</v>
      </c>
      <c r="H18" s="23">
        <v>3.3736388683319101</v>
      </c>
      <c r="I18" s="23">
        <v>3.37480640411377</v>
      </c>
      <c r="J18" s="23">
        <v>3.3588168621063201</v>
      </c>
      <c r="K18" s="23">
        <v>3.3320233821868901</v>
      </c>
      <c r="L18" s="23">
        <v>3.29835748672485</v>
      </c>
      <c r="M18" s="23">
        <v>3.26034379005432</v>
      </c>
    </row>
    <row r="19" spans="1:13" x14ac:dyDescent="0.35">
      <c r="A19" s="62"/>
      <c r="B19" s="2">
        <v>0.55000000000000004</v>
      </c>
      <c r="C19" s="23">
        <v>2.28236031532288</v>
      </c>
      <c r="D19" s="23">
        <v>2.8613584041595499</v>
      </c>
      <c r="E19" s="23">
        <v>3.12025046348572</v>
      </c>
      <c r="F19" s="23">
        <v>3.2706937789917001</v>
      </c>
      <c r="G19" s="23">
        <v>3.3484153747558598</v>
      </c>
      <c r="H19" s="23">
        <v>3.3781039714813201</v>
      </c>
      <c r="I19" s="23">
        <v>3.3794796466827401</v>
      </c>
      <c r="J19" s="23">
        <v>3.3634443283081099</v>
      </c>
      <c r="K19" s="23">
        <v>3.3364520072936998</v>
      </c>
      <c r="L19" s="23">
        <v>3.3025062084197998</v>
      </c>
      <c r="M19" s="23">
        <v>3.2641773223877002</v>
      </c>
    </row>
    <row r="20" spans="1:13" x14ac:dyDescent="0.35">
      <c r="A20" s="62"/>
      <c r="B20" s="2">
        <v>0.6</v>
      </c>
      <c r="C20" s="23">
        <v>2.2512986660003702</v>
      </c>
      <c r="D20" s="23">
        <v>2.8523573875427202</v>
      </c>
      <c r="E20" s="23">
        <v>3.1178562641143799</v>
      </c>
      <c r="F20" s="23">
        <v>3.2730984687805198</v>
      </c>
      <c r="G20" s="23">
        <v>3.3518114089965798</v>
      </c>
      <c r="H20" s="23">
        <v>3.3820526599884002</v>
      </c>
      <c r="I20" s="23">
        <v>3.3835930824279798</v>
      </c>
      <c r="J20" s="23">
        <v>3.3674805164337198</v>
      </c>
      <c r="K20" s="23">
        <v>3.3402864933013898</v>
      </c>
      <c r="L20" s="23">
        <v>3.3060843944549601</v>
      </c>
      <c r="M20" s="23">
        <v>3.2674798965454102</v>
      </c>
    </row>
    <row r="21" spans="1:13" x14ac:dyDescent="0.35">
      <c r="A21" s="62"/>
      <c r="B21" s="2">
        <v>0.65</v>
      </c>
      <c r="C21" s="23">
        <v>2.2240178585052499</v>
      </c>
      <c r="D21" s="23">
        <v>2.8442468643188499</v>
      </c>
      <c r="E21" s="23">
        <v>3.1166000366210902</v>
      </c>
      <c r="F21" s="23">
        <v>3.27513551712036</v>
      </c>
      <c r="G21" s="23">
        <v>3.3548505306243901</v>
      </c>
      <c r="H21" s="23">
        <v>3.3855848312377899</v>
      </c>
      <c r="I21" s="23">
        <v>3.38722848892212</v>
      </c>
      <c r="J21" s="23">
        <v>3.3710145950317401</v>
      </c>
      <c r="K21" s="23">
        <v>3.3436307907104501</v>
      </c>
      <c r="L21" s="23">
        <v>3.30920481681824</v>
      </c>
      <c r="M21" s="23">
        <v>3.27036380767822</v>
      </c>
    </row>
    <row r="22" spans="1:13" x14ac:dyDescent="0.35">
      <c r="A22" s="62"/>
      <c r="B22" s="2">
        <v>0.7</v>
      </c>
      <c r="C22" s="23">
        <v>2.1999046802520801</v>
      </c>
      <c r="D22" s="23">
        <v>2.83690333366394</v>
      </c>
      <c r="E22" s="23">
        <v>3.1167159080505402</v>
      </c>
      <c r="F22" s="23">
        <v>3.2769315242767298</v>
      </c>
      <c r="G22" s="23">
        <v>3.3576190471649201</v>
      </c>
      <c r="H22" s="23">
        <v>3.3887560367584202</v>
      </c>
      <c r="I22" s="23">
        <v>3.3904480934143102</v>
      </c>
      <c r="J22" s="23">
        <v>3.3741285800933798</v>
      </c>
      <c r="K22" s="23">
        <v>3.3465778827667201</v>
      </c>
      <c r="L22" s="23">
        <v>3.3119602203369101</v>
      </c>
      <c r="M22" s="23">
        <v>3.27291631698608</v>
      </c>
    </row>
    <row r="23" spans="1:13" x14ac:dyDescent="0.35">
      <c r="A23" s="62"/>
      <c r="B23" s="2">
        <v>0.75</v>
      </c>
      <c r="C23" s="23">
        <v>2.1784594058990501</v>
      </c>
      <c r="D23" s="23">
        <v>2.8302381038665798</v>
      </c>
      <c r="E23" s="23">
        <v>3.1169121265411399</v>
      </c>
      <c r="F23" s="23">
        <v>3.2785727977752699</v>
      </c>
      <c r="G23" s="23">
        <v>3.36015701293945</v>
      </c>
      <c r="H23" s="23">
        <v>3.3916037082672101</v>
      </c>
      <c r="I23" s="23">
        <v>3.3933119773864702</v>
      </c>
      <c r="J23" s="23">
        <v>3.3768956661224401</v>
      </c>
      <c r="K23" s="23">
        <v>3.34920358657837</v>
      </c>
      <c r="L23" s="23">
        <v>3.3144214153289799</v>
      </c>
      <c r="M23" s="23">
        <v>3.2752001285553001</v>
      </c>
    </row>
    <row r="24" spans="1:13" x14ac:dyDescent="0.35">
      <c r="A24" s="62"/>
      <c r="B24" s="2">
        <v>0.8</v>
      </c>
      <c r="C24" s="23">
        <v>2.1592786312103298</v>
      </c>
      <c r="D24" s="23">
        <v>2.82418632507324</v>
      </c>
      <c r="E24" s="23">
        <v>3.1170885562896702</v>
      </c>
      <c r="F24" s="23">
        <v>3.2801108360290501</v>
      </c>
      <c r="G24" s="23">
        <v>3.3624844551086399</v>
      </c>
      <c r="H24" s="23">
        <v>3.39416408538818</v>
      </c>
      <c r="I24" s="23">
        <v>3.3958759307861301</v>
      </c>
      <c r="J24" s="23">
        <v>3.3793807029724099</v>
      </c>
      <c r="K24" s="23">
        <v>3.3515682220459002</v>
      </c>
      <c r="L24" s="23">
        <v>3.3166408538818399</v>
      </c>
      <c r="M24" s="23">
        <v>3.2772583961486799</v>
      </c>
    </row>
    <row r="25" spans="1:13" x14ac:dyDescent="0.35">
      <c r="A25" s="62"/>
      <c r="B25" s="2">
        <v>0.85</v>
      </c>
      <c r="C25" s="23">
        <v>2.1420300006866499</v>
      </c>
      <c r="D25" s="23">
        <v>2.8186998367309601</v>
      </c>
      <c r="E25" s="23">
        <v>3.1171936988830602</v>
      </c>
      <c r="F25" s="23">
        <v>3.2815713882446298</v>
      </c>
      <c r="G25" s="23">
        <v>3.3646152019500701</v>
      </c>
      <c r="H25" s="23">
        <v>3.39647269248962</v>
      </c>
      <c r="I25" s="23">
        <v>3.3981916904449498</v>
      </c>
      <c r="J25" s="23">
        <v>3.3816325664520299</v>
      </c>
      <c r="K25" s="23">
        <v>3.3537144660949698</v>
      </c>
      <c r="L25" s="23">
        <v>3.31865453720093</v>
      </c>
      <c r="M25" s="23">
        <v>3.2791233062744101</v>
      </c>
    </row>
    <row r="26" spans="1:13" x14ac:dyDescent="0.35">
      <c r="A26" s="62"/>
      <c r="B26" s="2">
        <v>0.9</v>
      </c>
      <c r="C26" s="23">
        <v>2.12644720077515</v>
      </c>
      <c r="D26" s="23">
        <v>2.81373858451843</v>
      </c>
      <c r="E26" s="23">
        <v>3.1172060966491699</v>
      </c>
      <c r="F26" s="23">
        <v>3.2829618453979501</v>
      </c>
      <c r="G26" s="23">
        <v>3.3665623664856001</v>
      </c>
      <c r="H26" s="23">
        <v>3.3985674381256099</v>
      </c>
      <c r="I26" s="23">
        <v>3.40030074119568</v>
      </c>
      <c r="J26" s="23">
        <v>3.38368940353394</v>
      </c>
      <c r="K26" s="23">
        <v>3.3556752204895002</v>
      </c>
      <c r="L26" s="23">
        <v>3.3204901218414302</v>
      </c>
      <c r="M26" s="23">
        <v>3.2808196544647199</v>
      </c>
    </row>
    <row r="27" spans="1:13" x14ac:dyDescent="0.35">
      <c r="A27" s="62"/>
      <c r="B27" s="2">
        <v>0.95</v>
      </c>
      <c r="C27" s="23">
        <v>2.11230444908142</v>
      </c>
      <c r="D27" s="23">
        <v>2.8092687129974401</v>
      </c>
      <c r="E27" s="23">
        <v>3.1171236038207999</v>
      </c>
      <c r="F27" s="23">
        <v>3.2842826843261701</v>
      </c>
      <c r="G27" s="23">
        <v>3.3683426380157502</v>
      </c>
      <c r="H27" s="23">
        <v>3.4004814624786399</v>
      </c>
      <c r="I27" s="23">
        <v>3.4022369384765598</v>
      </c>
      <c r="J27" s="23">
        <v>3.3855791091918901</v>
      </c>
      <c r="K27" s="23">
        <v>3.35747218132019</v>
      </c>
      <c r="L27" s="23">
        <v>3.3221690654754599</v>
      </c>
      <c r="M27" s="23">
        <v>3.2823674678802499</v>
      </c>
    </row>
    <row r="28" spans="1:13" x14ac:dyDescent="0.35">
      <c r="A28" s="62"/>
      <c r="B28" s="2">
        <v>1</v>
      </c>
      <c r="C28" s="23">
        <v>2.0994124412536599</v>
      </c>
      <c r="D28" s="23">
        <v>2.80525922775269</v>
      </c>
      <c r="E28" s="23">
        <v>3.1169590950012198</v>
      </c>
      <c r="F28" s="23">
        <v>3.2855298519134499</v>
      </c>
      <c r="G28" s="23">
        <v>3.3699748516082799</v>
      </c>
      <c r="H28" s="23">
        <v>3.40224361419678</v>
      </c>
      <c r="I28" s="23">
        <v>3.40402483940125</v>
      </c>
      <c r="J28" s="23">
        <v>3.3873212337493901</v>
      </c>
      <c r="K28" s="23">
        <v>3.35912418365479</v>
      </c>
      <c r="L28" s="23">
        <v>3.32370901107788</v>
      </c>
      <c r="M28" s="23">
        <v>3.2837862968444802</v>
      </c>
    </row>
    <row r="39" spans="1:13" x14ac:dyDescent="0.35">
      <c r="A39" s="63" t="s">
        <v>1</v>
      </c>
      <c r="B39" s="63"/>
      <c r="C39" s="63"/>
      <c r="D39" s="63"/>
      <c r="E39" s="63"/>
      <c r="F39" s="63"/>
      <c r="G39" s="63"/>
      <c r="H39" s="63"/>
      <c r="I39" s="63"/>
      <c r="J39" s="63"/>
      <c r="K39" s="63"/>
      <c r="L39" s="63"/>
      <c r="M39" s="63"/>
    </row>
    <row r="40" spans="1:13" x14ac:dyDescent="0.35">
      <c r="A40" s="62" t="s">
        <v>0</v>
      </c>
      <c r="B40" s="1"/>
      <c r="C40" s="1">
        <v>0</v>
      </c>
      <c r="D40" s="1">
        <v>0.1</v>
      </c>
      <c r="E40" s="1">
        <v>0.2</v>
      </c>
      <c r="F40" s="1">
        <v>0.3</v>
      </c>
      <c r="G40" s="1">
        <v>0.4</v>
      </c>
      <c r="H40" s="1">
        <v>0.5</v>
      </c>
      <c r="I40" s="1">
        <v>0.6</v>
      </c>
      <c r="J40" s="1">
        <v>0.7</v>
      </c>
      <c r="K40" s="1">
        <v>0.8</v>
      </c>
      <c r="L40" s="1">
        <v>0.9</v>
      </c>
      <c r="M40" s="1">
        <v>1</v>
      </c>
    </row>
    <row r="41" spans="1:13" x14ac:dyDescent="0.35">
      <c r="A41" s="62"/>
      <c r="B41" s="2">
        <v>0</v>
      </c>
      <c r="C41" s="24">
        <v>4.0999999999999996</v>
      </c>
      <c r="D41" s="25">
        <v>4.0999999999999996</v>
      </c>
      <c r="E41" s="25">
        <v>4.0999999999999996</v>
      </c>
      <c r="F41" s="25">
        <v>4.0999999999999996</v>
      </c>
      <c r="G41" s="25">
        <v>4.0999999999999996</v>
      </c>
      <c r="H41" s="25">
        <v>4.0999999999999996</v>
      </c>
      <c r="I41" s="25">
        <v>4.0999999999999996</v>
      </c>
      <c r="J41" s="25">
        <v>4.0999999999999996</v>
      </c>
      <c r="K41" s="25">
        <v>4.0999999999999996</v>
      </c>
      <c r="L41" s="25">
        <v>4.0999999999999996</v>
      </c>
      <c r="M41" s="25">
        <v>4.0999999999999996</v>
      </c>
    </row>
    <row r="42" spans="1:13" x14ac:dyDescent="0.35">
      <c r="A42" s="62"/>
      <c r="B42" s="2">
        <v>0.05</v>
      </c>
      <c r="C42" s="25">
        <v>3.05004835128784</v>
      </c>
      <c r="D42" s="25">
        <v>2.9556505680084202</v>
      </c>
      <c r="E42" s="25">
        <v>2.8655707836151101</v>
      </c>
      <c r="F42" s="25">
        <v>2.7806937694549601</v>
      </c>
      <c r="G42" s="25">
        <v>2.7010223865509002</v>
      </c>
      <c r="H42" s="25">
        <v>2.62618184089661</v>
      </c>
      <c r="I42" s="25">
        <v>2.5577661991119398</v>
      </c>
      <c r="J42" s="25">
        <v>2.4919307231903098</v>
      </c>
      <c r="K42" s="25">
        <v>2.4305450916290301</v>
      </c>
      <c r="L42" s="25">
        <v>2.3729293346404998</v>
      </c>
      <c r="M42" s="25">
        <v>2.3188216686248802</v>
      </c>
    </row>
    <row r="43" spans="1:13" x14ac:dyDescent="0.35">
      <c r="A43" s="62"/>
      <c r="B43" s="2">
        <v>0.1</v>
      </c>
      <c r="C43" s="25">
        <v>2.7001523971557599</v>
      </c>
      <c r="D43" s="25">
        <v>2.5378069877624498</v>
      </c>
      <c r="E43" s="25">
        <v>2.4151444435119598</v>
      </c>
      <c r="F43" s="25">
        <v>2.3119053840637198</v>
      </c>
      <c r="G43" s="25">
        <v>2.2200744152069101</v>
      </c>
      <c r="H43" s="25">
        <v>2.1371021270752002</v>
      </c>
      <c r="I43" s="25">
        <v>2.0619544982910201</v>
      </c>
      <c r="J43" s="25">
        <v>1.9928716421127299</v>
      </c>
      <c r="K43" s="25">
        <v>1.9300904273986801</v>
      </c>
      <c r="L43" s="25">
        <v>1.87245786190033</v>
      </c>
      <c r="M43" s="25">
        <v>1.81931328773499</v>
      </c>
    </row>
    <row r="44" spans="1:13" x14ac:dyDescent="0.35">
      <c r="A44" s="62"/>
      <c r="B44" s="2">
        <v>0.15</v>
      </c>
      <c r="C44" s="25">
        <v>2.5292558670043901</v>
      </c>
      <c r="D44" s="25">
        <v>2.2965364456176798</v>
      </c>
      <c r="E44" s="25">
        <v>2.1555755138397199</v>
      </c>
      <c r="F44" s="25">
        <v>2.0434656143188499</v>
      </c>
      <c r="G44" s="25">
        <v>1.9452699422836299</v>
      </c>
      <c r="H44" s="25">
        <v>1.8588939905166599</v>
      </c>
      <c r="I44" s="25">
        <v>1.7830331325530999</v>
      </c>
      <c r="J44" s="25">
        <v>1.71474266052246</v>
      </c>
      <c r="K44" s="25">
        <v>1.6538181304931601</v>
      </c>
      <c r="L44" s="25">
        <v>1.5985647439956701</v>
      </c>
      <c r="M44" s="25">
        <v>1.5487240552902199</v>
      </c>
    </row>
    <row r="45" spans="1:13" x14ac:dyDescent="0.35">
      <c r="A45" s="62"/>
      <c r="B45" s="2">
        <v>0.2</v>
      </c>
      <c r="C45" s="25">
        <v>2.4323272705078098</v>
      </c>
      <c r="D45" s="25">
        <v>2.1299312114715598</v>
      </c>
      <c r="E45" s="25">
        <v>1.97648429870605</v>
      </c>
      <c r="F45" s="25">
        <v>1.85630643367767</v>
      </c>
      <c r="G45" s="25">
        <v>1.7540713548660301</v>
      </c>
      <c r="H45" s="25">
        <v>1.6669164896011399</v>
      </c>
      <c r="I45" s="25">
        <v>1.5923049449920701</v>
      </c>
      <c r="J45" s="25">
        <v>1.52690422534943</v>
      </c>
      <c r="K45" s="25">
        <v>1.4685873985290501</v>
      </c>
      <c r="L45" s="25">
        <v>1.41696012020111</v>
      </c>
      <c r="M45" s="25">
        <v>1.37107074260712</v>
      </c>
    </row>
    <row r="46" spans="1:13" x14ac:dyDescent="0.35">
      <c r="A46" s="62"/>
      <c r="B46" s="2">
        <v>0.25</v>
      </c>
      <c r="C46" s="25">
        <v>2.3700814247131299</v>
      </c>
      <c r="D46" s="25">
        <v>2.00642061233521</v>
      </c>
      <c r="E46" s="25">
        <v>1.84017050266266</v>
      </c>
      <c r="F46" s="25">
        <v>1.7128435373306301</v>
      </c>
      <c r="G46" s="25">
        <v>1.6091612577438399</v>
      </c>
      <c r="H46" s="25">
        <v>1.52363634109497</v>
      </c>
      <c r="I46" s="25">
        <v>1.45138812065125</v>
      </c>
      <c r="J46" s="25">
        <v>1.38902652263641</v>
      </c>
      <c r="K46" s="25">
        <v>1.33398425579071</v>
      </c>
      <c r="L46" s="25">
        <v>1.2862857580184901</v>
      </c>
      <c r="M46" s="25">
        <v>1.2430831193923999</v>
      </c>
    </row>
    <row r="47" spans="1:13" x14ac:dyDescent="0.35">
      <c r="A47" s="62"/>
      <c r="B47" s="2">
        <v>0.3</v>
      </c>
      <c r="C47" s="25">
        <v>2.3249311447143599</v>
      </c>
      <c r="D47" s="25">
        <v>1.9079964160919201</v>
      </c>
      <c r="E47" s="25">
        <v>1.72949111461639</v>
      </c>
      <c r="F47" s="25">
        <v>1.5975197553634599</v>
      </c>
      <c r="G47" s="25">
        <v>1.4945415258407599</v>
      </c>
      <c r="H47" s="25">
        <v>1.4110803604126001</v>
      </c>
      <c r="I47" s="25">
        <v>1.3418445587158201</v>
      </c>
      <c r="J47" s="25">
        <v>1.28234314918518</v>
      </c>
      <c r="K47" s="25">
        <v>1.2312110662460301</v>
      </c>
      <c r="L47" s="25">
        <v>1.1858270168304399</v>
      </c>
      <c r="M47" s="25">
        <v>1.14504778385162</v>
      </c>
    </row>
    <row r="48" spans="1:13" x14ac:dyDescent="0.35">
      <c r="A48" s="62"/>
      <c r="B48" s="2">
        <v>0.35</v>
      </c>
      <c r="C48" s="25">
        <v>2.2935149669647199</v>
      </c>
      <c r="D48" s="25">
        <v>1.8258073329925499</v>
      </c>
      <c r="E48" s="25">
        <v>1.63676381111145</v>
      </c>
      <c r="F48" s="25">
        <v>1.5020954608917201</v>
      </c>
      <c r="G48" s="25">
        <v>1.4008888006210301</v>
      </c>
      <c r="H48" s="25">
        <v>1.3201643228530899</v>
      </c>
      <c r="I48" s="25">
        <v>1.2538316249847401</v>
      </c>
      <c r="J48" s="25">
        <v>1.1974112987518299</v>
      </c>
      <c r="K48" s="25">
        <v>1.1482747793197601</v>
      </c>
      <c r="L48" s="25">
        <v>1.1054545640945399</v>
      </c>
      <c r="M48" s="25">
        <v>1.0676856040954601</v>
      </c>
    </row>
    <row r="49" spans="1:13" x14ac:dyDescent="0.35">
      <c r="A49" s="62"/>
      <c r="B49" s="2">
        <v>0.4</v>
      </c>
      <c r="C49" s="25">
        <v>2.26768922805786</v>
      </c>
      <c r="D49" s="25">
        <v>1.75535988807678</v>
      </c>
      <c r="E49" s="25">
        <v>1.5563700199127199</v>
      </c>
      <c r="F49" s="25">
        <v>1.4217107295989999</v>
      </c>
      <c r="G49" s="25">
        <v>1.3227802515029901</v>
      </c>
      <c r="H49" s="25">
        <v>1.24490535259247</v>
      </c>
      <c r="I49" s="25">
        <v>1.1811594963073699</v>
      </c>
      <c r="J49" s="25">
        <v>1.1271045207977299</v>
      </c>
      <c r="K49" s="25">
        <v>1.0805425643920901</v>
      </c>
      <c r="L49" s="25">
        <v>1.0400291681289699</v>
      </c>
      <c r="M49" s="25">
        <v>1.00363898277283</v>
      </c>
    </row>
    <row r="50" spans="1:13" x14ac:dyDescent="0.35">
      <c r="A50" s="62"/>
      <c r="B50" s="2">
        <v>0.45</v>
      </c>
      <c r="C50" s="25">
        <v>2.2489430904388401</v>
      </c>
      <c r="D50" s="25">
        <v>1.6938818693161</v>
      </c>
      <c r="E50" s="25">
        <v>1.4868792295455899</v>
      </c>
      <c r="F50" s="25">
        <v>1.3529486656189</v>
      </c>
      <c r="G50" s="25">
        <v>1.2560000419616699</v>
      </c>
      <c r="H50" s="25">
        <v>1.18094158172607</v>
      </c>
      <c r="I50" s="25">
        <v>1.11964619159698</v>
      </c>
      <c r="J50" s="25">
        <v>1.0678502321243299</v>
      </c>
      <c r="K50" s="25">
        <v>1.0237129926681501</v>
      </c>
      <c r="L50" s="25">
        <v>0.98482632637023904</v>
      </c>
      <c r="M50" s="25">
        <v>0.95050948858261097</v>
      </c>
    </row>
    <row r="51" spans="1:13" x14ac:dyDescent="0.35">
      <c r="A51" s="62"/>
      <c r="B51" s="2">
        <v>0.5</v>
      </c>
      <c r="C51" s="25">
        <v>2.2341496944427499</v>
      </c>
      <c r="D51" s="25">
        <v>1.6378712654113801</v>
      </c>
      <c r="E51" s="25">
        <v>1.42603099346161</v>
      </c>
      <c r="F51" s="25">
        <v>1.2925454378128101</v>
      </c>
      <c r="G51" s="25">
        <v>1.19832611083984</v>
      </c>
      <c r="H51" s="25">
        <v>1.12609803676605</v>
      </c>
      <c r="I51" s="25">
        <v>1.06743156909943</v>
      </c>
      <c r="J51" s="25">
        <v>1.0174963474273699</v>
      </c>
      <c r="K51" s="25">
        <v>0.97483599185943604</v>
      </c>
      <c r="L51" s="25">
        <v>0.93777292966842696</v>
      </c>
      <c r="M51" s="25">
        <v>0.90506637096404996</v>
      </c>
    </row>
    <row r="52" spans="1:13" x14ac:dyDescent="0.35">
      <c r="A52" s="62"/>
      <c r="B52" s="2">
        <v>0.55000000000000004</v>
      </c>
      <c r="C52" s="25">
        <v>2.2200446128845202</v>
      </c>
      <c r="D52" s="25">
        <v>1.5877665281295801</v>
      </c>
      <c r="E52" s="25">
        <v>1.3715466260910001</v>
      </c>
      <c r="F52" s="25">
        <v>1.2398898601532</v>
      </c>
      <c r="G52" s="25">
        <v>1.1484055519103999</v>
      </c>
      <c r="H52" s="25">
        <v>1.07830739021301</v>
      </c>
      <c r="I52" s="25">
        <v>1.0212383270263701</v>
      </c>
      <c r="J52" s="25">
        <v>0.97397911548614502</v>
      </c>
      <c r="K52" s="25">
        <v>0.932678282260895</v>
      </c>
      <c r="L52" s="25">
        <v>0.89723360538482699</v>
      </c>
      <c r="M52" s="25">
        <v>0.86548382043838501</v>
      </c>
    </row>
    <row r="53" spans="1:13" x14ac:dyDescent="0.35">
      <c r="A53" s="62"/>
      <c r="B53" s="2">
        <v>0.6</v>
      </c>
      <c r="C53" s="25">
        <v>2.2098081111907999</v>
      </c>
      <c r="D53" s="25">
        <v>1.54235303401947</v>
      </c>
      <c r="E53" s="25">
        <v>1.3225454092025799</v>
      </c>
      <c r="F53" s="25">
        <v>1.1931971311569201</v>
      </c>
      <c r="G53" s="25">
        <v>1.10399806499481</v>
      </c>
      <c r="H53" s="25">
        <v>1.03613924980164</v>
      </c>
      <c r="I53" s="25">
        <v>0.98156118392944303</v>
      </c>
      <c r="J53" s="25">
        <v>0.93507051467895497</v>
      </c>
      <c r="K53" s="25">
        <v>0.89572632312774703</v>
      </c>
      <c r="L53" s="25">
        <v>0.86073327064514205</v>
      </c>
      <c r="M53" s="25">
        <v>0.83057522773742698</v>
      </c>
    </row>
    <row r="54" spans="1:13" x14ac:dyDescent="0.35">
      <c r="A54" s="62"/>
      <c r="B54" s="2">
        <v>0.65</v>
      </c>
      <c r="C54" s="25">
        <v>2.1994280815124498</v>
      </c>
      <c r="D54" s="25">
        <v>1.4997631311416599</v>
      </c>
      <c r="E54" s="25">
        <v>1.2786020040512101</v>
      </c>
      <c r="F54" s="25">
        <v>1.15127277374268</v>
      </c>
      <c r="G54" s="25">
        <v>1.0646833181381199</v>
      </c>
      <c r="H54" s="25">
        <v>0.99896645545959495</v>
      </c>
      <c r="I54" s="25">
        <v>0.94549560546875</v>
      </c>
      <c r="J54" s="25">
        <v>0.90075492858886697</v>
      </c>
      <c r="K54" s="25">
        <v>0.862595915794373</v>
      </c>
      <c r="L54" s="25">
        <v>0.82898277044296298</v>
      </c>
      <c r="M54" s="25">
        <v>0.79985553026199296</v>
      </c>
    </row>
    <row r="55" spans="1:13" x14ac:dyDescent="0.35">
      <c r="A55" s="62"/>
      <c r="B55" s="2">
        <v>0.7</v>
      </c>
      <c r="C55" s="25">
        <v>2.1922729015350302</v>
      </c>
      <c r="D55" s="25">
        <v>1.46117579936981</v>
      </c>
      <c r="E55" s="25">
        <v>1.23873662948608</v>
      </c>
      <c r="F55" s="25">
        <v>1.1136883497238199</v>
      </c>
      <c r="G55" s="25">
        <v>1.0288665294647199</v>
      </c>
      <c r="H55" s="25">
        <v>0.96523177623748802</v>
      </c>
      <c r="I55" s="25">
        <v>0.91339153051376298</v>
      </c>
      <c r="J55" s="25">
        <v>0.87027353048324596</v>
      </c>
      <c r="K55" s="25">
        <v>0.83310741186142001</v>
      </c>
      <c r="L55" s="25">
        <v>0.80093628168106101</v>
      </c>
      <c r="M55" s="25">
        <v>0.77218574285507202</v>
      </c>
    </row>
    <row r="56" spans="1:13" x14ac:dyDescent="0.35">
      <c r="A56" s="62"/>
      <c r="B56" s="2">
        <v>0.75</v>
      </c>
      <c r="C56" s="25">
        <v>2.18613529205322</v>
      </c>
      <c r="D56" s="25">
        <v>1.4254002571105999</v>
      </c>
      <c r="E56" s="25">
        <v>1.2023289203643801</v>
      </c>
      <c r="F56" s="25">
        <v>1.0793305635452299</v>
      </c>
      <c r="G56" s="25">
        <v>0.99690437316894498</v>
      </c>
      <c r="H56" s="25">
        <v>0.93494552373886097</v>
      </c>
      <c r="I56" s="25">
        <v>0.88472729921340898</v>
      </c>
      <c r="J56" s="25">
        <v>0.84243083000183105</v>
      </c>
      <c r="K56" s="25">
        <v>0.80639660358428999</v>
      </c>
      <c r="L56" s="25">
        <v>0.77474528551101696</v>
      </c>
      <c r="M56" s="25">
        <v>0.74724763631820701</v>
      </c>
    </row>
    <row r="57" spans="1:13" x14ac:dyDescent="0.35">
      <c r="A57" s="62"/>
      <c r="B57" s="2">
        <v>0.8</v>
      </c>
      <c r="C57" s="25">
        <v>2.1787290573120099</v>
      </c>
      <c r="D57" s="25">
        <v>1.39155745506287</v>
      </c>
      <c r="E57" s="25">
        <v>1.1684861183166499</v>
      </c>
      <c r="F57" s="25">
        <v>1.0483988523483301</v>
      </c>
      <c r="G57" s="25">
        <v>0.968100845813751</v>
      </c>
      <c r="H57" s="25">
        <v>0.90684133768081698</v>
      </c>
      <c r="I57" s="25">
        <v>0.85821032524108898</v>
      </c>
      <c r="J57" s="25">
        <v>0.81682908535003695</v>
      </c>
      <c r="K57" s="25">
        <v>0.78202331066131603</v>
      </c>
      <c r="L57" s="25">
        <v>0.75136607885360696</v>
      </c>
      <c r="M57" s="25">
        <v>0.72452694177627597</v>
      </c>
    </row>
    <row r="58" spans="1:13" x14ac:dyDescent="0.35">
      <c r="A58" s="62"/>
      <c r="B58" s="2">
        <v>0.85</v>
      </c>
      <c r="C58" s="25">
        <v>2.17441606521606</v>
      </c>
      <c r="D58" s="25">
        <v>1.3602482080459599</v>
      </c>
      <c r="E58" s="25">
        <v>1.1379319429397601</v>
      </c>
      <c r="F58" s="25">
        <v>1.0197852849960301</v>
      </c>
      <c r="G58" s="25">
        <v>0.94113051891326904</v>
      </c>
      <c r="H58" s="25">
        <v>0.88174825906753496</v>
      </c>
      <c r="I58" s="25">
        <v>0.83381819725036599</v>
      </c>
      <c r="J58" s="25">
        <v>0.79391139745712302</v>
      </c>
      <c r="K58" s="25">
        <v>0.75960499048232999</v>
      </c>
      <c r="L58" s="25">
        <v>0.72984862327575695</v>
      </c>
      <c r="M58" s="25">
        <v>0.70378458499908503</v>
      </c>
    </row>
    <row r="59" spans="1:13" x14ac:dyDescent="0.35">
      <c r="A59" s="62"/>
      <c r="B59" s="2">
        <v>0.9</v>
      </c>
      <c r="C59" s="25">
        <v>2.1682295799255402</v>
      </c>
      <c r="D59" s="25">
        <v>1.3308517932891799</v>
      </c>
      <c r="E59" s="25">
        <v>1.10968101024628</v>
      </c>
      <c r="F59" s="25">
        <v>0.99355095624923695</v>
      </c>
      <c r="G59" s="25">
        <v>0.91675961017608598</v>
      </c>
      <c r="H59" s="25">
        <v>0.85822021961212203</v>
      </c>
      <c r="I59" s="25">
        <v>0.81159538030624401</v>
      </c>
      <c r="J59" s="25">
        <v>0.77253216505050704</v>
      </c>
      <c r="K59" s="25">
        <v>0.73944687843322798</v>
      </c>
      <c r="L59" s="25">
        <v>0.71028172969818104</v>
      </c>
      <c r="M59" s="25">
        <v>0.68467700481414795</v>
      </c>
    </row>
    <row r="60" spans="1:13" x14ac:dyDescent="0.35">
      <c r="A60" s="62"/>
      <c r="B60" s="2">
        <v>0.95</v>
      </c>
      <c r="C60" s="25">
        <v>2.1647732257843</v>
      </c>
      <c r="D60" s="25">
        <v>1.3028218746185301</v>
      </c>
      <c r="E60" s="25">
        <v>1.08297395706177</v>
      </c>
      <c r="F60" s="25">
        <v>0.969127178192139</v>
      </c>
      <c r="G60" s="25">
        <v>0.89347815513610795</v>
      </c>
      <c r="H60" s="25">
        <v>0.83672153949737604</v>
      </c>
      <c r="I60" s="25">
        <v>0.79086178541183505</v>
      </c>
      <c r="J60" s="25">
        <v>0.75282669067382801</v>
      </c>
      <c r="K60" s="25">
        <v>0.72041708230972301</v>
      </c>
      <c r="L60" s="25">
        <v>0.69215971231460605</v>
      </c>
      <c r="M60" s="25">
        <v>0.66732156276702903</v>
      </c>
    </row>
    <row r="61" spans="1:13" x14ac:dyDescent="0.35">
      <c r="A61" s="62"/>
      <c r="B61" s="2">
        <v>1</v>
      </c>
      <c r="C61" s="25">
        <v>2.1616780757904102</v>
      </c>
      <c r="D61" s="25">
        <v>1.27689969539642</v>
      </c>
      <c r="E61" s="25">
        <v>1.0580203533172601</v>
      </c>
      <c r="F61" s="25">
        <v>0.94648903608322099</v>
      </c>
      <c r="G61" s="25">
        <v>0.87242424488067605</v>
      </c>
      <c r="H61" s="25">
        <v>0.81704264879226696</v>
      </c>
      <c r="I61" s="25">
        <v>0.77193307876586903</v>
      </c>
      <c r="J61" s="25">
        <v>0.73497903347015403</v>
      </c>
      <c r="K61" s="25">
        <v>0.70256441831588801</v>
      </c>
      <c r="L61" s="25">
        <v>0.67524993419647195</v>
      </c>
      <c r="M61" s="25">
        <v>0.65107887983322099</v>
      </c>
    </row>
    <row r="72" spans="1:13" x14ac:dyDescent="0.35">
      <c r="A72" s="63" t="s">
        <v>1</v>
      </c>
      <c r="B72" s="63"/>
      <c r="C72" s="63"/>
      <c r="D72" s="63"/>
      <c r="E72" s="63"/>
      <c r="F72" s="63"/>
      <c r="G72" s="63"/>
      <c r="H72" s="63"/>
      <c r="I72" s="63"/>
      <c r="J72" s="63"/>
      <c r="K72" s="63"/>
      <c r="L72" s="63"/>
      <c r="M72" s="63"/>
    </row>
    <row r="73" spans="1:13" x14ac:dyDescent="0.35">
      <c r="A73" s="62" t="s">
        <v>0</v>
      </c>
      <c r="B73" s="1"/>
      <c r="C73" s="1">
        <v>0</v>
      </c>
      <c r="D73" s="1">
        <v>0.1</v>
      </c>
      <c r="E73" s="1">
        <v>0.2</v>
      </c>
      <c r="F73" s="1">
        <v>0.3</v>
      </c>
      <c r="G73" s="1">
        <v>0.4</v>
      </c>
      <c r="H73" s="1">
        <v>0.5</v>
      </c>
      <c r="I73" s="1">
        <v>0.6</v>
      </c>
      <c r="J73" s="1">
        <v>0.7</v>
      </c>
      <c r="K73" s="1">
        <v>0.8</v>
      </c>
      <c r="L73" s="1">
        <v>0.9</v>
      </c>
      <c r="M73" s="1">
        <v>1</v>
      </c>
    </row>
    <row r="74" spans="1:13" x14ac:dyDescent="0.35">
      <c r="A74" s="62"/>
      <c r="B74" s="2">
        <v>0</v>
      </c>
      <c r="C74" s="26">
        <v>0</v>
      </c>
      <c r="D74" s="27">
        <v>0</v>
      </c>
      <c r="E74" s="27">
        <v>0</v>
      </c>
      <c r="F74" s="27">
        <v>0</v>
      </c>
      <c r="G74" s="27">
        <v>0</v>
      </c>
      <c r="H74" s="27">
        <v>0</v>
      </c>
      <c r="I74" s="27">
        <v>0</v>
      </c>
      <c r="J74" s="27">
        <v>0</v>
      </c>
      <c r="K74" s="27">
        <v>0</v>
      </c>
      <c r="L74" s="27">
        <v>0</v>
      </c>
      <c r="M74" s="27">
        <v>0</v>
      </c>
    </row>
    <row r="75" spans="1:13" x14ac:dyDescent="0.35">
      <c r="A75" s="62"/>
      <c r="B75" s="2">
        <v>0.05</v>
      </c>
      <c r="C75" s="27">
        <v>3.6074947565793998E-2</v>
      </c>
      <c r="D75" s="27">
        <v>3.8465131074190098E-2</v>
      </c>
      <c r="E75" s="27">
        <v>3.9712693542242099E-2</v>
      </c>
      <c r="F75" s="27">
        <v>4.0622800588607802E-2</v>
      </c>
      <c r="G75" s="27">
        <v>4.1311960667371798E-2</v>
      </c>
      <c r="H75" s="27">
        <v>4.1772641241550397E-2</v>
      </c>
      <c r="I75" s="27">
        <v>4.2062040418386501E-2</v>
      </c>
      <c r="J75" s="27">
        <v>4.2023558169603403E-2</v>
      </c>
      <c r="K75" s="27">
        <v>4.2255911976099E-2</v>
      </c>
      <c r="L75" s="27">
        <v>4.2462296783924103E-2</v>
      </c>
      <c r="M75" s="27">
        <v>4.2410571128130001E-2</v>
      </c>
    </row>
    <row r="76" spans="1:13" x14ac:dyDescent="0.35">
      <c r="A76" s="62"/>
      <c r="B76" s="2">
        <v>0.1</v>
      </c>
      <c r="C76" s="27">
        <v>3.1767629086971297E-2</v>
      </c>
      <c r="D76" s="27">
        <v>3.76245751976967E-2</v>
      </c>
      <c r="E76" s="27">
        <v>3.89184728264809E-2</v>
      </c>
      <c r="F76" s="27">
        <v>3.9653886109590503E-2</v>
      </c>
      <c r="G76" s="27">
        <v>4.0235806256532697E-2</v>
      </c>
      <c r="H76" s="27">
        <v>4.04628328979015E-2</v>
      </c>
      <c r="I76" s="27">
        <v>4.03518304228783E-2</v>
      </c>
      <c r="J76" s="27">
        <v>4.0365211665630299E-2</v>
      </c>
      <c r="K76" s="27">
        <v>4.0097594261169399E-2</v>
      </c>
      <c r="L76" s="27">
        <v>3.95769886672497E-2</v>
      </c>
      <c r="M76" s="27">
        <v>3.9120107889175401E-2</v>
      </c>
    </row>
    <row r="77" spans="1:13" x14ac:dyDescent="0.35">
      <c r="A77" s="62"/>
      <c r="B77" s="2">
        <v>0.15</v>
      </c>
      <c r="C77" s="27">
        <v>2.7394512668252002E-2</v>
      </c>
      <c r="D77" s="27">
        <v>3.53804975748062E-2</v>
      </c>
      <c r="E77" s="27">
        <v>3.7257052958011599E-2</v>
      </c>
      <c r="F77" s="27">
        <v>3.8912203162908603E-2</v>
      </c>
      <c r="G77" s="27">
        <v>3.9430584758520099E-2</v>
      </c>
      <c r="H77" s="27">
        <v>3.9277579635381699E-2</v>
      </c>
      <c r="I77" s="27">
        <v>3.8653783500194598E-2</v>
      </c>
      <c r="J77" s="27">
        <v>3.8191005587577799E-2</v>
      </c>
      <c r="K77" s="27">
        <v>3.7411965429782902E-2</v>
      </c>
      <c r="L77" s="27">
        <v>3.6667644977569601E-2</v>
      </c>
      <c r="M77" s="27">
        <v>3.5824202001094797E-2</v>
      </c>
    </row>
    <row r="78" spans="1:13" x14ac:dyDescent="0.35">
      <c r="A78" s="62"/>
      <c r="B78" s="2">
        <v>0.2</v>
      </c>
      <c r="C78" s="27">
        <v>2.3385761305689801E-2</v>
      </c>
      <c r="D78" s="27">
        <v>3.4060284495353699E-2</v>
      </c>
      <c r="E78" s="27">
        <v>3.6862425506115001E-2</v>
      </c>
      <c r="F78" s="27">
        <v>3.8139209151267998E-2</v>
      </c>
      <c r="G78" s="27">
        <v>3.8136228919029201E-2</v>
      </c>
      <c r="H78" s="27">
        <v>3.7536893039941802E-2</v>
      </c>
      <c r="I78" s="27">
        <v>3.6509342491626698E-2</v>
      </c>
      <c r="J78" s="27">
        <v>3.5657949745655101E-2</v>
      </c>
      <c r="K78" s="27">
        <v>3.4753043204546002E-2</v>
      </c>
      <c r="L78" s="27">
        <v>3.38285602629185E-2</v>
      </c>
      <c r="M78" s="27">
        <v>3.3034961670637103E-2</v>
      </c>
    </row>
    <row r="79" spans="1:13" x14ac:dyDescent="0.35">
      <c r="A79" s="62"/>
      <c r="B79" s="2">
        <v>0.25</v>
      </c>
      <c r="C79" s="27">
        <v>2.0632369443774199E-2</v>
      </c>
      <c r="D79" s="27">
        <v>3.2822635024786002E-2</v>
      </c>
      <c r="E79" s="27">
        <v>3.6718346178531702E-2</v>
      </c>
      <c r="F79" s="27">
        <v>3.7165187299251598E-2</v>
      </c>
      <c r="G79" s="27">
        <v>3.66717986762524E-2</v>
      </c>
      <c r="H79" s="27">
        <v>3.5491816699504901E-2</v>
      </c>
      <c r="I79" s="27">
        <v>3.4496206790208803E-2</v>
      </c>
      <c r="J79" s="27">
        <v>3.3427007496356999E-2</v>
      </c>
      <c r="K79" s="27">
        <v>3.2355338335037197E-2</v>
      </c>
      <c r="L79" s="27">
        <v>3.1451992690563202E-2</v>
      </c>
      <c r="M79" s="27">
        <v>3.05180419236422E-2</v>
      </c>
    </row>
    <row r="80" spans="1:13" x14ac:dyDescent="0.35">
      <c r="A80" s="62"/>
      <c r="B80" s="2">
        <v>0.3</v>
      </c>
      <c r="C80" s="27">
        <v>1.91369969397783E-2</v>
      </c>
      <c r="D80" s="27">
        <v>3.2421290874481201E-2</v>
      </c>
      <c r="E80" s="27">
        <v>3.6167848855257E-2</v>
      </c>
      <c r="F80" s="27">
        <v>3.5902101546525997E-2</v>
      </c>
      <c r="G80" s="27">
        <v>3.5081665962934501E-2</v>
      </c>
      <c r="H80" s="27">
        <v>3.3762469887733501E-2</v>
      </c>
      <c r="I80" s="27">
        <v>3.257230296731E-2</v>
      </c>
      <c r="J80" s="27">
        <v>3.1351570039987599E-2</v>
      </c>
      <c r="K80" s="27">
        <v>3.0495932325720801E-2</v>
      </c>
      <c r="L80" s="27">
        <v>2.9444780200719799E-2</v>
      </c>
      <c r="M80" s="27">
        <v>2.8634697198867801E-2</v>
      </c>
    </row>
    <row r="81" spans="1:13" x14ac:dyDescent="0.35">
      <c r="A81" s="62"/>
      <c r="B81" s="2">
        <v>0.35</v>
      </c>
      <c r="C81" s="27">
        <v>1.7235629260540002E-2</v>
      </c>
      <c r="D81" s="27">
        <v>3.2449807971715899E-2</v>
      </c>
      <c r="E81" s="27">
        <v>3.5376615822315202E-2</v>
      </c>
      <c r="F81" s="27">
        <v>3.48449349403381E-2</v>
      </c>
      <c r="G81" s="27">
        <v>3.3466085791587802E-2</v>
      </c>
      <c r="H81" s="27">
        <v>3.2155312597751597E-2</v>
      </c>
      <c r="I81" s="27">
        <v>3.09160817414522E-2</v>
      </c>
      <c r="J81" s="27">
        <v>2.9712136834859799E-2</v>
      </c>
      <c r="K81" s="27">
        <v>2.8617404401302299E-2</v>
      </c>
      <c r="L81" s="27">
        <v>2.7719581499695799E-2</v>
      </c>
      <c r="M81" s="27">
        <v>2.6894031092524501E-2</v>
      </c>
    </row>
    <row r="82" spans="1:13" x14ac:dyDescent="0.35">
      <c r="A82" s="62"/>
      <c r="B82" s="2">
        <v>0.4</v>
      </c>
      <c r="C82" s="27">
        <v>1.60679016262293E-2</v>
      </c>
      <c r="D82" s="27">
        <v>3.2181460410356501E-2</v>
      </c>
      <c r="E82" s="27">
        <v>3.45458313822746E-2</v>
      </c>
      <c r="F82" s="27">
        <v>3.3738646656274802E-2</v>
      </c>
      <c r="G82" s="27">
        <v>3.2078396528959302E-2</v>
      </c>
      <c r="H82" s="27">
        <v>3.0690660700201999E-2</v>
      </c>
      <c r="I82" s="27">
        <v>2.9389606788754501E-2</v>
      </c>
      <c r="J82" s="27">
        <v>2.8251964598894098E-2</v>
      </c>
      <c r="K82" s="27">
        <v>2.7206733822822599E-2</v>
      </c>
      <c r="L82" s="27">
        <v>2.6343101635575301E-2</v>
      </c>
      <c r="M82" s="27">
        <v>2.5448329746723199E-2</v>
      </c>
    </row>
    <row r="83" spans="1:13" x14ac:dyDescent="0.35">
      <c r="A83" s="62"/>
      <c r="B83" s="2">
        <v>0.45</v>
      </c>
      <c r="C83" s="27">
        <v>1.51417208835483E-2</v>
      </c>
      <c r="D83" s="27">
        <v>3.22160981595516E-2</v>
      </c>
      <c r="E83" s="27">
        <v>3.39402891695499E-2</v>
      </c>
      <c r="F83" s="27">
        <v>3.2471172511577599E-2</v>
      </c>
      <c r="G83" s="27">
        <v>3.0822392553091101E-2</v>
      </c>
      <c r="H83" s="27">
        <v>2.9453687369823501E-2</v>
      </c>
      <c r="I83" s="27">
        <v>2.8150698170065901E-2</v>
      </c>
      <c r="J83" s="27">
        <v>2.70434152334929E-2</v>
      </c>
      <c r="K83" s="27">
        <v>2.5944719091057802E-2</v>
      </c>
      <c r="L83" s="27">
        <v>2.5128599256277102E-2</v>
      </c>
      <c r="M83" s="27">
        <v>2.4259729310870198E-2</v>
      </c>
    </row>
    <row r="84" spans="1:13" x14ac:dyDescent="0.35">
      <c r="A84" s="62"/>
      <c r="B84" s="2">
        <v>0.5</v>
      </c>
      <c r="C84" s="27">
        <v>1.4360458590090301E-2</v>
      </c>
      <c r="D84" s="27">
        <v>3.2122813165187801E-2</v>
      </c>
      <c r="E84" s="27">
        <v>3.2925922423601199E-2</v>
      </c>
      <c r="F84" s="27">
        <v>3.1380075961351402E-2</v>
      </c>
      <c r="G84" s="27">
        <v>2.9734821990132301E-2</v>
      </c>
      <c r="H84" s="27">
        <v>2.8280936181545299E-2</v>
      </c>
      <c r="I84" s="27">
        <v>2.6937441900372502E-2</v>
      </c>
      <c r="J84" s="27">
        <v>2.59124226868153E-2</v>
      </c>
      <c r="K84" s="27">
        <v>2.4860916659235999E-2</v>
      </c>
      <c r="L84" s="27">
        <v>2.4093484506010999E-2</v>
      </c>
      <c r="M84" s="27">
        <v>2.3308591917157201E-2</v>
      </c>
    </row>
    <row r="85" spans="1:13" x14ac:dyDescent="0.35">
      <c r="A85" s="62"/>
      <c r="B85" s="2">
        <v>0.55000000000000004</v>
      </c>
      <c r="C85" s="27">
        <v>1.33266421034932E-2</v>
      </c>
      <c r="D85" s="27">
        <v>3.2010652124881703E-2</v>
      </c>
      <c r="E85" s="27">
        <v>3.2296847552061102E-2</v>
      </c>
      <c r="F85" s="27">
        <v>3.04306857287884E-2</v>
      </c>
      <c r="G85" s="27">
        <v>2.8697332367301001E-2</v>
      </c>
      <c r="H85" s="27">
        <v>2.7173681184649499E-2</v>
      </c>
      <c r="I85" s="27">
        <v>2.5971777737140701E-2</v>
      </c>
      <c r="J85" s="27">
        <v>2.4927943944930999E-2</v>
      </c>
      <c r="K85" s="27">
        <v>2.3950714617967599E-2</v>
      </c>
      <c r="L85" s="27">
        <v>2.3099618032574699E-2</v>
      </c>
      <c r="M85" s="27">
        <v>2.23906617611647E-2</v>
      </c>
    </row>
    <row r="86" spans="1:13" x14ac:dyDescent="0.35">
      <c r="A86" s="62"/>
      <c r="B86" s="2">
        <v>0.6</v>
      </c>
      <c r="C86" s="27">
        <v>1.32009200751781E-2</v>
      </c>
      <c r="D86" s="27">
        <v>3.1685646623372997E-2</v>
      </c>
      <c r="E86" s="27">
        <v>3.1418189406395E-2</v>
      </c>
      <c r="F86" s="27">
        <v>2.9499949887394902E-2</v>
      </c>
      <c r="G86" s="27">
        <v>2.7766229584813101E-2</v>
      </c>
      <c r="H86" s="27">
        <v>2.6298556476831401E-2</v>
      </c>
      <c r="I86" s="27">
        <v>2.50786766409874E-2</v>
      </c>
      <c r="J86" s="27">
        <v>2.41228137165308E-2</v>
      </c>
      <c r="K86" s="27">
        <v>2.3110067471861801E-2</v>
      </c>
      <c r="L86" s="27">
        <v>2.2305924445390701E-2</v>
      </c>
      <c r="M86" s="27">
        <v>2.1534921601414701E-2</v>
      </c>
    </row>
    <row r="87" spans="1:13" x14ac:dyDescent="0.35">
      <c r="A87" s="62"/>
      <c r="B87" s="2">
        <v>0.65</v>
      </c>
      <c r="C87" s="27">
        <v>1.2306282296776799E-2</v>
      </c>
      <c r="D87" s="27">
        <v>3.1479295343160602E-2</v>
      </c>
      <c r="E87" s="27">
        <v>3.07022836059332E-2</v>
      </c>
      <c r="F87" s="27">
        <v>2.8671542182564701E-2</v>
      </c>
      <c r="G87" s="27">
        <v>2.6872672140598301E-2</v>
      </c>
      <c r="H87" s="27">
        <v>2.54776179790497E-2</v>
      </c>
      <c r="I87" s="27">
        <v>2.4204572662711098E-2</v>
      </c>
      <c r="J87" s="27">
        <v>2.31915507465601E-2</v>
      </c>
      <c r="K87" s="27">
        <v>2.2411350160837201E-2</v>
      </c>
      <c r="L87" s="27">
        <v>2.1569952368736298E-2</v>
      </c>
      <c r="M87" s="27">
        <v>2.08404865115881E-2</v>
      </c>
    </row>
    <row r="88" spans="1:13" x14ac:dyDescent="0.35">
      <c r="A88" s="62"/>
      <c r="B88" s="2">
        <v>0.7</v>
      </c>
      <c r="C88" s="27">
        <v>1.18997506797314E-2</v>
      </c>
      <c r="D88" s="27">
        <v>3.1149938702583299E-2</v>
      </c>
      <c r="E88" s="27">
        <v>3.0022563412785499E-2</v>
      </c>
      <c r="F88" s="27">
        <v>2.7882391586899799E-2</v>
      </c>
      <c r="G88" s="27">
        <v>2.6166714727878598E-2</v>
      </c>
      <c r="H88" s="27">
        <v>2.4800209328532202E-2</v>
      </c>
      <c r="I88" s="27">
        <v>2.34842244535685E-2</v>
      </c>
      <c r="J88" s="27">
        <v>2.26053334772587E-2</v>
      </c>
      <c r="K88" s="27">
        <v>2.1611975505948101E-2</v>
      </c>
      <c r="L88" s="27">
        <v>2.0884441211819701E-2</v>
      </c>
      <c r="M88" s="27">
        <v>2.01814603060484E-2</v>
      </c>
    </row>
    <row r="89" spans="1:13" x14ac:dyDescent="0.35">
      <c r="A89" s="62"/>
      <c r="B89" s="2">
        <v>0.75</v>
      </c>
      <c r="C89" s="27">
        <v>1.2008571065962301E-2</v>
      </c>
      <c r="D89" s="27">
        <v>3.0927266925573401E-2</v>
      </c>
      <c r="E89" s="27">
        <v>2.93929670006037E-2</v>
      </c>
      <c r="F89" s="27">
        <v>2.7139618992805498E-2</v>
      </c>
      <c r="G89" s="27">
        <v>2.5365283712744699E-2</v>
      </c>
      <c r="H89" s="27">
        <v>2.40512937307358E-2</v>
      </c>
      <c r="I89" s="27">
        <v>2.2882981225848201E-2</v>
      </c>
      <c r="J89" s="27">
        <v>2.1957634016871501E-2</v>
      </c>
      <c r="K89" s="27">
        <v>2.0990153774619099E-2</v>
      </c>
      <c r="L89" s="27">
        <v>2.0325765013694801E-2</v>
      </c>
      <c r="M89" s="27">
        <v>1.9530041143298201E-2</v>
      </c>
    </row>
    <row r="90" spans="1:13" x14ac:dyDescent="0.35">
      <c r="A90" s="62"/>
      <c r="B90" s="2">
        <v>0.8</v>
      </c>
      <c r="C90" s="27">
        <v>1.13044483587146E-2</v>
      </c>
      <c r="D90" s="27">
        <v>3.0555913224816302E-2</v>
      </c>
      <c r="E90" s="27">
        <v>2.8790956363081901E-2</v>
      </c>
      <c r="F90" s="27">
        <v>2.6480551809072501E-2</v>
      </c>
      <c r="G90" s="27">
        <v>2.47530769556761E-2</v>
      </c>
      <c r="H90" s="27">
        <v>2.3427013307809798E-2</v>
      </c>
      <c r="I90" s="27">
        <v>2.23038773983717E-2</v>
      </c>
      <c r="J90" s="27">
        <v>2.1245261654257799E-2</v>
      </c>
      <c r="K90" s="27">
        <v>2.0398380234837501E-2</v>
      </c>
      <c r="L90" s="27">
        <v>1.9675577059388199E-2</v>
      </c>
      <c r="M90" s="27">
        <v>1.9046125933527901E-2</v>
      </c>
    </row>
    <row r="91" spans="1:13" x14ac:dyDescent="0.35">
      <c r="A91" s="62"/>
      <c r="B91" s="2">
        <v>0.85</v>
      </c>
      <c r="C91" s="27">
        <v>1.10264057293534E-2</v>
      </c>
      <c r="D91" s="27">
        <v>3.0258046463131901E-2</v>
      </c>
      <c r="E91" s="27">
        <v>2.8119267895817798E-2</v>
      </c>
      <c r="F91" s="27">
        <v>2.5816377252340299E-2</v>
      </c>
      <c r="G91" s="27">
        <v>2.4196494370698901E-2</v>
      </c>
      <c r="H91" s="27">
        <v>2.2890191525220899E-2</v>
      </c>
      <c r="I91" s="27">
        <v>2.1744450554251699E-2</v>
      </c>
      <c r="J91" s="27">
        <v>2.07764990627766E-2</v>
      </c>
      <c r="K91" s="27">
        <v>1.9955292344093298E-2</v>
      </c>
      <c r="L91" s="27">
        <v>1.9161626696586598E-2</v>
      </c>
      <c r="M91" s="27">
        <v>1.85538735240698E-2</v>
      </c>
    </row>
    <row r="92" spans="1:13" x14ac:dyDescent="0.35">
      <c r="A92" s="62"/>
      <c r="B92" s="2">
        <v>0.9</v>
      </c>
      <c r="C92" s="27">
        <v>1.0865313000976999E-2</v>
      </c>
      <c r="D92" s="27">
        <v>2.99999359995127E-2</v>
      </c>
      <c r="E92" s="27">
        <v>2.7501301839947701E-2</v>
      </c>
      <c r="F92" s="27">
        <v>2.5291988626122499E-2</v>
      </c>
      <c r="G92" s="27">
        <v>2.3548686876892998E-2</v>
      </c>
      <c r="H92" s="27">
        <v>2.2307999432086899E-2</v>
      </c>
      <c r="I92" s="27">
        <v>2.1265449002385101E-2</v>
      </c>
      <c r="J92" s="27">
        <v>2.0256102085113501E-2</v>
      </c>
      <c r="K92" s="27">
        <v>1.9440850242972402E-2</v>
      </c>
      <c r="L92" s="27">
        <v>1.8754929304122901E-2</v>
      </c>
      <c r="M92" s="27">
        <v>1.8001029267907101E-2</v>
      </c>
    </row>
    <row r="93" spans="1:13" x14ac:dyDescent="0.35">
      <c r="A93" s="62"/>
      <c r="B93" s="2">
        <v>0.95</v>
      </c>
      <c r="C93" s="27">
        <v>1.0617862455546899E-2</v>
      </c>
      <c r="D93" s="27">
        <v>2.9514394700527202E-2</v>
      </c>
      <c r="E93" s="27">
        <v>2.7060357853770301E-2</v>
      </c>
      <c r="F93" s="27">
        <v>2.4687804281711599E-2</v>
      </c>
      <c r="G93" s="27">
        <v>2.3037470877170601E-2</v>
      </c>
      <c r="H93" s="27">
        <v>2.1796930581331302E-2</v>
      </c>
      <c r="I93" s="27">
        <v>2.06434261053801E-2</v>
      </c>
      <c r="J93" s="27">
        <v>1.9796213135123301E-2</v>
      </c>
      <c r="K93" s="27">
        <v>1.9010821357369399E-2</v>
      </c>
      <c r="L93" s="27">
        <v>1.8277350813150399E-2</v>
      </c>
      <c r="M93" s="27">
        <v>1.7579849809408198E-2</v>
      </c>
    </row>
    <row r="94" spans="1:13" x14ac:dyDescent="0.35">
      <c r="A94" s="62"/>
      <c r="B94" s="2">
        <v>1</v>
      </c>
      <c r="C94" s="27">
        <v>1.0046679526567501E-2</v>
      </c>
      <c r="D94" s="27">
        <v>2.9316015541553501E-2</v>
      </c>
      <c r="E94" s="27">
        <v>2.6483826339244801E-2</v>
      </c>
      <c r="F94" s="27">
        <v>2.42207683622837E-2</v>
      </c>
      <c r="G94" s="27">
        <v>2.25884541869164E-2</v>
      </c>
      <c r="H94" s="27">
        <v>2.1405836567282701E-2</v>
      </c>
      <c r="I94" s="27">
        <v>2.0236680284142501E-2</v>
      </c>
      <c r="J94" s="27">
        <v>1.9290911033749601E-2</v>
      </c>
      <c r="K94" s="27">
        <v>1.8515724688768401E-2</v>
      </c>
      <c r="L94" s="27">
        <v>1.7827831208705899E-2</v>
      </c>
      <c r="M94" s="27">
        <v>1.7196362838149098E-2</v>
      </c>
    </row>
    <row r="105" spans="1:13" x14ac:dyDescent="0.35">
      <c r="A105" s="63" t="s">
        <v>1</v>
      </c>
      <c r="B105" s="63"/>
      <c r="C105" s="63"/>
      <c r="D105" s="63"/>
      <c r="E105" s="63"/>
      <c r="F105" s="63"/>
      <c r="G105" s="63"/>
      <c r="H105" s="63"/>
      <c r="I105" s="63"/>
      <c r="J105" s="63"/>
      <c r="K105" s="63"/>
      <c r="L105" s="63"/>
      <c r="M105" s="63"/>
    </row>
    <row r="106" spans="1:13" x14ac:dyDescent="0.35">
      <c r="A106" s="62" t="s">
        <v>0</v>
      </c>
      <c r="B106" s="1"/>
      <c r="C106" s="1">
        <v>0</v>
      </c>
      <c r="D106" s="1">
        <v>0.1</v>
      </c>
      <c r="E106" s="1">
        <v>0.2</v>
      </c>
      <c r="F106" s="1">
        <v>0.3</v>
      </c>
      <c r="G106" s="1">
        <v>0.4</v>
      </c>
      <c r="H106" s="1">
        <v>0.5</v>
      </c>
      <c r="I106" s="1">
        <v>0.6</v>
      </c>
      <c r="J106" s="1">
        <v>0.7</v>
      </c>
      <c r="K106" s="1">
        <v>0.8</v>
      </c>
      <c r="L106" s="1">
        <v>0.9</v>
      </c>
      <c r="M106" s="1">
        <v>1</v>
      </c>
    </row>
    <row r="107" spans="1:13" x14ac:dyDescent="0.35">
      <c r="A107" s="62"/>
      <c r="B107" s="2">
        <v>0</v>
      </c>
      <c r="C107" s="26">
        <v>0</v>
      </c>
      <c r="D107" s="27">
        <v>0</v>
      </c>
      <c r="E107" s="27">
        <v>0</v>
      </c>
      <c r="F107" s="27">
        <v>0</v>
      </c>
      <c r="G107" s="27">
        <v>0</v>
      </c>
      <c r="H107" s="27">
        <v>0</v>
      </c>
      <c r="I107" s="27">
        <v>0</v>
      </c>
      <c r="J107" s="27">
        <v>0</v>
      </c>
      <c r="K107" s="27">
        <v>0</v>
      </c>
      <c r="L107" s="27">
        <v>0</v>
      </c>
      <c r="M107" s="27">
        <v>0</v>
      </c>
    </row>
    <row r="108" spans="1:13" x14ac:dyDescent="0.35">
      <c r="A108" s="62"/>
      <c r="B108" s="2">
        <v>0.05</v>
      </c>
      <c r="C108" s="27">
        <v>8.2601029425859503E-3</v>
      </c>
      <c r="D108" s="27">
        <v>9.3958955258130993E-3</v>
      </c>
      <c r="E108" s="27">
        <v>1.00926402956247E-2</v>
      </c>
      <c r="F108" s="27">
        <v>1.05415796861053E-2</v>
      </c>
      <c r="G108" s="27">
        <v>1.08689656481147E-2</v>
      </c>
      <c r="H108" s="27">
        <v>1.1123217642307301E-2</v>
      </c>
      <c r="I108" s="27">
        <v>1.12731978297234E-2</v>
      </c>
      <c r="J108" s="27">
        <v>1.14594204351306E-2</v>
      </c>
      <c r="K108" s="27">
        <v>1.1543177999556099E-2</v>
      </c>
      <c r="L108" s="27">
        <v>1.16049982607365E-2</v>
      </c>
      <c r="M108" s="27">
        <v>1.16356778889894E-2</v>
      </c>
    </row>
    <row r="109" spans="1:13" x14ac:dyDescent="0.35">
      <c r="A109" s="62"/>
      <c r="B109" s="2">
        <v>0.1</v>
      </c>
      <c r="C109" s="27">
        <v>7.1503547951579103E-3</v>
      </c>
      <c r="D109" s="27">
        <v>9.54853463917971E-3</v>
      </c>
      <c r="E109" s="27">
        <v>1.0237523354589899E-2</v>
      </c>
      <c r="F109" s="27">
        <v>1.06169227510691E-2</v>
      </c>
      <c r="G109" s="27">
        <v>1.0865358635783201E-2</v>
      </c>
      <c r="H109" s="27">
        <v>1.1020482517778899E-2</v>
      </c>
      <c r="I109" s="27">
        <v>1.1038951575756101E-2</v>
      </c>
      <c r="J109" s="27">
        <v>1.1069825850427199E-2</v>
      </c>
      <c r="K109" s="27">
        <v>1.10171036794782E-2</v>
      </c>
      <c r="L109" s="27">
        <v>1.0913945734500901E-2</v>
      </c>
      <c r="M109" s="27">
        <v>1.08121363446116E-2</v>
      </c>
    </row>
    <row r="110" spans="1:13" x14ac:dyDescent="0.35">
      <c r="A110" s="62"/>
      <c r="B110" s="2">
        <v>0.15</v>
      </c>
      <c r="C110" s="27">
        <v>5.7745571248233301E-3</v>
      </c>
      <c r="D110" s="27">
        <v>9.2321773990988697E-3</v>
      </c>
      <c r="E110" s="27">
        <v>9.9817272275686299E-3</v>
      </c>
      <c r="F110" s="27">
        <v>1.0446703992784001E-2</v>
      </c>
      <c r="G110" s="27">
        <v>1.06610115617514E-2</v>
      </c>
      <c r="H110" s="27">
        <v>1.0702951811254E-2</v>
      </c>
      <c r="I110" s="27">
        <v>1.0634537786245299E-2</v>
      </c>
      <c r="J110" s="27">
        <v>1.05039738118649E-2</v>
      </c>
      <c r="K110" s="27">
        <v>1.0344815440475901E-2</v>
      </c>
      <c r="L110" s="27">
        <v>1.01579129695892E-2</v>
      </c>
      <c r="M110" s="27">
        <v>9.9650966003537195E-3</v>
      </c>
    </row>
    <row r="111" spans="1:13" x14ac:dyDescent="0.35">
      <c r="A111" s="62"/>
      <c r="B111" s="2">
        <v>0.2</v>
      </c>
      <c r="C111" s="27">
        <v>4.7313687391579203E-3</v>
      </c>
      <c r="D111" s="27">
        <v>8.86308401823044E-3</v>
      </c>
      <c r="E111" s="27">
        <v>9.8815327510237694E-3</v>
      </c>
      <c r="F111" s="27">
        <v>1.03296088054776E-2</v>
      </c>
      <c r="G111" s="27">
        <v>1.04059260338545E-2</v>
      </c>
      <c r="H111" s="27">
        <v>1.03110978379846E-2</v>
      </c>
      <c r="I111" s="27">
        <v>1.0130933485925199E-2</v>
      </c>
      <c r="J111" s="27">
        <v>9.90630500018597E-3</v>
      </c>
      <c r="K111" s="27">
        <v>9.6648801118135504E-3</v>
      </c>
      <c r="L111" s="27">
        <v>9.4421729445457493E-3</v>
      </c>
      <c r="M111" s="27">
        <v>9.21484734863043E-3</v>
      </c>
    </row>
    <row r="112" spans="1:13" x14ac:dyDescent="0.35">
      <c r="A112" s="62"/>
      <c r="B112" s="2">
        <v>0.25</v>
      </c>
      <c r="C112" s="27">
        <v>3.97398415952921E-3</v>
      </c>
      <c r="D112" s="27">
        <v>8.6735729128122295E-3</v>
      </c>
      <c r="E112" s="27">
        <v>9.7796590998768806E-3</v>
      </c>
      <c r="F112" s="27">
        <v>1.0131717659533E-2</v>
      </c>
      <c r="G112" s="27">
        <v>1.0072105564177E-2</v>
      </c>
      <c r="H112" s="27">
        <v>9.8612271249294298E-3</v>
      </c>
      <c r="I112" s="27">
        <v>9.5996567979454994E-3</v>
      </c>
      <c r="J112" s="27">
        <v>9.3292836099863104E-3</v>
      </c>
      <c r="K112" s="27">
        <v>9.0637719258666004E-3</v>
      </c>
      <c r="L112" s="27">
        <v>8.8113769888877903E-3</v>
      </c>
      <c r="M112" s="27">
        <v>8.5775451734662108E-3</v>
      </c>
    </row>
    <row r="113" spans="1:13" x14ac:dyDescent="0.35">
      <c r="A113" s="62"/>
      <c r="B113" s="2">
        <v>0.3</v>
      </c>
      <c r="C113" s="27">
        <v>3.45942401327193E-3</v>
      </c>
      <c r="D113" s="27">
        <v>8.5648316890001297E-3</v>
      </c>
      <c r="E113" s="27">
        <v>9.72143094986677E-3</v>
      </c>
      <c r="F113" s="27">
        <v>9.8947798833250999E-3</v>
      </c>
      <c r="G113" s="27">
        <v>9.7082164138555492E-3</v>
      </c>
      <c r="H113" s="27">
        <v>9.4133652746677399E-3</v>
      </c>
      <c r="I113" s="27">
        <v>9.1022448614239693E-3</v>
      </c>
      <c r="J113" s="27">
        <v>8.8012572377920203E-3</v>
      </c>
      <c r="K113" s="27">
        <v>8.5172448307275807E-3</v>
      </c>
      <c r="L113" s="27">
        <v>8.2711055874824507E-3</v>
      </c>
      <c r="M113" s="27">
        <v>8.0217542126774805E-3</v>
      </c>
    </row>
    <row r="114" spans="1:13" x14ac:dyDescent="0.35">
      <c r="A114" s="62"/>
      <c r="B114" s="2">
        <v>0.35</v>
      </c>
      <c r="C114" s="27">
        <v>2.9713143594562999E-3</v>
      </c>
      <c r="D114" s="27">
        <v>8.5358610376715695E-3</v>
      </c>
      <c r="E114" s="27">
        <v>9.5899589359760302E-3</v>
      </c>
      <c r="F114" s="27">
        <v>9.5977028831839596E-3</v>
      </c>
      <c r="G114" s="27">
        <v>9.3327425420284306E-3</v>
      </c>
      <c r="H114" s="27">
        <v>8.9870886877179198E-3</v>
      </c>
      <c r="I114" s="27">
        <v>8.6524793878197705E-3</v>
      </c>
      <c r="J114" s="27">
        <v>8.3362236618995701E-3</v>
      </c>
      <c r="K114" s="27">
        <v>8.0493753775954299E-3</v>
      </c>
      <c r="L114" s="27">
        <v>7.7940449118614197E-3</v>
      </c>
      <c r="M114" s="27">
        <v>7.5599341653287402E-3</v>
      </c>
    </row>
    <row r="115" spans="1:13" x14ac:dyDescent="0.35">
      <c r="A115" s="62"/>
      <c r="B115" s="2">
        <v>0.4</v>
      </c>
      <c r="C115" s="27">
        <v>2.68126209266484E-3</v>
      </c>
      <c r="D115" s="27">
        <v>8.4978556260466593E-3</v>
      </c>
      <c r="E115" s="27">
        <v>9.4356527552008594E-3</v>
      </c>
      <c r="F115" s="27">
        <v>9.3139270320534706E-3</v>
      </c>
      <c r="G115" s="27">
        <v>8.9630912989377993E-3</v>
      </c>
      <c r="H115" s="27">
        <v>8.5880337283015303E-3</v>
      </c>
      <c r="I115" s="27">
        <v>8.2486402243375796E-3</v>
      </c>
      <c r="J115" s="27">
        <v>7.9380413517355902E-3</v>
      </c>
      <c r="K115" s="27">
        <v>7.6652397401630896E-3</v>
      </c>
      <c r="L115" s="27">
        <v>7.3925787582993499E-3</v>
      </c>
      <c r="M115" s="27">
        <v>7.1686366572976104E-3</v>
      </c>
    </row>
    <row r="116" spans="1:13" x14ac:dyDescent="0.35">
      <c r="A116" s="62"/>
      <c r="B116" s="2">
        <v>0.45</v>
      </c>
      <c r="C116" s="27">
        <v>2.4440104607492698E-3</v>
      </c>
      <c r="D116" s="27">
        <v>8.51662829518318E-3</v>
      </c>
      <c r="E116" s="27">
        <v>9.2737469822168402E-3</v>
      </c>
      <c r="F116" s="27">
        <v>9.0374825522303599E-3</v>
      </c>
      <c r="G116" s="27">
        <v>8.6286161094903998E-3</v>
      </c>
      <c r="H116" s="27">
        <v>8.2348482683301007E-3</v>
      </c>
      <c r="I116" s="27">
        <v>7.8908344730734808E-3</v>
      </c>
      <c r="J116" s="27">
        <v>7.57301598787308E-3</v>
      </c>
      <c r="K116" s="27">
        <v>7.2975773364305496E-3</v>
      </c>
      <c r="L116" s="27">
        <v>7.0547037757933096E-3</v>
      </c>
      <c r="M116" s="27">
        <v>6.8357484415173496E-3</v>
      </c>
    </row>
    <row r="117" spans="1:13" x14ac:dyDescent="0.35">
      <c r="A117" s="62"/>
      <c r="B117" s="2">
        <v>0.5</v>
      </c>
      <c r="C117" s="27">
        <v>2.1569537930190598E-3</v>
      </c>
      <c r="D117" s="27">
        <v>8.5065886378288304E-3</v>
      </c>
      <c r="E117" s="27">
        <v>9.08702053129673E-3</v>
      </c>
      <c r="F117" s="27">
        <v>8.75230878591538E-3</v>
      </c>
      <c r="G117" s="27">
        <v>8.3206063136458397E-3</v>
      </c>
      <c r="H117" s="27">
        <v>7.9239467158913595E-3</v>
      </c>
      <c r="I117" s="27">
        <v>7.5741526670753999E-3</v>
      </c>
      <c r="J117" s="27">
        <v>7.2713773697614696E-3</v>
      </c>
      <c r="K117" s="27">
        <v>7.0094717666506802E-3</v>
      </c>
      <c r="L117" s="27">
        <v>6.7541417665779599E-3</v>
      </c>
      <c r="M117" s="27">
        <v>6.5403115004301097E-3</v>
      </c>
    </row>
    <row r="118" spans="1:13" x14ac:dyDescent="0.35">
      <c r="A118" s="62"/>
      <c r="B118" s="2">
        <v>0.55000000000000004</v>
      </c>
      <c r="C118" s="27">
        <v>2.01345048844814E-3</v>
      </c>
      <c r="D118" s="27">
        <v>8.5088750347495096E-3</v>
      </c>
      <c r="E118" s="27">
        <v>8.8923973962664604E-3</v>
      </c>
      <c r="F118" s="27">
        <v>8.4976023063063604E-3</v>
      </c>
      <c r="G118" s="27">
        <v>8.0365510657429695E-3</v>
      </c>
      <c r="H118" s="27">
        <v>7.6373210176825497E-3</v>
      </c>
      <c r="I118" s="27">
        <v>7.2917346842587003E-3</v>
      </c>
      <c r="J118" s="27">
        <v>6.9960649125277996E-3</v>
      </c>
      <c r="K118" s="27">
        <v>6.7307488061487701E-3</v>
      </c>
      <c r="L118" s="27">
        <v>6.4884857274591897E-3</v>
      </c>
      <c r="M118" s="27">
        <v>6.2799309380352497E-3</v>
      </c>
    </row>
    <row r="119" spans="1:13" x14ac:dyDescent="0.35">
      <c r="A119" s="62"/>
      <c r="B119" s="2">
        <v>0.6</v>
      </c>
      <c r="C119" s="27">
        <v>1.8401348497718601E-3</v>
      </c>
      <c r="D119" s="27">
        <v>8.4566418081522005E-3</v>
      </c>
      <c r="E119" s="27">
        <v>8.7273763492703403E-3</v>
      </c>
      <c r="F119" s="27">
        <v>8.2506360486149805E-3</v>
      </c>
      <c r="G119" s="27">
        <v>7.7667608857154898E-3</v>
      </c>
      <c r="H119" s="27">
        <v>7.3775919154286402E-3</v>
      </c>
      <c r="I119" s="27">
        <v>7.0444401353597598E-3</v>
      </c>
      <c r="J119" s="27">
        <v>6.7407572641968701E-3</v>
      </c>
      <c r="K119" s="27">
        <v>6.49332953616977E-3</v>
      </c>
      <c r="L119" s="27">
        <v>6.2653776258230201E-3</v>
      </c>
      <c r="M119" s="27">
        <v>6.0552195645868804E-3</v>
      </c>
    </row>
    <row r="120" spans="1:13" x14ac:dyDescent="0.35">
      <c r="A120" s="62"/>
      <c r="B120" s="2">
        <v>0.65</v>
      </c>
      <c r="C120" s="27">
        <v>1.6970507567748399E-3</v>
      </c>
      <c r="D120" s="27">
        <v>8.4348740056157095E-3</v>
      </c>
      <c r="E120" s="27">
        <v>8.5315909236669506E-3</v>
      </c>
      <c r="F120" s="27">
        <v>8.0182850360870396E-3</v>
      </c>
      <c r="G120" s="27">
        <v>7.53722619265318E-3</v>
      </c>
      <c r="H120" s="27">
        <v>7.1457587182521803E-3</v>
      </c>
      <c r="I120" s="27">
        <v>6.8172933533787701E-3</v>
      </c>
      <c r="J120" s="27">
        <v>6.5263342112302797E-3</v>
      </c>
      <c r="K120" s="27">
        <v>6.2696668319404099E-3</v>
      </c>
      <c r="L120" s="27">
        <v>6.0573485679924497E-3</v>
      </c>
      <c r="M120" s="27">
        <v>5.8451606892049304E-3</v>
      </c>
    </row>
    <row r="121" spans="1:13" x14ac:dyDescent="0.35">
      <c r="A121" s="62"/>
      <c r="B121" s="2">
        <v>0.7</v>
      </c>
      <c r="C121" s="27">
        <v>1.57104444224387E-3</v>
      </c>
      <c r="D121" s="27">
        <v>8.3878096193075197E-3</v>
      </c>
      <c r="E121" s="27">
        <v>8.3646858111023903E-3</v>
      </c>
      <c r="F121" s="27">
        <v>7.7907033264637002E-3</v>
      </c>
      <c r="G121" s="27">
        <v>7.3178042657673402E-3</v>
      </c>
      <c r="H121" s="27">
        <v>6.9406107068061803E-3</v>
      </c>
      <c r="I121" s="27">
        <v>6.61116698756814E-3</v>
      </c>
      <c r="J121" s="27">
        <v>6.3299201428890202E-3</v>
      </c>
      <c r="K121" s="27">
        <v>6.0702818445861296E-3</v>
      </c>
      <c r="L121" s="27">
        <v>5.85160264745355E-3</v>
      </c>
      <c r="M121" s="27">
        <v>5.6635932996869096E-3</v>
      </c>
    </row>
    <row r="122" spans="1:13" x14ac:dyDescent="0.35">
      <c r="A122" s="62"/>
      <c r="B122" s="2">
        <v>0.75</v>
      </c>
      <c r="C122" s="27">
        <v>1.4999855775386099E-3</v>
      </c>
      <c r="D122" s="27">
        <v>8.35645198822022E-3</v>
      </c>
      <c r="E122" s="27">
        <v>8.1881843507289904E-3</v>
      </c>
      <c r="F122" s="27">
        <v>7.6039857231080497E-3</v>
      </c>
      <c r="G122" s="27">
        <v>7.1184346452355402E-3</v>
      </c>
      <c r="H122" s="27">
        <v>6.7398436367511801E-3</v>
      </c>
      <c r="I122" s="27">
        <v>6.4232889562845204E-3</v>
      </c>
      <c r="J122" s="27">
        <v>6.1440258286893402E-3</v>
      </c>
      <c r="K122" s="27">
        <v>5.9153833426535104E-3</v>
      </c>
      <c r="L122" s="27">
        <v>5.6889452971517996E-3</v>
      </c>
      <c r="M122" s="27">
        <v>5.4947016760706902E-3</v>
      </c>
    </row>
    <row r="123" spans="1:13" x14ac:dyDescent="0.35">
      <c r="A123" s="62"/>
      <c r="B123" s="2">
        <v>0.8</v>
      </c>
      <c r="C123" s="27">
        <v>1.45573145709932E-3</v>
      </c>
      <c r="D123" s="27">
        <v>8.2882195711135899E-3</v>
      </c>
      <c r="E123" s="27">
        <v>8.0040479078888893E-3</v>
      </c>
      <c r="F123" s="27">
        <v>7.4199372902512602E-3</v>
      </c>
      <c r="G123" s="27">
        <v>6.9348779506981399E-3</v>
      </c>
      <c r="H123" s="27">
        <v>6.5592238679528202E-3</v>
      </c>
      <c r="I123" s="27">
        <v>6.2479535117745399E-3</v>
      </c>
      <c r="J123" s="27">
        <v>5.9796236455440504E-3</v>
      </c>
      <c r="K123" s="27">
        <v>5.7267663069069403E-3</v>
      </c>
      <c r="L123" s="27">
        <v>5.5282399989664598E-3</v>
      </c>
      <c r="M123" s="27">
        <v>5.3346250206232097E-3</v>
      </c>
    </row>
    <row r="124" spans="1:13" x14ac:dyDescent="0.35">
      <c r="A124" s="62"/>
      <c r="B124" s="2">
        <v>0.85</v>
      </c>
      <c r="C124" s="27">
        <v>1.3100296491757001E-3</v>
      </c>
      <c r="D124" s="27">
        <v>8.2406364381313307E-3</v>
      </c>
      <c r="E124" s="27">
        <v>7.8562637791037594E-3</v>
      </c>
      <c r="F124" s="27">
        <v>7.2380225174129001E-3</v>
      </c>
      <c r="G124" s="27">
        <v>6.7618442699313198E-3</v>
      </c>
      <c r="H124" s="27">
        <v>6.4090359956026103E-3</v>
      </c>
      <c r="I124" s="27">
        <v>6.0913353227078897E-3</v>
      </c>
      <c r="J124" s="27">
        <v>5.8279284276068202E-3</v>
      </c>
      <c r="K124" s="27">
        <v>5.5888174101710302E-3</v>
      </c>
      <c r="L124" s="27">
        <v>5.3768721409142E-3</v>
      </c>
      <c r="M124" s="27">
        <v>5.2016479894518904E-3</v>
      </c>
    </row>
    <row r="125" spans="1:13" x14ac:dyDescent="0.35">
      <c r="A125" s="62"/>
      <c r="B125" s="2">
        <v>0.9</v>
      </c>
      <c r="C125" s="27">
        <v>1.2745747808367001E-3</v>
      </c>
      <c r="D125" s="27">
        <v>8.1722838804125803E-3</v>
      </c>
      <c r="E125" s="27">
        <v>7.6968912035226796E-3</v>
      </c>
      <c r="F125" s="27">
        <v>7.0801703259348904E-3</v>
      </c>
      <c r="G125" s="27">
        <v>6.6085252910852398E-3</v>
      </c>
      <c r="H125" s="27">
        <v>6.25153398141265E-3</v>
      </c>
      <c r="I125" s="27">
        <v>5.9519386850297503E-3</v>
      </c>
      <c r="J125" s="27">
        <v>5.6794960983097597E-3</v>
      </c>
      <c r="K125" s="27">
        <v>5.4509364999830697E-3</v>
      </c>
      <c r="L125" s="27">
        <v>5.2470751106739001E-3</v>
      </c>
      <c r="M125" s="27">
        <v>5.05711371079087E-3</v>
      </c>
    </row>
    <row r="126" spans="1:13" x14ac:dyDescent="0.35">
      <c r="A126" s="62"/>
      <c r="B126" s="2">
        <v>0.95</v>
      </c>
      <c r="C126" s="27">
        <v>1.19297881610692E-3</v>
      </c>
      <c r="D126" s="27">
        <v>8.1154564395546896E-3</v>
      </c>
      <c r="E126" s="27">
        <v>7.5506875291466704E-3</v>
      </c>
      <c r="F126" s="27">
        <v>6.92278519272804E-3</v>
      </c>
      <c r="G126" s="27">
        <v>6.46427506580949E-3</v>
      </c>
      <c r="H126" s="27">
        <v>6.1193853616714504E-3</v>
      </c>
      <c r="I126" s="27">
        <v>5.80902909860015E-3</v>
      </c>
      <c r="J126" s="27">
        <v>5.5409483611583701E-3</v>
      </c>
      <c r="K126" s="27">
        <v>5.3253816440701502E-3</v>
      </c>
      <c r="L126" s="27">
        <v>5.1142978481948402E-3</v>
      </c>
      <c r="M126" s="27">
        <v>4.9438634887337702E-3</v>
      </c>
    </row>
    <row r="127" spans="1:13" x14ac:dyDescent="0.35">
      <c r="A127" s="62"/>
      <c r="B127" s="2">
        <v>1</v>
      </c>
      <c r="C127" s="27">
        <v>1.1292905546724801E-3</v>
      </c>
      <c r="D127" s="27">
        <v>8.0368788912892307E-3</v>
      </c>
      <c r="E127" s="27">
        <v>7.4176304042339299E-3</v>
      </c>
      <c r="F127" s="27">
        <v>6.7971963435411497E-3</v>
      </c>
      <c r="G127" s="27">
        <v>6.3426326960325198E-3</v>
      </c>
      <c r="H127" s="27">
        <v>5.9741255827248096E-3</v>
      </c>
      <c r="I127" s="27">
        <v>5.6773284450173404E-3</v>
      </c>
      <c r="J127" s="27">
        <v>5.4162871092557898E-3</v>
      </c>
      <c r="K127" s="27">
        <v>5.1886606961488698E-3</v>
      </c>
      <c r="L127" s="27">
        <v>5.0100474618375301E-3</v>
      </c>
      <c r="M127" s="27">
        <v>4.8285163938999202E-3</v>
      </c>
    </row>
    <row r="138" spans="1:13" x14ac:dyDescent="0.35">
      <c r="A138" s="63" t="s">
        <v>1</v>
      </c>
      <c r="B138" s="63"/>
      <c r="C138" s="63"/>
      <c r="D138" s="63"/>
      <c r="E138" s="63"/>
      <c r="F138" s="63"/>
      <c r="G138" s="63"/>
      <c r="H138" s="63"/>
      <c r="I138" s="63"/>
      <c r="J138" s="63"/>
      <c r="K138" s="63"/>
      <c r="L138" s="63"/>
      <c r="M138" s="63"/>
    </row>
    <row r="139" spans="1:13" x14ac:dyDescent="0.35">
      <c r="A139" s="62" t="s">
        <v>0</v>
      </c>
      <c r="B139" s="1"/>
      <c r="C139" s="1">
        <v>0</v>
      </c>
      <c r="D139" s="1">
        <v>0.1</v>
      </c>
      <c r="E139" s="1">
        <v>0.2</v>
      </c>
      <c r="F139" s="1">
        <v>0.3</v>
      </c>
      <c r="G139" s="1">
        <v>0.4</v>
      </c>
      <c r="H139" s="1">
        <v>0.5</v>
      </c>
      <c r="I139" s="1">
        <v>0.6</v>
      </c>
      <c r="J139" s="1">
        <v>0.7</v>
      </c>
      <c r="K139" s="1">
        <v>0.8</v>
      </c>
      <c r="L139" s="1">
        <v>0.9</v>
      </c>
      <c r="M139" s="1">
        <v>1</v>
      </c>
    </row>
    <row r="140" spans="1:13" x14ac:dyDescent="0.35">
      <c r="A140" s="62"/>
      <c r="B140" s="2">
        <v>0</v>
      </c>
      <c r="C140" s="22">
        <v>1</v>
      </c>
      <c r="D140" s="23">
        <v>1</v>
      </c>
      <c r="E140" s="23">
        <v>1</v>
      </c>
      <c r="F140" s="23">
        <v>1</v>
      </c>
      <c r="G140" s="23">
        <v>1</v>
      </c>
      <c r="H140" s="23">
        <v>1</v>
      </c>
      <c r="I140" s="23">
        <v>1</v>
      </c>
      <c r="J140" s="23">
        <v>1</v>
      </c>
      <c r="K140" s="23">
        <v>1</v>
      </c>
      <c r="L140" s="23">
        <v>1</v>
      </c>
      <c r="M140" s="23">
        <v>1</v>
      </c>
    </row>
    <row r="141" spans="1:13" x14ac:dyDescent="0.35">
      <c r="A141" s="62"/>
      <c r="B141" s="2">
        <v>0.05</v>
      </c>
      <c r="C141" s="23">
        <v>1.2460918426513701</v>
      </c>
      <c r="D141" s="23">
        <v>1.64048504829407</v>
      </c>
      <c r="E141" s="23">
        <v>1.9360496997833301</v>
      </c>
      <c r="F141" s="23">
        <v>2.1651561260223402</v>
      </c>
      <c r="G141" s="23">
        <v>2.3439066410064702</v>
      </c>
      <c r="H141" s="23">
        <v>2.4883069992065399</v>
      </c>
      <c r="I141" s="23">
        <v>2.5960235595703098</v>
      </c>
      <c r="J141" s="23">
        <v>2.6909720897674601</v>
      </c>
      <c r="K141" s="23">
        <v>2.76817107200623</v>
      </c>
      <c r="L141" s="23">
        <v>2.8359518051147501</v>
      </c>
      <c r="M141" s="23">
        <v>2.88527536392212</v>
      </c>
    </row>
    <row r="142" spans="1:13" x14ac:dyDescent="0.35">
      <c r="A142" s="62"/>
      <c r="B142" s="2">
        <v>0.1</v>
      </c>
      <c r="C142" s="23">
        <v>1.15366435050964</v>
      </c>
      <c r="D142" s="23">
        <v>1.9519083499908401</v>
      </c>
      <c r="E142" s="23">
        <v>2.4986596107482901</v>
      </c>
      <c r="F142" s="23">
        <v>2.90016436576843</v>
      </c>
      <c r="G142" s="23">
        <v>3.1999711990356401</v>
      </c>
      <c r="H142" s="23">
        <v>3.43029117584229</v>
      </c>
      <c r="I142" s="23">
        <v>3.6002964973449698</v>
      </c>
      <c r="J142" s="23">
        <v>3.7586841583252002</v>
      </c>
      <c r="K142" s="23">
        <v>3.86155462265015</v>
      </c>
      <c r="L142" s="23">
        <v>3.9446282386779798</v>
      </c>
      <c r="M142" s="23">
        <v>4.0091066360473597</v>
      </c>
    </row>
    <row r="143" spans="1:13" x14ac:dyDescent="0.35">
      <c r="A143" s="62"/>
      <c r="B143" s="2">
        <v>0.15</v>
      </c>
      <c r="C143" s="23">
        <v>1.0928367376327499</v>
      </c>
      <c r="D143" s="23">
        <v>2.2226037979125999</v>
      </c>
      <c r="E143" s="23">
        <v>2.9880714416503902</v>
      </c>
      <c r="F143" s="23">
        <v>3.5318045616149898</v>
      </c>
      <c r="G143" s="23">
        <v>3.8906188011169398</v>
      </c>
      <c r="H143" s="23">
        <v>4.2143836021423304</v>
      </c>
      <c r="I143" s="23">
        <v>4.4304733276367196</v>
      </c>
      <c r="J143" s="23">
        <v>4.6354026794433603</v>
      </c>
      <c r="K143" s="23">
        <v>4.6857895851135298</v>
      </c>
      <c r="L143" s="23">
        <v>4.89624118804932</v>
      </c>
      <c r="M143" s="23">
        <v>4.9095582962036097</v>
      </c>
    </row>
    <row r="144" spans="1:13" x14ac:dyDescent="0.35">
      <c r="A144" s="62"/>
      <c r="B144" s="2">
        <v>0.2</v>
      </c>
      <c r="C144" s="23">
        <v>1.04782402515411</v>
      </c>
      <c r="D144" s="23">
        <v>2.4802875518798801</v>
      </c>
      <c r="E144" s="23">
        <v>3.4120540618896502</v>
      </c>
      <c r="F144" s="23">
        <v>4.0221939086914098</v>
      </c>
      <c r="G144" s="23">
        <v>4.47214555740356</v>
      </c>
      <c r="H144" s="23">
        <v>4.8029594421386701</v>
      </c>
      <c r="I144" s="23">
        <v>5.0279259681701696</v>
      </c>
      <c r="J144" s="23">
        <v>5.2168874740600604</v>
      </c>
      <c r="K144" s="23">
        <v>5.3702263832092303</v>
      </c>
      <c r="L144" s="23">
        <v>5.4956622123718297</v>
      </c>
      <c r="M144" s="23">
        <v>5.5739793777465803</v>
      </c>
    </row>
    <row r="145" spans="1:13" x14ac:dyDescent="0.35">
      <c r="A145" s="62"/>
      <c r="B145" s="2">
        <v>0.25</v>
      </c>
      <c r="C145" s="23">
        <v>1.01750588417053</v>
      </c>
      <c r="D145" s="23">
        <v>2.71497774124146</v>
      </c>
      <c r="E145" s="23">
        <v>3.8686323165893599</v>
      </c>
      <c r="F145" s="23">
        <v>4.4053239822387704</v>
      </c>
      <c r="G145" s="23">
        <v>4.97499752044678</v>
      </c>
      <c r="H145" s="23">
        <v>5.3464870452880904</v>
      </c>
      <c r="I145" s="23">
        <v>5.6171317100524902</v>
      </c>
      <c r="J145" s="23">
        <v>5.8242988586425799</v>
      </c>
      <c r="K145" s="23">
        <v>5.9837851524353001</v>
      </c>
      <c r="L145" s="23">
        <v>6.10575675964356</v>
      </c>
      <c r="M145" s="23">
        <v>6.1940250396728498</v>
      </c>
    </row>
    <row r="146" spans="1:13" x14ac:dyDescent="0.35">
      <c r="A146" s="62"/>
      <c r="B146" s="2">
        <v>0.3</v>
      </c>
      <c r="C146" s="23">
        <v>1.0038800239562999</v>
      </c>
      <c r="D146" s="23">
        <v>2.9357614517211901</v>
      </c>
      <c r="E146" s="23">
        <v>4.1072916984558097</v>
      </c>
      <c r="F146" s="23">
        <v>4.8253445625305202</v>
      </c>
      <c r="G146" s="23">
        <v>5.4082579612731898</v>
      </c>
      <c r="H146" s="23">
        <v>5.82869529724121</v>
      </c>
      <c r="I146" s="23">
        <v>6.1090269088745099</v>
      </c>
      <c r="J146" s="23">
        <v>6.36301994323731</v>
      </c>
      <c r="K146" s="23">
        <v>6.5289211273193404</v>
      </c>
      <c r="L146" s="23">
        <v>6.6682200431823704</v>
      </c>
      <c r="M146" s="23">
        <v>6.7753639221191397</v>
      </c>
    </row>
    <row r="147" spans="1:13" x14ac:dyDescent="0.35">
      <c r="A147" s="62"/>
      <c r="B147" s="2">
        <v>0.35</v>
      </c>
      <c r="C147" s="23">
        <v>0.98316228389740001</v>
      </c>
      <c r="D147" s="23">
        <v>3.17240238189697</v>
      </c>
      <c r="E147" s="23">
        <v>4.41571140289307</v>
      </c>
      <c r="F147" s="23">
        <v>5.2453651428222701</v>
      </c>
      <c r="G147" s="23">
        <v>5.8304781913757298</v>
      </c>
      <c r="H147" s="23">
        <v>6.2726411819457999</v>
      </c>
      <c r="I147" s="23">
        <v>6.5975461006164604</v>
      </c>
      <c r="J147" s="23">
        <v>6.8495054244995099</v>
      </c>
      <c r="K147" s="23">
        <v>7.0343132019043004</v>
      </c>
      <c r="L147" s="23">
        <v>7.1873745918273899</v>
      </c>
      <c r="M147" s="23">
        <v>7.2959675788879403</v>
      </c>
    </row>
    <row r="148" spans="1:13" x14ac:dyDescent="0.35">
      <c r="A148" s="62"/>
      <c r="B148" s="2">
        <v>0.4</v>
      </c>
      <c r="C148" s="23">
        <v>0.97692728042602495</v>
      </c>
      <c r="D148" s="23">
        <v>3.36916208267212</v>
      </c>
      <c r="E148" s="23">
        <v>4.6354212760925302</v>
      </c>
      <c r="F148" s="23">
        <v>5.5808482170104998</v>
      </c>
      <c r="G148" s="23">
        <v>6.2014069557189897</v>
      </c>
      <c r="H148" s="23">
        <v>6.6773099899292001</v>
      </c>
      <c r="I148" s="23">
        <v>7.0266427993774396</v>
      </c>
      <c r="J148" s="23">
        <v>7.3049969673156703</v>
      </c>
      <c r="K148" s="23">
        <v>7.5102119445800799</v>
      </c>
      <c r="L148" s="23">
        <v>7.6697225570678702</v>
      </c>
      <c r="M148" s="23">
        <v>7.7876262664794904</v>
      </c>
    </row>
    <row r="149" spans="1:13" x14ac:dyDescent="0.35">
      <c r="A149" s="62"/>
      <c r="B149" s="2">
        <v>0.45</v>
      </c>
      <c r="C149" s="23">
        <v>0.96663439273834195</v>
      </c>
      <c r="D149" s="23">
        <v>3.5416507720947301</v>
      </c>
      <c r="E149" s="23">
        <v>4.9377140998840297</v>
      </c>
      <c r="F149" s="23">
        <v>5.8959078788757298</v>
      </c>
      <c r="G149" s="23">
        <v>6.5719571113586399</v>
      </c>
      <c r="H149" s="23">
        <v>7.0673727989196804</v>
      </c>
      <c r="I149" s="23">
        <v>7.44156837463379</v>
      </c>
      <c r="J149" s="23">
        <v>7.7314720153808603</v>
      </c>
      <c r="K149" s="23">
        <v>7.9507474899292001</v>
      </c>
      <c r="L149" s="23">
        <v>8.11492824554443</v>
      </c>
      <c r="M149" s="23">
        <v>8.2492532730102504</v>
      </c>
    </row>
    <row r="150" spans="1:13" x14ac:dyDescent="0.35">
      <c r="A150" s="62"/>
      <c r="B150" s="2">
        <v>0.5</v>
      </c>
      <c r="C150" s="23">
        <v>0.95472168922424305</v>
      </c>
      <c r="D150" s="23">
        <v>3.7283015251159699</v>
      </c>
      <c r="E150" s="23">
        <v>5.2105278968811</v>
      </c>
      <c r="F150" s="23">
        <v>6.1868343353271502</v>
      </c>
      <c r="G150" s="23">
        <v>6.9029722213745099</v>
      </c>
      <c r="H150" s="23">
        <v>7.4316701889038104</v>
      </c>
      <c r="I150" s="23">
        <v>7.8268804550170898</v>
      </c>
      <c r="J150" s="23">
        <v>8.1309871673584002</v>
      </c>
      <c r="K150" s="23">
        <v>8.3707065582275408</v>
      </c>
      <c r="L150" s="23">
        <v>8.5435333251953107</v>
      </c>
      <c r="M150" s="23">
        <v>8.6785621643066406</v>
      </c>
    </row>
    <row r="151" spans="1:13" x14ac:dyDescent="0.35">
      <c r="A151" s="62"/>
      <c r="B151" s="2">
        <v>0.55000000000000004</v>
      </c>
      <c r="C151" s="23">
        <v>0.95417153835296598</v>
      </c>
      <c r="D151" s="23">
        <v>3.9357457160949698</v>
      </c>
      <c r="E151" s="23">
        <v>5.42232370376587</v>
      </c>
      <c r="F151" s="23">
        <v>6.4697561264038104</v>
      </c>
      <c r="G151" s="23">
        <v>7.2226505279540998</v>
      </c>
      <c r="H151" s="23">
        <v>7.7781181335449201</v>
      </c>
      <c r="I151" s="23">
        <v>8.1963930130004901</v>
      </c>
      <c r="J151" s="23">
        <v>8.5204010009765607</v>
      </c>
      <c r="K151" s="23">
        <v>8.7678804397583008</v>
      </c>
      <c r="L151" s="23">
        <v>8.9550619125366193</v>
      </c>
      <c r="M151" s="23">
        <v>9.0985689163208008</v>
      </c>
    </row>
    <row r="152" spans="1:13" x14ac:dyDescent="0.35">
      <c r="A152" s="62"/>
      <c r="B152" s="2">
        <v>0.6</v>
      </c>
      <c r="C152" s="23">
        <v>0.94709277153015103</v>
      </c>
      <c r="D152" s="23">
        <v>4.0761067867279097</v>
      </c>
      <c r="E152" s="23">
        <v>5.6466245651245099</v>
      </c>
      <c r="F152" s="23">
        <v>6.7426862716674796</v>
      </c>
      <c r="G152" s="23">
        <v>7.5249376296997097</v>
      </c>
      <c r="H152" s="23">
        <v>8.1026391983032209</v>
      </c>
      <c r="I152" s="23">
        <v>8.5509910583496094</v>
      </c>
      <c r="J152" s="23">
        <v>8.8840551376342791</v>
      </c>
      <c r="K152" s="23">
        <v>9.1443758010864293</v>
      </c>
      <c r="L152" s="23">
        <v>9.3429307937622106</v>
      </c>
      <c r="M152" s="23">
        <v>9.4935712814331108</v>
      </c>
    </row>
    <row r="153" spans="1:13" x14ac:dyDescent="0.35">
      <c r="A153" s="62"/>
      <c r="B153" s="2">
        <v>0.65</v>
      </c>
      <c r="C153" s="23">
        <v>0.94640147686004605</v>
      </c>
      <c r="D153" s="23">
        <v>4.2164678573608398</v>
      </c>
      <c r="E153" s="23">
        <v>5.8682670593261701</v>
      </c>
      <c r="F153" s="23">
        <v>6.9920587539672896</v>
      </c>
      <c r="G153" s="23">
        <v>7.8103704452514702</v>
      </c>
      <c r="H153" s="23">
        <v>8.4297332763671893</v>
      </c>
      <c r="I153" s="23">
        <v>8.8877611160278303</v>
      </c>
      <c r="J153" s="23">
        <v>9.2381067276000994</v>
      </c>
      <c r="K153" s="23">
        <v>9.5071430206298793</v>
      </c>
      <c r="L153" s="23">
        <v>9.7098121643066406</v>
      </c>
      <c r="M153" s="23">
        <v>9.8678646087646502</v>
      </c>
    </row>
    <row r="154" spans="1:13" x14ac:dyDescent="0.35">
      <c r="A154" s="62"/>
      <c r="B154" s="2">
        <v>0.7</v>
      </c>
      <c r="C154" s="23">
        <v>0.93915200233459495</v>
      </c>
      <c r="D154" s="23">
        <v>4.3629789352417001</v>
      </c>
      <c r="E154" s="23">
        <v>6.0725569725036603</v>
      </c>
      <c r="F154" s="23">
        <v>7.2440099716186497</v>
      </c>
      <c r="G154" s="23">
        <v>8.0930805206298793</v>
      </c>
      <c r="H154" s="23">
        <v>8.7324972152709996</v>
      </c>
      <c r="I154" s="23">
        <v>9.2154140472412092</v>
      </c>
      <c r="J154" s="23">
        <v>9.5838079452514702</v>
      </c>
      <c r="K154" s="23">
        <v>9.8600168228149396</v>
      </c>
      <c r="L154" s="23">
        <v>10.0779581069946</v>
      </c>
      <c r="M154" s="23">
        <v>10.235868453979499</v>
      </c>
    </row>
    <row r="155" spans="1:13" x14ac:dyDescent="0.35">
      <c r="A155" s="62"/>
      <c r="B155" s="2">
        <v>0.75</v>
      </c>
      <c r="C155" s="23">
        <v>0.93418860435485795</v>
      </c>
      <c r="D155" s="23">
        <v>4.50360202789307</v>
      </c>
      <c r="E155" s="23">
        <v>6.2687754631042498</v>
      </c>
      <c r="F155" s="23">
        <v>7.4754552841186497</v>
      </c>
      <c r="G155" s="23">
        <v>8.3655548095703107</v>
      </c>
      <c r="H155" s="23">
        <v>9.0326223373413104</v>
      </c>
      <c r="I155" s="23">
        <v>9.5311746597290004</v>
      </c>
      <c r="J155" s="23">
        <v>9.9119758605956996</v>
      </c>
      <c r="K155" s="23">
        <v>10.2023267745972</v>
      </c>
      <c r="L155" s="23">
        <v>10.420691490173301</v>
      </c>
      <c r="M155" s="23">
        <v>10.589391708374</v>
      </c>
    </row>
    <row r="156" spans="1:13" x14ac:dyDescent="0.35">
      <c r="A156" s="62"/>
      <c r="B156" s="2">
        <v>0.8</v>
      </c>
      <c r="C156" s="23">
        <v>0.93571579456329401</v>
      </c>
      <c r="D156" s="23">
        <v>4.6239280700683603</v>
      </c>
      <c r="E156" s="23">
        <v>6.4679722785949698</v>
      </c>
      <c r="F156" s="23">
        <v>7.7042999267578098</v>
      </c>
      <c r="G156" s="23">
        <v>8.6278219223022496</v>
      </c>
      <c r="H156" s="23">
        <v>9.3131322860717791</v>
      </c>
      <c r="I156" s="23">
        <v>9.8339729309081996</v>
      </c>
      <c r="J156" s="23">
        <v>10.2238464355469</v>
      </c>
      <c r="K156" s="23">
        <v>10.5279026031494</v>
      </c>
      <c r="L156" s="23">
        <v>10.7568264007568</v>
      </c>
      <c r="M156" s="23">
        <v>10.920036315918001</v>
      </c>
    </row>
    <row r="157" spans="1:13" x14ac:dyDescent="0.35">
      <c r="A157" s="62"/>
      <c r="B157" s="2">
        <v>0.85</v>
      </c>
      <c r="C157" s="23">
        <v>0.92896234989166304</v>
      </c>
      <c r="D157" s="23">
        <v>4.7762765884399396</v>
      </c>
      <c r="E157" s="23">
        <v>6.6511187553405797</v>
      </c>
      <c r="F157" s="23">
        <v>7.9378604888915998</v>
      </c>
      <c r="G157" s="23">
        <v>8.8819665908813494</v>
      </c>
      <c r="H157" s="23">
        <v>9.5930805206298793</v>
      </c>
      <c r="I157" s="23">
        <v>10.124846458435099</v>
      </c>
      <c r="J157" s="23">
        <v>10.5333814620972</v>
      </c>
      <c r="K157" s="23">
        <v>10.8434085845947</v>
      </c>
      <c r="L157" s="23">
        <v>11.0716753005981</v>
      </c>
      <c r="M157" s="23">
        <v>11.253618240356399</v>
      </c>
    </row>
    <row r="158" spans="1:13" x14ac:dyDescent="0.35">
      <c r="A158" s="62"/>
      <c r="B158" s="2">
        <v>0.9</v>
      </c>
      <c r="C158" s="23">
        <v>0.93150115013122603</v>
      </c>
      <c r="D158" s="23">
        <v>4.9021744728088397</v>
      </c>
      <c r="E158" s="23">
        <v>6.82798528671265</v>
      </c>
      <c r="F158" s="23">
        <v>8.1528701782226598</v>
      </c>
      <c r="G158" s="23">
        <v>9.13256740570068</v>
      </c>
      <c r="H158" s="23">
        <v>9.8590898513793999</v>
      </c>
      <c r="I158" s="23">
        <v>10.4129190444946</v>
      </c>
      <c r="J158" s="23">
        <v>10.830400466918899</v>
      </c>
      <c r="K158" s="23">
        <v>11.148216247558601</v>
      </c>
      <c r="L158" s="23">
        <v>11.3904867172241</v>
      </c>
      <c r="M158" s="23">
        <v>11.573875427246101</v>
      </c>
    </row>
    <row r="159" spans="1:13" x14ac:dyDescent="0.35">
      <c r="A159" s="62"/>
      <c r="B159" s="2">
        <v>0.95</v>
      </c>
      <c r="C159" s="23">
        <v>0.92767715454101596</v>
      </c>
      <c r="D159" s="23">
        <v>5.0249969959258998</v>
      </c>
      <c r="E159" s="23">
        <v>6.9965133666992196</v>
      </c>
      <c r="F159" s="23">
        <v>8.3637189865112305</v>
      </c>
      <c r="G159" s="23">
        <v>9.37579250335693</v>
      </c>
      <c r="H159" s="23">
        <v>10.121351242065399</v>
      </c>
      <c r="I159" s="23">
        <v>10.6859998703003</v>
      </c>
      <c r="J159" s="23">
        <v>11.122133255004901</v>
      </c>
      <c r="K159" s="23">
        <v>11.4469890594482</v>
      </c>
      <c r="L159" s="23">
        <v>11.699572563171399</v>
      </c>
      <c r="M159" s="23">
        <v>11.8816566467285</v>
      </c>
    </row>
    <row r="160" spans="1:13" x14ac:dyDescent="0.35">
      <c r="A160" s="62"/>
      <c r="B160" s="2">
        <v>1</v>
      </c>
      <c r="C160" s="23">
        <v>0.92000114917755105</v>
      </c>
      <c r="D160" s="23">
        <v>5.1478195190429696</v>
      </c>
      <c r="E160" s="23">
        <v>7.1685743331909197</v>
      </c>
      <c r="F160" s="23">
        <v>8.5684175491333008</v>
      </c>
      <c r="G160" s="23">
        <v>9.6076011657714808</v>
      </c>
      <c r="H160" s="23">
        <v>10.3762807846069</v>
      </c>
      <c r="I160" s="23">
        <v>10.959433555603001</v>
      </c>
      <c r="J160" s="23">
        <v>11.3995666503906</v>
      </c>
      <c r="K160" s="23">
        <v>11.7300930023193</v>
      </c>
      <c r="L160" s="23">
        <v>11.997103691101101</v>
      </c>
      <c r="M160" s="23">
        <v>12.1884498596191</v>
      </c>
    </row>
    <row r="171" spans="1:13" x14ac:dyDescent="0.35">
      <c r="A171" s="63" t="s">
        <v>1</v>
      </c>
      <c r="B171" s="63"/>
      <c r="C171" s="63"/>
      <c r="D171" s="63"/>
      <c r="E171" s="63"/>
      <c r="F171" s="63"/>
      <c r="G171" s="63"/>
      <c r="H171" s="63"/>
      <c r="I171" s="63"/>
      <c r="J171" s="63"/>
      <c r="K171" s="63"/>
      <c r="L171" s="63"/>
      <c r="M171" s="63"/>
    </row>
    <row r="172" spans="1:13" x14ac:dyDescent="0.35">
      <c r="A172" s="62" t="s">
        <v>0</v>
      </c>
      <c r="B172" s="1"/>
      <c r="C172" s="1">
        <v>0</v>
      </c>
      <c r="D172" s="1">
        <v>0.1</v>
      </c>
      <c r="E172" s="1">
        <v>0.2</v>
      </c>
      <c r="F172" s="1">
        <v>0.3</v>
      </c>
      <c r="G172" s="1">
        <v>0.4</v>
      </c>
      <c r="H172" s="1">
        <v>0.5</v>
      </c>
      <c r="I172" s="1">
        <v>0.6</v>
      </c>
      <c r="J172" s="1">
        <v>0.7</v>
      </c>
      <c r="K172" s="1">
        <v>0.8</v>
      </c>
      <c r="L172" s="1">
        <v>0.9</v>
      </c>
      <c r="M172" s="1">
        <v>1</v>
      </c>
    </row>
    <row r="173" spans="1:13" x14ac:dyDescent="0.35">
      <c r="A173" s="62"/>
      <c r="B173" s="2">
        <v>0</v>
      </c>
      <c r="C173" s="26">
        <v>0</v>
      </c>
      <c r="D173" s="27">
        <v>0</v>
      </c>
      <c r="E173" s="27">
        <v>0</v>
      </c>
      <c r="F173" s="27">
        <v>0</v>
      </c>
      <c r="G173" s="27">
        <v>0</v>
      </c>
      <c r="H173" s="27">
        <v>0</v>
      </c>
      <c r="I173" s="27">
        <v>0</v>
      </c>
      <c r="J173" s="27">
        <v>0</v>
      </c>
      <c r="K173" s="27">
        <v>0</v>
      </c>
      <c r="L173" s="27">
        <v>0</v>
      </c>
      <c r="M173" s="27">
        <v>0</v>
      </c>
    </row>
    <row r="174" spans="1:13" x14ac:dyDescent="0.35">
      <c r="A174" s="62"/>
      <c r="B174" s="2">
        <v>0.05</v>
      </c>
      <c r="C174" s="27">
        <v>1.80935151875019E-2</v>
      </c>
      <c r="D174" s="27">
        <v>1.7917603254318199E-2</v>
      </c>
      <c r="E174" s="27">
        <v>1.90465394407511E-2</v>
      </c>
      <c r="F174" s="27">
        <v>2.1399585530161899E-2</v>
      </c>
      <c r="G174" s="27">
        <v>2.3689437657594702E-2</v>
      </c>
      <c r="H174" s="27">
        <v>2.55192182958126E-2</v>
      </c>
      <c r="I174" s="27">
        <v>2.7792850509285899E-2</v>
      </c>
      <c r="J174" s="27">
        <v>3.3160351216793102E-2</v>
      </c>
      <c r="K174" s="27">
        <v>3.3108659088611603E-2</v>
      </c>
      <c r="L174" s="27">
        <v>3.4949615597724901E-2</v>
      </c>
      <c r="M174" s="27">
        <v>3.7059132009744603E-2</v>
      </c>
    </row>
    <row r="175" spans="1:13" x14ac:dyDescent="0.35">
      <c r="A175" s="62"/>
      <c r="B175" s="2">
        <v>0.1</v>
      </c>
      <c r="C175" s="27">
        <v>1.92895904183388E-2</v>
      </c>
      <c r="D175" s="27">
        <v>2.4240005761384999E-2</v>
      </c>
      <c r="E175" s="27">
        <v>2.9654413461685201E-2</v>
      </c>
      <c r="F175" s="27">
        <v>3.9731457829475403E-2</v>
      </c>
      <c r="G175" s="27">
        <v>4.0351819247007398E-2</v>
      </c>
      <c r="H175" s="27">
        <v>4.5327015221118899E-2</v>
      </c>
      <c r="I175" s="27">
        <v>5.5673621594905902E-2</v>
      </c>
      <c r="J175" s="27">
        <v>5.6939259171485901E-2</v>
      </c>
      <c r="K175" s="27">
        <v>6.2860973179340404E-2</v>
      </c>
      <c r="L175" s="27">
        <v>6.8782687187194796E-2</v>
      </c>
      <c r="M175" s="27">
        <v>7.1743544191122097E-2</v>
      </c>
    </row>
    <row r="176" spans="1:13" x14ac:dyDescent="0.35">
      <c r="A176" s="62"/>
      <c r="B176" s="2">
        <v>0.15</v>
      </c>
      <c r="C176" s="27">
        <v>1.2724974192678901E-2</v>
      </c>
      <c r="D176" s="27">
        <v>2.90432386100292E-2</v>
      </c>
      <c r="E176" s="27">
        <v>4.0052536875009502E-2</v>
      </c>
      <c r="F176" s="27">
        <v>4.8727896064519903E-2</v>
      </c>
      <c r="G176" s="27">
        <v>5.7707550935447202E-2</v>
      </c>
      <c r="H176" s="27">
        <v>6.3874211162328706E-2</v>
      </c>
      <c r="I176" s="27">
        <v>7.2795966640114798E-2</v>
      </c>
      <c r="J176" s="27">
        <v>7.4968934059143094E-2</v>
      </c>
      <c r="K176" s="27">
        <v>8.0485207960009603E-2</v>
      </c>
      <c r="L176" s="27">
        <v>8.6562275886535603E-2</v>
      </c>
      <c r="M176" s="27">
        <v>8.9474827051162706E-2</v>
      </c>
    </row>
    <row r="177" spans="1:13" x14ac:dyDescent="0.35">
      <c r="A177" s="62"/>
      <c r="B177" s="2">
        <v>0.2</v>
      </c>
      <c r="C177" s="27">
        <v>1.1184430681169E-2</v>
      </c>
      <c r="D177" s="27">
        <v>3.0519107356667501E-2</v>
      </c>
      <c r="E177" s="27">
        <v>5.0567947328090702E-2</v>
      </c>
      <c r="F177" s="27">
        <v>6.6474728286266299E-2</v>
      </c>
      <c r="G177" s="27">
        <v>7.5063282623887104E-2</v>
      </c>
      <c r="H177" s="27">
        <v>8.2421407103538499E-2</v>
      </c>
      <c r="I177" s="27">
        <v>8.9918311685323701E-2</v>
      </c>
      <c r="J177" s="27">
        <v>9.2998608946800204E-2</v>
      </c>
      <c r="K177" s="27">
        <v>9.8109442740678801E-2</v>
      </c>
      <c r="L177" s="27">
        <v>0.10434186458587601</v>
      </c>
      <c r="M177" s="27">
        <v>0.107206109911203</v>
      </c>
    </row>
    <row r="178" spans="1:13" x14ac:dyDescent="0.35">
      <c r="A178" s="62"/>
      <c r="B178" s="2">
        <v>0.25</v>
      </c>
      <c r="C178" s="27">
        <v>7.8307390213012695E-3</v>
      </c>
      <c r="D178" s="27">
        <v>3.98403145372868E-2</v>
      </c>
      <c r="E178" s="27">
        <v>6.1575531959533698E-2</v>
      </c>
      <c r="F178" s="27">
        <v>7.7334947884082794E-2</v>
      </c>
      <c r="G178" s="27">
        <v>9.2419014312326894E-2</v>
      </c>
      <c r="H178" s="27">
        <v>0.100968603044748</v>
      </c>
      <c r="I178" s="27">
        <v>0.10704065673053299</v>
      </c>
      <c r="J178" s="27">
        <v>0.111028283834457</v>
      </c>
      <c r="K178" s="27">
        <v>0.115733677521348</v>
      </c>
      <c r="L178" s="27">
        <v>0.12212145328521699</v>
      </c>
      <c r="M178" s="27">
        <v>0.12493739277124399</v>
      </c>
    </row>
    <row r="179" spans="1:13" x14ac:dyDescent="0.35">
      <c r="A179" s="62"/>
      <c r="B179" s="2">
        <v>0.3</v>
      </c>
      <c r="C179" s="27">
        <v>4.0948870591819304E-3</v>
      </c>
      <c r="D179" s="27">
        <v>4.1707709431648303E-2</v>
      </c>
      <c r="E179" s="27">
        <v>7.0646889507770497E-2</v>
      </c>
      <c r="F179" s="27">
        <v>8.8195167481899303E-2</v>
      </c>
      <c r="G179" s="27">
        <v>0.109774746000767</v>
      </c>
      <c r="H179" s="27">
        <v>0.119515798985958</v>
      </c>
      <c r="I179" s="27">
        <v>0.12416300177574199</v>
      </c>
      <c r="J179" s="27">
        <v>0.12905795872211501</v>
      </c>
      <c r="K179" s="27">
        <v>0.13335791230201699</v>
      </c>
      <c r="L179" s="27">
        <v>0.13717757165432001</v>
      </c>
      <c r="M179" s="27">
        <v>0.13751171529293099</v>
      </c>
    </row>
    <row r="180" spans="1:13" x14ac:dyDescent="0.35">
      <c r="A180" s="62"/>
      <c r="B180" s="2">
        <v>0.35</v>
      </c>
      <c r="C180" s="27">
        <v>3.2426358666271002E-3</v>
      </c>
      <c r="D180" s="27">
        <v>5.2303701639175401E-2</v>
      </c>
      <c r="E180" s="27">
        <v>7.9718247056007399E-2</v>
      </c>
      <c r="F180" s="27">
        <v>9.9055387079715701E-2</v>
      </c>
      <c r="G180" s="27">
        <v>0.120839916169643</v>
      </c>
      <c r="H180" s="27">
        <v>0.129647001624107</v>
      </c>
      <c r="I180" s="27">
        <v>0.13673384487628901</v>
      </c>
      <c r="J180" s="27">
        <v>0.142675146460533</v>
      </c>
      <c r="K180" s="27">
        <v>0.14586056768894201</v>
      </c>
      <c r="L180" s="27">
        <v>0.151692599058151</v>
      </c>
      <c r="M180" s="27">
        <v>0.15278787910938299</v>
      </c>
    </row>
    <row r="181" spans="1:13" x14ac:dyDescent="0.35">
      <c r="A181" s="62"/>
      <c r="B181" s="2">
        <v>0.4</v>
      </c>
      <c r="C181" s="27">
        <v>2.2728210315108299E-3</v>
      </c>
      <c r="D181" s="27">
        <v>5.14612309634686E-2</v>
      </c>
      <c r="E181" s="27">
        <v>8.8789604604244204E-2</v>
      </c>
      <c r="F181" s="27">
        <v>0.109915606677532</v>
      </c>
      <c r="G181" s="27">
        <v>0.12917517125606501</v>
      </c>
      <c r="H181" s="27">
        <v>0.14025628566741899</v>
      </c>
      <c r="I181" s="27">
        <v>0.147922903299332</v>
      </c>
      <c r="J181" s="27">
        <v>0.15533602237701399</v>
      </c>
      <c r="K181" s="27">
        <v>0.15983510017395</v>
      </c>
      <c r="L181" s="27">
        <v>0.16235925257205999</v>
      </c>
      <c r="M181" s="27">
        <v>0.16750942170620001</v>
      </c>
    </row>
    <row r="182" spans="1:13" x14ac:dyDescent="0.35">
      <c r="A182" s="62"/>
      <c r="B182" s="2">
        <v>0.45</v>
      </c>
      <c r="C182" s="27">
        <v>1.2519838055595799E-3</v>
      </c>
      <c r="D182" s="27">
        <v>5.6596559161941201E-2</v>
      </c>
      <c r="E182" s="27">
        <v>9.7860962152481107E-2</v>
      </c>
      <c r="F182" s="27">
        <v>0.120775826275349</v>
      </c>
      <c r="G182" s="27">
        <v>0.13842618465423601</v>
      </c>
      <c r="H182" s="27">
        <v>0.15167692303657501</v>
      </c>
      <c r="I182" s="27">
        <v>0.15911541879177099</v>
      </c>
      <c r="J182" s="27">
        <v>0.16672900319099401</v>
      </c>
      <c r="K182" s="27">
        <v>0.17176146805286399</v>
      </c>
      <c r="L182" s="27">
        <v>0.175481572747231</v>
      </c>
      <c r="M182" s="27">
        <v>0.17857870459556599</v>
      </c>
    </row>
    <row r="183" spans="1:13" x14ac:dyDescent="0.35">
      <c r="A183" s="62"/>
      <c r="B183" s="2">
        <v>0.5</v>
      </c>
      <c r="C183" s="27">
        <v>8.2397396909072995E-5</v>
      </c>
      <c r="D183" s="27">
        <v>6.1731887360413899E-2</v>
      </c>
      <c r="E183" s="27">
        <v>0.106932319700718</v>
      </c>
      <c r="F183" s="27">
        <v>0.132795080542564</v>
      </c>
      <c r="G183" s="27">
        <v>0.15054643154144301</v>
      </c>
      <c r="H183" s="27">
        <v>0.15902671217918399</v>
      </c>
      <c r="I183" s="27">
        <v>0.16935770213604001</v>
      </c>
      <c r="J183" s="27">
        <v>0.175514921545982</v>
      </c>
      <c r="K183" s="27">
        <v>0.18333999812603</v>
      </c>
      <c r="L183" s="27">
        <v>0.18805448710918399</v>
      </c>
      <c r="M183" s="27">
        <v>0.19043402373790699</v>
      </c>
    </row>
    <row r="184" spans="1:13" x14ac:dyDescent="0.35">
      <c r="A184" s="62"/>
      <c r="B184" s="2">
        <v>0.55000000000000004</v>
      </c>
      <c r="C184" s="27">
        <v>5.8712949976325003E-4</v>
      </c>
      <c r="D184" s="27">
        <v>6.68672155588865E-2</v>
      </c>
      <c r="E184" s="27">
        <v>0.109420530498028</v>
      </c>
      <c r="F184" s="27">
        <v>0.13860984146595001</v>
      </c>
      <c r="G184" s="27">
        <v>0.15425208210945099</v>
      </c>
      <c r="H184" s="27">
        <v>0.16767868399620101</v>
      </c>
      <c r="I184" s="27">
        <v>0.17918866872787501</v>
      </c>
      <c r="J184" s="27">
        <v>0.185781240463257</v>
      </c>
      <c r="K184" s="27">
        <v>0.19266833364963501</v>
      </c>
      <c r="L184" s="27">
        <v>0.19932174682617201</v>
      </c>
      <c r="M184" s="27">
        <v>0.20272883772850001</v>
      </c>
    </row>
    <row r="185" spans="1:13" x14ac:dyDescent="0.35">
      <c r="A185" s="62"/>
      <c r="B185" s="2">
        <v>0.6</v>
      </c>
      <c r="C185" s="27">
        <v>-1.33957876823843E-3</v>
      </c>
      <c r="D185" s="27">
        <v>7.2002543757359205E-2</v>
      </c>
      <c r="E185" s="27">
        <v>0.11844178289175</v>
      </c>
      <c r="F185" s="27">
        <v>0.14342065155506101</v>
      </c>
      <c r="G185" s="27">
        <v>0.16243658959865601</v>
      </c>
      <c r="H185" s="27">
        <v>0.176330640912056</v>
      </c>
      <c r="I185" s="27">
        <v>0.18796764314174699</v>
      </c>
      <c r="J185" s="27">
        <v>0.19815528392791701</v>
      </c>
      <c r="K185" s="27">
        <v>0.20270621776580799</v>
      </c>
      <c r="L185" s="27">
        <v>0.20852118730545</v>
      </c>
      <c r="M185" s="27">
        <v>0.21256087720394101</v>
      </c>
    </row>
    <row r="186" spans="1:13" x14ac:dyDescent="0.35">
      <c r="A186" s="62"/>
      <c r="B186" s="2">
        <v>0.65</v>
      </c>
      <c r="C186" s="27">
        <v>-8.1036105984821905E-4</v>
      </c>
      <c r="D186" s="27">
        <v>7.7137871955831799E-2</v>
      </c>
      <c r="E186" s="27">
        <v>0.12154406309127801</v>
      </c>
      <c r="F186" s="27">
        <v>0.14846204221248599</v>
      </c>
      <c r="G186" s="27">
        <v>0.16958393156528501</v>
      </c>
      <c r="H186" s="27">
        <v>0.18689185380935699</v>
      </c>
      <c r="I186" s="27">
        <v>0.19750744104385401</v>
      </c>
      <c r="J186" s="27">
        <v>0.206642717123032</v>
      </c>
      <c r="K186" s="27">
        <v>0.21356011927127799</v>
      </c>
      <c r="L186" s="27">
        <v>0.21921274065971399</v>
      </c>
      <c r="M186" s="27">
        <v>0.223496779799461</v>
      </c>
    </row>
    <row r="187" spans="1:13" x14ac:dyDescent="0.35">
      <c r="A187" s="62"/>
      <c r="B187" s="2">
        <v>0.7</v>
      </c>
      <c r="C187" s="27">
        <v>-1.3952255249023401E-3</v>
      </c>
      <c r="D187" s="27">
        <v>8.2273200154304504E-2</v>
      </c>
      <c r="E187" s="27">
        <v>0.130617275834084</v>
      </c>
      <c r="F187" s="27">
        <v>0.15711614489555401</v>
      </c>
      <c r="G187" s="27">
        <v>0.177599906921387</v>
      </c>
      <c r="H187" s="27">
        <v>0.19554597139358501</v>
      </c>
      <c r="I187" s="27">
        <v>0.206656128168106</v>
      </c>
      <c r="J187" s="27">
        <v>0.21785375475883501</v>
      </c>
      <c r="K187" s="27">
        <v>0.22333753108978299</v>
      </c>
      <c r="L187" s="27">
        <v>0.229740381240845</v>
      </c>
      <c r="M187" s="27">
        <v>0.23090623319149001</v>
      </c>
    </row>
    <row r="188" spans="1:13" x14ac:dyDescent="0.35">
      <c r="A188" s="62"/>
      <c r="B188" s="2">
        <v>0.75</v>
      </c>
      <c r="C188" s="27">
        <v>-3.9209127426147504E-3</v>
      </c>
      <c r="D188" s="27">
        <v>8.4543675184249906E-2</v>
      </c>
      <c r="E188" s="27">
        <v>0.13561548292636899</v>
      </c>
      <c r="F188" s="27">
        <v>0.16364440321922299</v>
      </c>
      <c r="G188" s="27">
        <v>0.18574820458888999</v>
      </c>
      <c r="H188" s="27">
        <v>0.20224735140800501</v>
      </c>
      <c r="I188" s="27">
        <v>0.21560794115066501</v>
      </c>
      <c r="J188" s="27">
        <v>0.226652666926384</v>
      </c>
      <c r="K188" s="27">
        <v>0.233323648571968</v>
      </c>
      <c r="L188" s="27">
        <v>0.23834042251110099</v>
      </c>
      <c r="M188" s="27">
        <v>0.242095202207565</v>
      </c>
    </row>
    <row r="189" spans="1:13" x14ac:dyDescent="0.35">
      <c r="A189" s="62"/>
      <c r="B189" s="2">
        <v>0.8</v>
      </c>
      <c r="C189" s="27">
        <v>-2.52335122786462E-3</v>
      </c>
      <c r="D189" s="27">
        <v>8.0393284559249906E-2</v>
      </c>
      <c r="E189" s="27">
        <v>0.14244657754898099</v>
      </c>
      <c r="F189" s="27">
        <v>0.17025576531887099</v>
      </c>
      <c r="G189" s="27">
        <v>0.19338120520114899</v>
      </c>
      <c r="H189" s="27">
        <v>0.211018607020378</v>
      </c>
      <c r="I189" s="27">
        <v>0.22428995370864899</v>
      </c>
      <c r="J189" s="27">
        <v>0.23406176269054399</v>
      </c>
      <c r="K189" s="27">
        <v>0.23962114751339</v>
      </c>
      <c r="L189" s="27">
        <v>0.24702228605747201</v>
      </c>
      <c r="M189" s="27">
        <v>0.25203064084053001</v>
      </c>
    </row>
    <row r="190" spans="1:13" x14ac:dyDescent="0.35">
      <c r="A190" s="62"/>
      <c r="B190" s="2">
        <v>0.85</v>
      </c>
      <c r="C190" s="27">
        <v>-3.2108312007039798E-3</v>
      </c>
      <c r="D190" s="27">
        <v>8.6124040186405196E-2</v>
      </c>
      <c r="E190" s="27">
        <v>0.14706727862358099</v>
      </c>
      <c r="F190" s="27">
        <v>0.17491215467453</v>
      </c>
      <c r="G190" s="27">
        <v>0.20100514590740201</v>
      </c>
      <c r="H190" s="27">
        <v>0.218749910593033</v>
      </c>
      <c r="I190" s="27">
        <v>0.23266012966632801</v>
      </c>
      <c r="J190" s="27">
        <v>0.24328660964965801</v>
      </c>
      <c r="K190" s="27">
        <v>0.24998250603675801</v>
      </c>
      <c r="L190" s="27">
        <v>0.255487620830536</v>
      </c>
      <c r="M190" s="27">
        <v>0.25960928201675398</v>
      </c>
    </row>
    <row r="191" spans="1:13" x14ac:dyDescent="0.35">
      <c r="A191" s="62"/>
      <c r="B191" s="2">
        <v>0.9</v>
      </c>
      <c r="C191" s="27">
        <v>-3.7315853405743798E-3</v>
      </c>
      <c r="D191" s="27">
        <v>9.2084761708974797E-2</v>
      </c>
      <c r="E191" s="27">
        <v>0.149456277489662</v>
      </c>
      <c r="F191" s="27">
        <v>0.18150915205478699</v>
      </c>
      <c r="G191" s="27">
        <v>0.20674793422222101</v>
      </c>
      <c r="H191" s="27">
        <v>0.22566460072994199</v>
      </c>
      <c r="I191" s="27">
        <v>0.24131079018116</v>
      </c>
      <c r="J191" s="27">
        <v>0.24883987009525299</v>
      </c>
      <c r="K191" s="27">
        <v>0.25808596611022999</v>
      </c>
      <c r="L191" s="27">
        <v>0.26326653361320501</v>
      </c>
      <c r="M191" s="27">
        <v>0.26920419931411699</v>
      </c>
    </row>
    <row r="192" spans="1:13" x14ac:dyDescent="0.35">
      <c r="A192" s="62"/>
      <c r="B192" s="2">
        <v>0.95</v>
      </c>
      <c r="C192" s="27">
        <v>-3.7416934501379698E-3</v>
      </c>
      <c r="D192" s="27">
        <v>9.8045483231544495E-2</v>
      </c>
      <c r="E192" s="27">
        <v>0.152217477560043</v>
      </c>
      <c r="F192" s="27">
        <v>0.18841935694217701</v>
      </c>
      <c r="G192" s="27">
        <v>0.21406781673431399</v>
      </c>
      <c r="H192" s="27">
        <v>0.23300769925117501</v>
      </c>
      <c r="I192" s="27">
        <v>0.24666754901409199</v>
      </c>
      <c r="J192" s="27">
        <v>0.25743892788887002</v>
      </c>
      <c r="K192" s="27">
        <v>0.26724362373352101</v>
      </c>
      <c r="L192" s="27">
        <v>0.27306392788887002</v>
      </c>
      <c r="M192" s="27">
        <v>0.27781072258949302</v>
      </c>
    </row>
    <row r="193" spans="1:13" x14ac:dyDescent="0.35">
      <c r="A193" s="62"/>
      <c r="B193" s="2">
        <v>1</v>
      </c>
      <c r="C193" s="27">
        <v>-2.3712399415671799E-3</v>
      </c>
      <c r="D193" s="27">
        <v>0.10257908701896699</v>
      </c>
      <c r="E193" s="27">
        <v>0.15662853419780701</v>
      </c>
      <c r="F193" s="27">
        <v>0.193924024701118</v>
      </c>
      <c r="G193" s="27">
        <v>0.21982526779174799</v>
      </c>
      <c r="H193" s="27">
        <v>0.24094983935356101</v>
      </c>
      <c r="I193" s="27">
        <v>0.254515290260315</v>
      </c>
      <c r="J193" s="27">
        <v>0.26412063837051403</v>
      </c>
      <c r="K193" s="27">
        <v>0.27581426501274098</v>
      </c>
      <c r="L193" s="27">
        <v>0.28090575337410001</v>
      </c>
      <c r="M193" s="27">
        <v>0.28383243083953902</v>
      </c>
    </row>
    <row r="204" spans="1:13" x14ac:dyDescent="0.35">
      <c r="A204" s="63" t="s">
        <v>1</v>
      </c>
      <c r="B204" s="63"/>
      <c r="C204" s="63"/>
      <c r="D204" s="63"/>
      <c r="E204" s="63"/>
      <c r="F204" s="63"/>
      <c r="G204" s="63"/>
      <c r="H204" s="63"/>
      <c r="I204" s="63"/>
      <c r="J204" s="63"/>
      <c r="K204" s="63"/>
      <c r="L204" s="63"/>
      <c r="M204" s="63"/>
    </row>
    <row r="205" spans="1:13" x14ac:dyDescent="0.35">
      <c r="A205" s="62" t="s">
        <v>0</v>
      </c>
      <c r="B205" s="1"/>
      <c r="C205" s="1">
        <v>0</v>
      </c>
      <c r="D205" s="1">
        <v>0.1</v>
      </c>
      <c r="E205" s="1">
        <v>0.2</v>
      </c>
      <c r="F205" s="1">
        <v>0.3</v>
      </c>
      <c r="G205" s="1">
        <v>0.4</v>
      </c>
      <c r="H205" s="1">
        <v>0.5</v>
      </c>
      <c r="I205" s="1">
        <v>0.6</v>
      </c>
      <c r="J205" s="1">
        <v>0.7</v>
      </c>
      <c r="K205" s="1">
        <v>0.8</v>
      </c>
      <c r="L205" s="1">
        <v>0.9</v>
      </c>
      <c r="M205" s="1">
        <v>1</v>
      </c>
    </row>
    <row r="206" spans="1:13" x14ac:dyDescent="0.35">
      <c r="A206" s="62"/>
      <c r="B206" s="2">
        <v>0</v>
      </c>
      <c r="C206" s="26">
        <v>0</v>
      </c>
      <c r="D206" s="27">
        <v>0</v>
      </c>
      <c r="E206" s="27">
        <v>0</v>
      </c>
      <c r="F206" s="27">
        <v>0</v>
      </c>
      <c r="G206" s="27">
        <v>0</v>
      </c>
      <c r="H206" s="27">
        <v>0</v>
      </c>
      <c r="I206" s="27">
        <v>0</v>
      </c>
      <c r="J206" s="27">
        <v>0</v>
      </c>
      <c r="K206" s="27">
        <v>0</v>
      </c>
      <c r="L206" s="27">
        <v>0</v>
      </c>
      <c r="M206" s="27">
        <v>0</v>
      </c>
    </row>
    <row r="207" spans="1:13" x14ac:dyDescent="0.35">
      <c r="A207" s="62"/>
      <c r="B207" s="2">
        <v>0.05</v>
      </c>
      <c r="C207" s="27">
        <v>1.6020833572838499E-4</v>
      </c>
      <c r="D207" s="27">
        <v>-6.2161181122064599E-3</v>
      </c>
      <c r="E207" s="27">
        <v>-1.04337967932224E-2</v>
      </c>
      <c r="F207" s="27">
        <v>-1.3385036028921601E-2</v>
      </c>
      <c r="G207" s="27">
        <v>-1.5590076334774499E-2</v>
      </c>
      <c r="H207" s="27">
        <v>-1.7083406448364299E-2</v>
      </c>
      <c r="I207" s="27">
        <v>-1.8061434850096699E-2</v>
      </c>
      <c r="J207" s="27">
        <v>-1.9044652581214901E-2</v>
      </c>
      <c r="K207" s="27">
        <v>-1.96759570389986E-2</v>
      </c>
      <c r="L207" s="27">
        <v>-2.00521741062403E-2</v>
      </c>
      <c r="M207" s="27">
        <v>-2.0373050123453099E-2</v>
      </c>
    </row>
    <row r="208" spans="1:13" x14ac:dyDescent="0.35">
      <c r="A208" s="62"/>
      <c r="B208" s="2">
        <v>0.1</v>
      </c>
      <c r="C208" s="27">
        <v>1.0089845163747701E-3</v>
      </c>
      <c r="D208" s="27">
        <v>-9.5620267093181593E-3</v>
      </c>
      <c r="E208" s="27">
        <v>-1.6450906172394801E-2</v>
      </c>
      <c r="F208" s="27">
        <v>-2.0873678848147399E-2</v>
      </c>
      <c r="G208" s="27">
        <v>-2.3980366066098199E-2</v>
      </c>
      <c r="H208" s="27">
        <v>-2.64854785054922E-2</v>
      </c>
      <c r="I208" s="27">
        <v>-2.6684813201427501E-2</v>
      </c>
      <c r="J208" s="27">
        <v>-2.8077242895960801E-2</v>
      </c>
      <c r="K208" s="27">
        <v>-2.8838353231549301E-2</v>
      </c>
      <c r="L208" s="27">
        <v>-2.9098249971866601E-2</v>
      </c>
      <c r="M208" s="27">
        <v>-2.9806993901729601E-2</v>
      </c>
    </row>
    <row r="209" spans="1:13" x14ac:dyDescent="0.35">
      <c r="A209" s="62"/>
      <c r="B209" s="2">
        <v>0.15</v>
      </c>
      <c r="C209" s="27">
        <v>9.1994984541088299E-4</v>
      </c>
      <c r="D209" s="27">
        <v>-1.29053089767694E-2</v>
      </c>
      <c r="E209" s="27">
        <v>-2.1477717906236701E-2</v>
      </c>
      <c r="F209" s="27">
        <v>-2.6231648400425901E-2</v>
      </c>
      <c r="G209" s="27">
        <v>-2.78857238590717E-2</v>
      </c>
      <c r="H209" s="27">
        <v>-3.1198980286717401E-2</v>
      </c>
      <c r="I209" s="27">
        <v>-3.2880514860153198E-2</v>
      </c>
      <c r="J209" s="27">
        <v>-3.4191690385341603E-2</v>
      </c>
      <c r="K209" s="27">
        <v>-3.4599870443344102E-2</v>
      </c>
      <c r="L209" s="27">
        <v>-3.5557795315980897E-2</v>
      </c>
      <c r="M209" s="27">
        <v>-3.6154046654701198E-2</v>
      </c>
    </row>
    <row r="210" spans="1:13" x14ac:dyDescent="0.35">
      <c r="A210" s="62"/>
      <c r="B210" s="2">
        <v>0.2</v>
      </c>
      <c r="C210" s="27">
        <v>6.2680541304871397E-4</v>
      </c>
      <c r="D210" s="27">
        <v>-1.5957012772560099E-2</v>
      </c>
      <c r="E210" s="27">
        <v>-2.5008363649249101E-2</v>
      </c>
      <c r="F210" s="27">
        <v>-2.96194683760405E-2</v>
      </c>
      <c r="G210" s="27">
        <v>-3.2099545001983601E-2</v>
      </c>
      <c r="H210" s="27">
        <v>-3.6273614503443199E-2</v>
      </c>
      <c r="I210" s="27">
        <v>-3.7548501044511802E-2</v>
      </c>
      <c r="J210" s="27">
        <v>-3.9124790579080602E-2</v>
      </c>
      <c r="K210" s="27">
        <v>-3.9597848430275903E-2</v>
      </c>
      <c r="L210" s="27">
        <v>-4.0996935218572603E-2</v>
      </c>
      <c r="M210" s="27">
        <v>-4.1407715529203401E-2</v>
      </c>
    </row>
    <row r="211" spans="1:13" x14ac:dyDescent="0.35">
      <c r="A211" s="62"/>
      <c r="B211" s="2">
        <v>0.25</v>
      </c>
      <c r="C211" s="27">
        <v>4.3436881969682899E-4</v>
      </c>
      <c r="D211" s="27">
        <v>-1.83997862040997E-2</v>
      </c>
      <c r="E211" s="27">
        <v>-2.56238169968128E-2</v>
      </c>
      <c r="F211" s="27">
        <v>-3.1887102872133297E-2</v>
      </c>
      <c r="G211" s="27">
        <v>-3.53444926440716E-2</v>
      </c>
      <c r="H211" s="27">
        <v>-4.1348248720169102E-2</v>
      </c>
      <c r="I211" s="27">
        <v>-4.1758179664611803E-2</v>
      </c>
      <c r="J211" s="27">
        <v>-4.3533690273761798E-2</v>
      </c>
      <c r="K211" s="27">
        <v>-4.4595826417207697E-2</v>
      </c>
      <c r="L211" s="27">
        <v>-4.5802667737007099E-2</v>
      </c>
      <c r="M211" s="27">
        <v>-4.7180190682411201E-2</v>
      </c>
    </row>
    <row r="212" spans="1:13" x14ac:dyDescent="0.35">
      <c r="A212" s="62"/>
      <c r="B212" s="2">
        <v>0.3</v>
      </c>
      <c r="C212" s="27">
        <v>1.30668326164596E-4</v>
      </c>
      <c r="D212" s="27">
        <v>-2.0537201315164601E-2</v>
      </c>
      <c r="E212" s="27">
        <v>-2.91180945932865E-2</v>
      </c>
      <c r="F212" s="27">
        <v>-3.4441955387592302E-2</v>
      </c>
      <c r="G212" s="27">
        <v>-3.9265491068363197E-2</v>
      </c>
      <c r="H212" s="27">
        <v>-4.38904501497746E-2</v>
      </c>
      <c r="I212" s="27">
        <v>-4.6377282589674003E-2</v>
      </c>
      <c r="J212" s="27">
        <v>-4.8817507922649397E-2</v>
      </c>
      <c r="K212" s="27">
        <v>-4.94588725268841E-2</v>
      </c>
      <c r="L212" s="27">
        <v>-5.0215963274240501E-2</v>
      </c>
      <c r="M212" s="27">
        <v>-5.12581467628479E-2</v>
      </c>
    </row>
    <row r="213" spans="1:13" x14ac:dyDescent="0.35">
      <c r="A213" s="62"/>
      <c r="B213" s="2">
        <v>0.35</v>
      </c>
      <c r="C213" s="27">
        <v>2.0022390526719399E-4</v>
      </c>
      <c r="D213" s="27">
        <v>-2.2316999733448001E-2</v>
      </c>
      <c r="E213" s="27">
        <v>-3.0939590185880699E-2</v>
      </c>
      <c r="F213" s="27">
        <v>-3.7402227520942702E-2</v>
      </c>
      <c r="G213" s="27">
        <v>-4.3196655809879303E-2</v>
      </c>
      <c r="H213" s="27">
        <v>-4.68253307044506E-2</v>
      </c>
      <c r="I213" s="27">
        <v>-4.9256611615419402E-2</v>
      </c>
      <c r="J213" s="27">
        <v>-5.1643922924995402E-2</v>
      </c>
      <c r="K213" s="27">
        <v>-5.32618761062622E-2</v>
      </c>
      <c r="L213" s="27">
        <v>-5.46101704239845E-2</v>
      </c>
      <c r="M213" s="27">
        <v>-5.53461015224457E-2</v>
      </c>
    </row>
    <row r="214" spans="1:13" x14ac:dyDescent="0.35">
      <c r="A214" s="62"/>
      <c r="B214" s="2">
        <v>0.4</v>
      </c>
      <c r="C214" s="27">
        <v>-1.12992529466283E-4</v>
      </c>
      <c r="D214" s="27">
        <v>-2.4539027363061901E-2</v>
      </c>
      <c r="E214" s="27">
        <v>-3.2652925699949299E-2</v>
      </c>
      <c r="F214" s="27">
        <v>-4.0660783648490899E-2</v>
      </c>
      <c r="G214" s="27">
        <v>-4.5883115381002398E-2</v>
      </c>
      <c r="H214" s="27">
        <v>-4.9945916980504997E-2</v>
      </c>
      <c r="I214" s="27">
        <v>-5.3168095648288699E-2</v>
      </c>
      <c r="J214" s="27">
        <v>-5.5030811578035403E-2</v>
      </c>
      <c r="K214" s="27">
        <v>-5.68959750235081E-2</v>
      </c>
      <c r="L214" s="27">
        <v>-5.86305484175682E-2</v>
      </c>
      <c r="M214" s="27">
        <v>-5.9675138443708399E-2</v>
      </c>
    </row>
    <row r="215" spans="1:13" x14ac:dyDescent="0.35">
      <c r="A215" s="62"/>
      <c r="B215" s="2">
        <v>0.45</v>
      </c>
      <c r="C215" s="27">
        <v>-3.5398008185438801E-4</v>
      </c>
      <c r="D215" s="27">
        <v>-2.5327906012535099E-2</v>
      </c>
      <c r="E215" s="27">
        <v>-3.4660242497920997E-2</v>
      </c>
      <c r="F215" s="27">
        <v>-4.2951531708240502E-2</v>
      </c>
      <c r="G215" s="27">
        <v>-4.84195947647095E-2</v>
      </c>
      <c r="H215" s="27">
        <v>-5.2884437143802601E-2</v>
      </c>
      <c r="I215" s="27">
        <v>-5.60576245188713E-2</v>
      </c>
      <c r="J215" s="27">
        <v>-5.85022307932377E-2</v>
      </c>
      <c r="K215" s="27">
        <v>-6.0652740299701698E-2</v>
      </c>
      <c r="L215" s="27">
        <v>-6.1849180608987801E-2</v>
      </c>
      <c r="M215" s="27">
        <v>-6.3231900334358201E-2</v>
      </c>
    </row>
    <row r="216" spans="1:13" x14ac:dyDescent="0.35">
      <c r="A216" s="62"/>
      <c r="B216" s="2">
        <v>0.5</v>
      </c>
      <c r="C216" s="27">
        <v>-1.5390219050459599E-4</v>
      </c>
      <c r="D216" s="27">
        <v>-2.6116784662008299E-2</v>
      </c>
      <c r="E216" s="27">
        <v>-3.6667559295892702E-2</v>
      </c>
      <c r="F216" s="27">
        <v>-4.49719950556755E-2</v>
      </c>
      <c r="G216" s="27">
        <v>-5.0991460680961602E-2</v>
      </c>
      <c r="H216" s="27">
        <v>-5.55244870483875E-2</v>
      </c>
      <c r="I216" s="27">
        <v>-5.9461086988449097E-2</v>
      </c>
      <c r="J216" s="27">
        <v>-6.1787445098161697E-2</v>
      </c>
      <c r="K216" s="27">
        <v>-6.3864350318908705E-2</v>
      </c>
      <c r="L216" s="27">
        <v>-6.5511442720890101E-2</v>
      </c>
      <c r="M216" s="27">
        <v>-6.6788971424102797E-2</v>
      </c>
    </row>
    <row r="217" spans="1:13" x14ac:dyDescent="0.35">
      <c r="A217" s="62"/>
      <c r="B217" s="2">
        <v>0.55000000000000004</v>
      </c>
      <c r="C217" s="27">
        <v>-3.7583112134598201E-4</v>
      </c>
      <c r="D217" s="27">
        <v>-2.6675319299101798E-2</v>
      </c>
      <c r="E217" s="27">
        <v>-3.8342237472534201E-2</v>
      </c>
      <c r="F217" s="27">
        <v>-4.7104705125093502E-2</v>
      </c>
      <c r="G217" s="27">
        <v>-5.3770679980516399E-2</v>
      </c>
      <c r="H217" s="27">
        <v>-5.8527141809463501E-2</v>
      </c>
      <c r="I217" s="27">
        <v>-6.2275197356939302E-2</v>
      </c>
      <c r="J217" s="27">
        <v>-6.4861014485359206E-2</v>
      </c>
      <c r="K217" s="27">
        <v>-6.7189946770668002E-2</v>
      </c>
      <c r="L217" s="27">
        <v>-6.8863987922668499E-2</v>
      </c>
      <c r="M217" s="27">
        <v>-6.9882646203041104E-2</v>
      </c>
    </row>
    <row r="218" spans="1:13" x14ac:dyDescent="0.35">
      <c r="A218" s="62"/>
      <c r="B218" s="2">
        <v>0.6</v>
      </c>
      <c r="C218" s="27">
        <v>-4.6806636964902298E-4</v>
      </c>
      <c r="D218" s="27">
        <v>-2.88970395922661E-2</v>
      </c>
      <c r="E218" s="27">
        <v>-4.0039058774709702E-2</v>
      </c>
      <c r="F218" s="27">
        <v>-4.9585253000259399E-2</v>
      </c>
      <c r="G218" s="27">
        <v>-5.5793538689613301E-2</v>
      </c>
      <c r="H218" s="27">
        <v>-6.11001513898373E-2</v>
      </c>
      <c r="I218" s="27">
        <v>-6.5033040940761594E-2</v>
      </c>
      <c r="J218" s="27">
        <v>-6.7949153482913999E-2</v>
      </c>
      <c r="K218" s="27">
        <v>-6.9942735135555295E-2</v>
      </c>
      <c r="L218" s="27">
        <v>-7.1846932172775296E-2</v>
      </c>
      <c r="M218" s="27">
        <v>-7.3121614754199996E-2</v>
      </c>
    </row>
    <row r="219" spans="1:13" x14ac:dyDescent="0.35">
      <c r="A219" s="62"/>
      <c r="B219" s="2">
        <v>0.65</v>
      </c>
      <c r="C219" s="27">
        <v>-4.0653051109984501E-4</v>
      </c>
      <c r="D219" s="27">
        <v>-3.01121473312378E-2</v>
      </c>
      <c r="E219" s="27">
        <v>-4.1544608771801002E-2</v>
      </c>
      <c r="F219" s="27">
        <v>-5.1322784274816499E-2</v>
      </c>
      <c r="G219" s="27">
        <v>-5.8205351233482402E-2</v>
      </c>
      <c r="H219" s="27">
        <v>-6.3693135976791396E-2</v>
      </c>
      <c r="I219" s="27">
        <v>-6.77475035190582E-2</v>
      </c>
      <c r="J219" s="27">
        <v>-7.08199813961983E-2</v>
      </c>
      <c r="K219" s="27">
        <v>-7.3017708957195296E-2</v>
      </c>
      <c r="L219" s="27">
        <v>-7.4839964509010301E-2</v>
      </c>
      <c r="M219" s="27">
        <v>-7.6291993260383606E-2</v>
      </c>
    </row>
    <row r="220" spans="1:13" x14ac:dyDescent="0.35">
      <c r="A220" s="62"/>
      <c r="B220" s="2">
        <v>0.7</v>
      </c>
      <c r="C220" s="27">
        <v>-4.64409618871287E-4</v>
      </c>
      <c r="D220" s="27">
        <v>-2.95463353395462E-2</v>
      </c>
      <c r="E220" s="27">
        <v>-4.35773059725761E-2</v>
      </c>
      <c r="F220" s="27">
        <v>-5.30703105032444E-2</v>
      </c>
      <c r="G220" s="27">
        <v>-6.0758553445339203E-2</v>
      </c>
      <c r="H220" s="27">
        <v>-6.5976619720458998E-2</v>
      </c>
      <c r="I220" s="27">
        <v>-7.0352032780647306E-2</v>
      </c>
      <c r="J220" s="27">
        <v>-7.3409944772720295E-2</v>
      </c>
      <c r="K220" s="27">
        <v>-7.5980469584464999E-2</v>
      </c>
      <c r="L220" s="27">
        <v>-7.7719010412692996E-2</v>
      </c>
      <c r="M220" s="27">
        <v>-7.9233862459659604E-2</v>
      </c>
    </row>
    <row r="221" spans="1:13" x14ac:dyDescent="0.35">
      <c r="A221" s="62"/>
      <c r="B221" s="2">
        <v>0.75</v>
      </c>
      <c r="C221" s="27">
        <v>-6.0898665105923999E-4</v>
      </c>
      <c r="D221" s="27">
        <v>-3.0807540751993701E-2</v>
      </c>
      <c r="E221" s="27">
        <v>-4.4749610126018503E-2</v>
      </c>
      <c r="F221" s="27">
        <v>-5.5078461766243002E-2</v>
      </c>
      <c r="G221" s="27">
        <v>-6.2844581902027102E-2</v>
      </c>
      <c r="H221" s="27">
        <v>-6.8385310471057906E-2</v>
      </c>
      <c r="I221" s="27">
        <v>-7.28797093033791E-2</v>
      </c>
      <c r="J221" s="27">
        <v>-7.6219715178012903E-2</v>
      </c>
      <c r="K221" s="27">
        <v>-7.8552491962909698E-2</v>
      </c>
      <c r="L221" s="27">
        <v>-8.0422639846801799E-2</v>
      </c>
      <c r="M221" s="27">
        <v>-8.1826157867908506E-2</v>
      </c>
    </row>
    <row r="222" spans="1:13" x14ac:dyDescent="0.35">
      <c r="A222" s="62"/>
      <c r="B222" s="2">
        <v>0.8</v>
      </c>
      <c r="C222" s="27">
        <v>-8.2589691737666704E-4</v>
      </c>
      <c r="D222" s="27">
        <v>-3.2068746164441102E-2</v>
      </c>
      <c r="E222" s="27">
        <v>-4.6035345643758802E-2</v>
      </c>
      <c r="F222" s="27">
        <v>-5.6871324777603198E-2</v>
      </c>
      <c r="G222" s="27">
        <v>-6.4927436411380796E-2</v>
      </c>
      <c r="H222" s="27">
        <v>-7.0806495845317799E-2</v>
      </c>
      <c r="I222" s="27">
        <v>-7.53041282296181E-2</v>
      </c>
      <c r="J222" s="27">
        <v>-7.85419717431068E-2</v>
      </c>
      <c r="K222" s="27">
        <v>-8.1437252461910303E-2</v>
      </c>
      <c r="L222" s="27">
        <v>-8.3468846976757105E-2</v>
      </c>
      <c r="M222" s="27">
        <v>-8.4738180041313199E-2</v>
      </c>
    </row>
    <row r="223" spans="1:13" x14ac:dyDescent="0.35">
      <c r="A223" s="62"/>
      <c r="B223" s="2">
        <v>0.85</v>
      </c>
      <c r="C223" s="27">
        <v>-6.1211595311760902E-4</v>
      </c>
      <c r="D223" s="27">
        <v>-3.3329951576888603E-2</v>
      </c>
      <c r="E223" s="27">
        <v>-4.7991879284381901E-2</v>
      </c>
      <c r="F223" s="27">
        <v>-5.8740522712469101E-2</v>
      </c>
      <c r="G223" s="27">
        <v>-6.7044310271740001E-2</v>
      </c>
      <c r="H223" s="27">
        <v>-7.2797633707523401E-2</v>
      </c>
      <c r="I223" s="27">
        <v>-7.76254013180733E-2</v>
      </c>
      <c r="J223" s="27">
        <v>-8.0985657870769501E-2</v>
      </c>
      <c r="K223" s="27">
        <v>-8.3823896944522899E-2</v>
      </c>
      <c r="L223" s="27">
        <v>-8.5920274257659898E-2</v>
      </c>
      <c r="M223" s="27">
        <v>-8.7581746280193301E-2</v>
      </c>
    </row>
    <row r="224" spans="1:13" x14ac:dyDescent="0.35">
      <c r="A224" s="62"/>
      <c r="B224" s="2">
        <v>0.9</v>
      </c>
      <c r="C224" s="27">
        <v>-7.7798665734007998E-4</v>
      </c>
      <c r="D224" s="27">
        <v>-3.4591156989336E-2</v>
      </c>
      <c r="E224" s="27">
        <v>-4.9143727868795402E-2</v>
      </c>
      <c r="F224" s="27">
        <v>-6.04450255632401E-2</v>
      </c>
      <c r="G224" s="27">
        <v>-6.8971440196037306E-2</v>
      </c>
      <c r="H224" s="27">
        <v>-7.4942007660865798E-2</v>
      </c>
      <c r="I224" s="27">
        <v>-7.97700434923172E-2</v>
      </c>
      <c r="J224" s="27">
        <v>-8.3494260907173198E-2</v>
      </c>
      <c r="K224" s="27">
        <v>-8.6351513862609905E-2</v>
      </c>
      <c r="L224" s="27">
        <v>-8.8390685617923695E-2</v>
      </c>
      <c r="M224" s="27">
        <v>-9.0220071375369998E-2</v>
      </c>
    </row>
    <row r="225" spans="1:13" x14ac:dyDescent="0.35">
      <c r="A225" s="62"/>
      <c r="B225" s="2">
        <v>0.95</v>
      </c>
      <c r="C225" s="27">
        <v>-7.4800552101805795E-4</v>
      </c>
      <c r="D225" s="27">
        <v>-3.4880924969911603E-2</v>
      </c>
      <c r="E225" s="27">
        <v>-5.0420947372913402E-2</v>
      </c>
      <c r="F225" s="27">
        <v>-6.2124412506818799E-2</v>
      </c>
      <c r="G225" s="27">
        <v>-7.0778794586658506E-2</v>
      </c>
      <c r="H225" s="27">
        <v>-7.6865598559379605E-2</v>
      </c>
      <c r="I225" s="27">
        <v>-8.1898272037506104E-2</v>
      </c>
      <c r="J225" s="27">
        <v>-8.5822597146034199E-2</v>
      </c>
      <c r="K225" s="27">
        <v>-8.8661283254623399E-2</v>
      </c>
      <c r="L225" s="27">
        <v>-9.1149955987930298E-2</v>
      </c>
      <c r="M225" s="27">
        <v>-9.2681929469108595E-2</v>
      </c>
    </row>
    <row r="226" spans="1:13" x14ac:dyDescent="0.35">
      <c r="A226" s="62"/>
      <c r="B226" s="2">
        <v>1</v>
      </c>
      <c r="C226" s="27">
        <v>-7.4397923890501304E-4</v>
      </c>
      <c r="D226" s="27">
        <v>-3.5170692950487102E-2</v>
      </c>
      <c r="E226" s="27">
        <v>-5.2010823041200603E-2</v>
      </c>
      <c r="F226" s="27">
        <v>-6.4002469182014493E-2</v>
      </c>
      <c r="G226" s="27">
        <v>-7.2761707007884993E-2</v>
      </c>
      <c r="H226" s="27">
        <v>-7.9168044030666407E-2</v>
      </c>
      <c r="I226" s="27">
        <v>-8.4109716117382105E-2</v>
      </c>
      <c r="J226" s="27">
        <v>-8.8026762008667006E-2</v>
      </c>
      <c r="K226" s="27">
        <v>-9.1210819780826596E-2</v>
      </c>
      <c r="L226" s="27">
        <v>-9.3000881373882294E-2</v>
      </c>
      <c r="M226" s="27">
        <v>-9.4959408044815105E-2</v>
      </c>
    </row>
  </sheetData>
  <mergeCells count="14">
    <mergeCell ref="A204:M204"/>
    <mergeCell ref="A205:A226"/>
    <mergeCell ref="A105:M105"/>
    <mergeCell ref="A106:A127"/>
    <mergeCell ref="A138:M138"/>
    <mergeCell ref="A139:A160"/>
    <mergeCell ref="A171:M171"/>
    <mergeCell ref="A172:A193"/>
    <mergeCell ref="A73:A94"/>
    <mergeCell ref="A6:M6"/>
    <mergeCell ref="A7:A28"/>
    <mergeCell ref="A39:M39"/>
    <mergeCell ref="A40:A61"/>
    <mergeCell ref="A72:M7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TRV_parameters_calculator</vt:lpstr>
      <vt:lpstr>Read me</vt:lpstr>
      <vt:lpstr>Intermediate calculations</vt:lpstr>
      <vt:lpstr>CLASSES</vt:lpstr>
      <vt:lpstr>Intermediate calculations_LS</vt:lpstr>
      <vt:lpstr>Intermediate calculations_LS&gt;=</vt:lpstr>
      <vt:lpstr>CLASS1_OOP</vt:lpstr>
      <vt:lpstr>CLASS2_OOP</vt:lpstr>
      <vt:lpstr>CLASS3_OOP</vt:lpstr>
      <vt:lpstr>CLASS4_OOP</vt:lpstr>
      <vt:lpstr>CLASS5_OOP</vt:lpstr>
      <vt:lpstr>CLASS6_OOP</vt:lpstr>
      <vt:lpstr>CLASS7_OOP</vt:lpstr>
      <vt:lpstr>CLASS8_OOP</vt:lpstr>
      <vt:lpstr>CLASS7_LS&gt;=</vt:lpstr>
      <vt:lpstr>Intermediate calculations_LS&lt;</vt:lpstr>
      <vt:lpstr>CLASS1_LS&gt;=</vt:lpstr>
      <vt:lpstr>CLASS1_LS&lt;</vt:lpstr>
      <vt:lpstr>CLASS2_LS&gt;=</vt:lpstr>
      <vt:lpstr>CLASS2_LS&lt;</vt:lpstr>
      <vt:lpstr>CLASS3_LS&gt;=</vt:lpstr>
      <vt:lpstr>CLASS3_LS&lt;</vt:lpstr>
      <vt:lpstr>CLASS4_LS&gt;=</vt:lpstr>
      <vt:lpstr>CLASS4_LS&lt;</vt:lpstr>
      <vt:lpstr>CLASS5_LS&gt;=</vt:lpstr>
      <vt:lpstr>CLASS5_LS&lt;</vt:lpstr>
      <vt:lpstr>CLASS6_LS&gt;=</vt:lpstr>
      <vt:lpstr>CLASS6_LS&lt;</vt:lpstr>
      <vt:lpstr>CLASS7_LS&lt;</vt:lpstr>
      <vt:lpstr>CLASS8_LS&gt;=</vt:lpstr>
      <vt:lpstr>CLASS8_LS&lt;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Mirko Palazzo</dc:creator>
  <cp:lastModifiedBy>Mirko Palazzo</cp:lastModifiedBy>
  <cp:lastPrinted>2018-03-01T16:02:14Z</cp:lastPrinted>
  <dcterms:created xsi:type="dcterms:W3CDTF">2017-02-10T15:15:00Z</dcterms:created>
  <dcterms:modified xsi:type="dcterms:W3CDTF">2020-11-24T07:24:41Z</dcterms:modified>
</cp:coreProperties>
</file>