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7115" windowHeight="12120" tabRatio="937" activeTab="2"/>
  </bookViews>
  <sheets>
    <sheet name="Intro" sheetId="1" r:id="rId1"/>
    <sheet name="Settings" sheetId="2" r:id="rId2"/>
    <sheet name="Option 1a" sheetId="3" r:id="rId3"/>
    <sheet name="Option 1b" sheetId="4" r:id="rId4"/>
    <sheet name="Option 1c" sheetId="5" r:id="rId5"/>
    <sheet name="Option 1d" sheetId="6" r:id="rId6"/>
    <sheet name="Option 2a" sheetId="7" r:id="rId7"/>
    <sheet name="Option 2b" sheetId="8" r:id="rId8"/>
    <sheet name="Option 3a" sheetId="9" r:id="rId9"/>
    <sheet name="Option 3b" sheetId="10" r:id="rId10"/>
    <sheet name="Option 3c" sheetId="11" r:id="rId11"/>
    <sheet name="Option 3d" sheetId="12" r:id="rId12"/>
    <sheet name="Option 4a" sheetId="13" r:id="rId13"/>
    <sheet name="Option 4b" sheetId="14" r:id="rId14"/>
    <sheet name="Option 4c" sheetId="15" r:id="rId15"/>
    <sheet name="Option 4d" sheetId="16" r:id="rId16"/>
    <sheet name="Option 4e" sheetId="17" r:id="rId17"/>
  </sheets>
  <definedNames/>
  <calcPr fullCalcOnLoad="1"/>
</workbook>
</file>

<file path=xl/sharedStrings.xml><?xml version="1.0" encoding="utf-8"?>
<sst xmlns="http://schemas.openxmlformats.org/spreadsheetml/2006/main" count="425" uniqueCount="44">
  <si>
    <t>Combined standard uncertainty
(dB)</t>
  </si>
  <si>
    <t>evaluation error
(dB)</t>
  </si>
  <si>
    <t>True level at compliance boundary relative to limit
(dB)</t>
  </si>
  <si>
    <t>applied mean offset
(dB)</t>
  </si>
  <si>
    <t>expanded uncertainty for 95% CI
(dB)</t>
  </si>
  <si>
    <t>compliance error?</t>
  </si>
  <si>
    <t>non-compliance error?</t>
  </si>
  <si>
    <t>10000 trials</t>
  </si>
  <si>
    <t>Compliance and error probabilities for assessment options</t>
  </si>
  <si>
    <t>Author:</t>
  </si>
  <si>
    <t>Dr Vitas Anderson</t>
  </si>
  <si>
    <t>Date:</t>
  </si>
  <si>
    <t>Probability of compliance error</t>
  </si>
  <si>
    <t xml:space="preserve">Probability of non-compliance error </t>
  </si>
  <si>
    <t>Settings for calculations</t>
  </si>
  <si>
    <t>No. of Monte Carlo trials:</t>
  </si>
  <si>
    <t>(dB numbers indicate the penalty applied to compliance boundary)</t>
  </si>
  <si>
    <t>applied offset
(dB)</t>
  </si>
  <si>
    <t>Option 1a:</t>
  </si>
  <si>
    <t xml:space="preserve">Option 1b: </t>
  </si>
  <si>
    <t xml:space="preserve">Option 1c: </t>
  </si>
  <si>
    <t xml:space="preserve">Option 1d: </t>
  </si>
  <si>
    <t xml:space="preserve">Option 2a: </t>
  </si>
  <si>
    <t xml:space="preserve">Option 2b: </t>
  </si>
  <si>
    <t xml:space="preserve">Option 3a: </t>
  </si>
  <si>
    <t xml:space="preserve">Option 3b: </t>
  </si>
  <si>
    <t xml:space="preserve">Option 4c: </t>
  </si>
  <si>
    <t xml:space="preserve">Option 4a: </t>
  </si>
  <si>
    <t xml:space="preserve">Option 3c: </t>
  </si>
  <si>
    <t xml:space="preserve">Option 3d: </t>
  </si>
  <si>
    <t xml:space="preserve">Option 4b: </t>
  </si>
  <si>
    <t xml:space="preserve">Option 4d: </t>
  </si>
  <si>
    <t xml:space="preserve">Option 4e: </t>
  </si>
  <si>
    <t>Expanded uncertainty of auditor's evaluations</t>
  </si>
  <si>
    <t>auditor best estimate relative to limit
(dB)</t>
  </si>
  <si>
    <t>auditor decision</t>
  </si>
  <si>
    <t>auditor</t>
  </si>
  <si>
    <t>Probability of auditor deciding non-compliance</t>
  </si>
  <si>
    <t>Expanded uncertainty of auditor's evaluations for 95%CI</t>
  </si>
  <si>
    <t>Expanded uncertainty of assessor's evaluations for 95%CI</t>
  </si>
  <si>
    <t>(i.e. the auditor decides that the assessor's compliance boundary is compliant with the exposure limit when it really isn't)</t>
  </si>
  <si>
    <t>Expanded uncertainty of assessor's evaluations</t>
  </si>
  <si>
    <t>(i.e. the auditor decides that assessor's compliance boundary is non-compliant with the exposure limit when it really is compliant)</t>
  </si>
  <si>
    <t>assessor</t>
  </si>
</sst>
</file>

<file path=xl/styles.xml><?xml version="1.0" encoding="utf-8"?>
<styleSheet xmlns="http://schemas.openxmlformats.org/spreadsheetml/2006/main">
  <numFmts count="33">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 _C_H_F_-;\-* #,##0\ _C_H_F_-;_-* &quot;-&quot;\ _C_H_F_-;_-@_-"/>
    <numFmt numFmtId="44" formatCode="_-* #,##0.00\ &quot;CHF&quot;_-;\-* #,##0.00\ &quot;CHF&quot;_-;_-* &quot;-&quot;??\ &quot;CHF&quot;_-;_-@_-"/>
    <numFmt numFmtId="43" formatCode="_-* #,##0.00\ _C_H_F_-;\-* #,##0.00\ _C_H_F_-;_-* &quot;-&quot;??\ _C_H_F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0000"/>
    <numFmt numFmtId="179" formatCode="0.00000"/>
    <numFmt numFmtId="180" formatCode="0.0000"/>
    <numFmt numFmtId="181" formatCode="0.000"/>
    <numFmt numFmtId="182" formatCode="General\ &quot;dB&quot;"/>
    <numFmt numFmtId="183" formatCode="&quot;+&quot;General\ &quot;dB&quot;;General\ &quot;dB&quot;"/>
    <numFmt numFmtId="184" formatCode="&quot;+&quot;0.00\ &quot;dB&quot;;0.00\ &quot;dB&quot;"/>
    <numFmt numFmtId="185" formatCode="0.0%"/>
    <numFmt numFmtId="186" formatCode="0.00000000000000000%"/>
    <numFmt numFmtId="187" formatCode="0.000%"/>
    <numFmt numFmtId="188" formatCode="0.00\ &quot;dB&quot;"/>
  </numFmts>
  <fonts count="53">
    <font>
      <sz val="10"/>
      <name val="Arial"/>
      <family val="0"/>
    </font>
    <font>
      <b/>
      <sz val="10"/>
      <name val="Arial"/>
      <family val="2"/>
    </font>
    <font>
      <b/>
      <sz val="14"/>
      <name val="Arial"/>
      <family val="2"/>
    </font>
    <font>
      <sz val="8"/>
      <name val="Arial"/>
      <family val="2"/>
    </font>
    <font>
      <b/>
      <sz val="10"/>
      <color indexed="12"/>
      <name val="Arial"/>
      <family val="2"/>
    </font>
    <font>
      <b/>
      <sz val="10"/>
      <color indexed="10"/>
      <name val="Arial"/>
      <family val="2"/>
    </font>
    <font>
      <b/>
      <sz val="9"/>
      <name val="Arial"/>
      <family val="2"/>
    </font>
    <font>
      <b/>
      <sz val="12"/>
      <name val="Arial"/>
      <family val="2"/>
    </font>
    <font>
      <sz val="10"/>
      <color indexed="12"/>
      <name val="Arial"/>
      <family val="2"/>
    </font>
    <font>
      <i/>
      <sz val="10"/>
      <name val="Arial"/>
      <family val="2"/>
    </font>
    <font>
      <sz val="10"/>
      <color indexed="8"/>
      <name val="Arial"/>
      <family val="2"/>
    </font>
    <font>
      <sz val="10"/>
      <color indexed="10"/>
      <name val="Arial"/>
      <family val="2"/>
    </font>
    <font>
      <sz val="10"/>
      <color indexed="47"/>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u val="single"/>
      <sz val="10"/>
      <color indexed="8"/>
      <name val="Arial"/>
      <family val="0"/>
    </font>
    <font>
      <i/>
      <sz val="10"/>
      <color indexed="8"/>
      <name val="Arial"/>
      <family val="0"/>
    </font>
    <font>
      <i/>
      <u val="single"/>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style="medium"/>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color indexed="63"/>
      </bottom>
    </border>
    <border>
      <left style="medium"/>
      <right style="thin"/>
      <top style="thin"/>
      <bottom>
        <color indexed="63"/>
      </bottom>
    </border>
    <border>
      <left style="thin"/>
      <right style="thin"/>
      <top style="thin"/>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medium"/>
      <top>
        <color indexed="63"/>
      </top>
      <bottom style="thin"/>
    </border>
    <border>
      <left style="thin"/>
      <right style="medium"/>
      <top>
        <color indexed="63"/>
      </top>
      <bottom style="medium"/>
    </border>
    <border>
      <left style="thin"/>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7">
    <xf numFmtId="0" fontId="0" fillId="0" borderId="0" xfId="0" applyAlignment="1">
      <alignment/>
    </xf>
    <xf numFmtId="0" fontId="2" fillId="0" borderId="0" xfId="0" applyFont="1" applyAlignment="1">
      <alignment/>
    </xf>
    <xf numFmtId="0" fontId="0" fillId="0" borderId="10" xfId="0" applyBorder="1" applyAlignment="1">
      <alignment/>
    </xf>
    <xf numFmtId="181" fontId="0" fillId="0" borderId="10" xfId="0" applyNumberFormat="1" applyBorder="1" applyAlignment="1">
      <alignment horizontal="center"/>
    </xf>
    <xf numFmtId="0" fontId="5" fillId="0" borderId="10" xfId="0" applyFont="1" applyBorder="1" applyAlignment="1">
      <alignment horizontal="center"/>
    </xf>
    <xf numFmtId="0" fontId="1" fillId="0" borderId="10" xfId="0" applyFont="1" applyBorder="1" applyAlignment="1">
      <alignment/>
    </xf>
    <xf numFmtId="182" fontId="0" fillId="0" borderId="11" xfId="0" applyNumberFormat="1" applyBorder="1" applyAlignment="1">
      <alignment horizontal="center"/>
    </xf>
    <xf numFmtId="182" fontId="0" fillId="0" borderId="12" xfId="0" applyNumberFormat="1" applyBorder="1" applyAlignment="1">
      <alignment horizontal="center"/>
    </xf>
    <xf numFmtId="182" fontId="0" fillId="0" borderId="13" xfId="0" applyNumberFormat="1" applyBorder="1" applyAlignment="1">
      <alignment horizontal="center"/>
    </xf>
    <xf numFmtId="182" fontId="0" fillId="0" borderId="14" xfId="0" applyNumberFormat="1" applyBorder="1" applyAlignment="1">
      <alignment horizontal="center"/>
    </xf>
    <xf numFmtId="182" fontId="0" fillId="0" borderId="15" xfId="0" applyNumberFormat="1" applyBorder="1" applyAlignment="1">
      <alignment horizontal="center"/>
    </xf>
    <xf numFmtId="0" fontId="6" fillId="0" borderId="10" xfId="0" applyFont="1" applyBorder="1" applyAlignment="1">
      <alignment horizontal="center" wrapText="1"/>
    </xf>
    <xf numFmtId="0" fontId="6" fillId="0" borderId="10" xfId="0" applyFont="1" applyFill="1" applyBorder="1" applyAlignment="1">
      <alignment horizontal="center" wrapText="1"/>
    </xf>
    <xf numFmtId="0" fontId="6" fillId="0" borderId="10" xfId="0" applyFont="1" applyFill="1" applyBorder="1" applyAlignment="1">
      <alignment horizontal="center" textRotation="90" wrapText="1"/>
    </xf>
    <xf numFmtId="0" fontId="1" fillId="0" borderId="0" xfId="0" applyFont="1" applyBorder="1" applyAlignment="1">
      <alignment/>
    </xf>
    <xf numFmtId="0" fontId="5" fillId="0" borderId="0" xfId="0" applyFont="1" applyBorder="1" applyAlignment="1">
      <alignment horizontal="center"/>
    </xf>
    <xf numFmtId="181" fontId="0" fillId="0" borderId="0" xfId="0" applyNumberFormat="1" applyBorder="1" applyAlignment="1">
      <alignment horizontal="center"/>
    </xf>
    <xf numFmtId="181" fontId="0" fillId="0" borderId="0" xfId="0" applyNumberFormat="1" applyBorder="1" applyAlignment="1">
      <alignment horizontal="center" vertical="center"/>
    </xf>
    <xf numFmtId="0" fontId="0" fillId="0" borderId="0" xfId="0" applyBorder="1" applyAlignment="1">
      <alignment horizontal="center" vertical="center"/>
    </xf>
    <xf numFmtId="0" fontId="1" fillId="0" borderId="0" xfId="0" applyFont="1" applyAlignment="1">
      <alignment horizontal="left" vertical="top"/>
    </xf>
    <xf numFmtId="9" fontId="8" fillId="0" borderId="16" xfId="59" applyFont="1" applyBorder="1" applyAlignment="1">
      <alignment horizontal="center"/>
    </xf>
    <xf numFmtId="9" fontId="8" fillId="0" borderId="17" xfId="59" applyFont="1" applyBorder="1" applyAlignment="1">
      <alignment horizontal="center"/>
    </xf>
    <xf numFmtId="9" fontId="8" fillId="0" borderId="14" xfId="59" applyFont="1" applyBorder="1" applyAlignment="1">
      <alignment horizontal="center"/>
    </xf>
    <xf numFmtId="9" fontId="8" fillId="0" borderId="18" xfId="59" applyFont="1" applyBorder="1" applyAlignment="1">
      <alignment horizontal="center"/>
    </xf>
    <xf numFmtId="9" fontId="8" fillId="0" borderId="10" xfId="59" applyFont="1" applyBorder="1" applyAlignment="1">
      <alignment horizontal="center"/>
    </xf>
    <xf numFmtId="9" fontId="8" fillId="0" borderId="15" xfId="59" applyFont="1" applyBorder="1" applyAlignment="1">
      <alignment horizontal="center"/>
    </xf>
    <xf numFmtId="9" fontId="8" fillId="0" borderId="11" xfId="59" applyFont="1" applyBorder="1" applyAlignment="1">
      <alignment horizontal="center"/>
    </xf>
    <xf numFmtId="9" fontId="8" fillId="0" borderId="12" xfId="59" applyFont="1" applyBorder="1" applyAlignment="1">
      <alignment horizontal="center"/>
    </xf>
    <xf numFmtId="9" fontId="8" fillId="0" borderId="13" xfId="59" applyFont="1" applyBorder="1" applyAlignment="1">
      <alignment horizontal="center"/>
    </xf>
    <xf numFmtId="0" fontId="10" fillId="0" borderId="0" xfId="0" applyFont="1" applyAlignment="1">
      <alignment/>
    </xf>
    <xf numFmtId="15" fontId="0" fillId="0" borderId="0" xfId="0" applyNumberFormat="1" applyAlignment="1">
      <alignment/>
    </xf>
    <xf numFmtId="3" fontId="5" fillId="0" borderId="0" xfId="0" applyNumberFormat="1" applyFont="1" applyAlignment="1">
      <alignment/>
    </xf>
    <xf numFmtId="182" fontId="10" fillId="0" borderId="11" xfId="0" applyNumberFormat="1" applyFont="1" applyBorder="1" applyAlignment="1">
      <alignment horizontal="center"/>
    </xf>
    <xf numFmtId="182" fontId="10" fillId="0" borderId="12" xfId="0" applyNumberFormat="1" applyFont="1" applyBorder="1" applyAlignment="1">
      <alignment horizontal="center"/>
    </xf>
    <xf numFmtId="182" fontId="10" fillId="0" borderId="13" xfId="0" applyNumberFormat="1" applyFont="1" applyBorder="1" applyAlignment="1">
      <alignment horizontal="center"/>
    </xf>
    <xf numFmtId="181" fontId="0" fillId="0" borderId="10" xfId="0" applyNumberFormat="1" applyFont="1" applyBorder="1" applyAlignment="1">
      <alignment horizontal="center"/>
    </xf>
    <xf numFmtId="182" fontId="0" fillId="0" borderId="19" xfId="0" applyNumberFormat="1" applyBorder="1" applyAlignment="1">
      <alignment horizontal="center"/>
    </xf>
    <xf numFmtId="9" fontId="8" fillId="0" borderId="20" xfId="59" applyFont="1" applyBorder="1" applyAlignment="1">
      <alignment horizontal="center"/>
    </xf>
    <xf numFmtId="9" fontId="8" fillId="0" borderId="21" xfId="59" applyFont="1" applyBorder="1" applyAlignment="1">
      <alignment horizontal="center"/>
    </xf>
    <xf numFmtId="9" fontId="8" fillId="0" borderId="19" xfId="59" applyFont="1" applyBorder="1" applyAlignment="1">
      <alignment horizontal="center"/>
    </xf>
    <xf numFmtId="0" fontId="0" fillId="0" borderId="0" xfId="0" applyBorder="1" applyAlignment="1">
      <alignment/>
    </xf>
    <xf numFmtId="182" fontId="0" fillId="0" borderId="20" xfId="0" applyNumberFormat="1" applyBorder="1" applyAlignment="1">
      <alignment horizontal="center"/>
    </xf>
    <xf numFmtId="182" fontId="0" fillId="0" borderId="21" xfId="0" applyNumberFormat="1" applyBorder="1" applyAlignment="1">
      <alignment horizontal="center"/>
    </xf>
    <xf numFmtId="0" fontId="6" fillId="0" borderId="21" xfId="0" applyFont="1" applyBorder="1" applyAlignment="1">
      <alignment horizontal="center" wrapText="1"/>
    </xf>
    <xf numFmtId="0" fontId="6" fillId="0" borderId="21" xfId="0" applyFont="1" applyFill="1" applyBorder="1" applyAlignment="1">
      <alignment horizontal="center" wrapText="1"/>
    </xf>
    <xf numFmtId="0" fontId="6" fillId="0" borderId="21" xfId="0" applyFont="1" applyFill="1" applyBorder="1" applyAlignment="1">
      <alignment horizontal="center" textRotation="90" wrapText="1"/>
    </xf>
    <xf numFmtId="181" fontId="0" fillId="0" borderId="10" xfId="0" applyNumberFormat="1" applyBorder="1" applyAlignment="1">
      <alignment horizontal="center" vertical="center"/>
    </xf>
    <xf numFmtId="181" fontId="0" fillId="0" borderId="10" xfId="0" applyNumberFormat="1" applyBorder="1" applyAlignment="1">
      <alignment vertical="center"/>
    </xf>
    <xf numFmtId="181" fontId="0" fillId="0" borderId="10" xfId="0" applyNumberFormat="1" applyFont="1" applyBorder="1" applyAlignment="1">
      <alignment horizontal="center" vertical="center"/>
    </xf>
    <xf numFmtId="0" fontId="9" fillId="0" borderId="10" xfId="0" applyFont="1" applyBorder="1" applyAlignment="1">
      <alignment horizontal="center" vertical="center"/>
    </xf>
    <xf numFmtId="181" fontId="0" fillId="0" borderId="10" xfId="0" applyNumberFormat="1" applyFont="1" applyBorder="1" applyAlignment="1">
      <alignment horizontal="center" vertical="center"/>
    </xf>
    <xf numFmtId="181" fontId="0" fillId="0" borderId="10" xfId="0" applyNumberFormat="1" applyFont="1" applyBorder="1" applyAlignment="1">
      <alignment vertical="center"/>
    </xf>
    <xf numFmtId="0" fontId="12" fillId="0" borderId="0" xfId="0" applyFont="1" applyAlignment="1">
      <alignment/>
    </xf>
    <xf numFmtId="0" fontId="3" fillId="0" borderId="0" xfId="0" applyFont="1" applyAlignment="1">
      <alignment/>
    </xf>
    <xf numFmtId="9" fontId="8" fillId="33" borderId="16" xfId="59" applyFont="1" applyFill="1" applyBorder="1" applyAlignment="1">
      <alignment horizontal="center"/>
    </xf>
    <xf numFmtId="9" fontId="8" fillId="33" borderId="17" xfId="59" applyFont="1" applyFill="1" applyBorder="1" applyAlignment="1">
      <alignment horizontal="center"/>
    </xf>
    <xf numFmtId="9" fontId="8" fillId="33" borderId="18" xfId="59" applyFont="1" applyFill="1" applyBorder="1" applyAlignment="1">
      <alignment horizontal="center"/>
    </xf>
    <xf numFmtId="9" fontId="8" fillId="33" borderId="10" xfId="59" applyFont="1" applyFill="1" applyBorder="1" applyAlignment="1">
      <alignment horizontal="center"/>
    </xf>
    <xf numFmtId="187" fontId="0" fillId="0" borderId="0" xfId="59" applyNumberFormat="1" applyFont="1" applyAlignment="1">
      <alignment/>
    </xf>
    <xf numFmtId="0" fontId="0" fillId="0" borderId="0" xfId="59" applyNumberFormat="1" applyFont="1" applyAlignment="1">
      <alignment/>
    </xf>
    <xf numFmtId="182" fontId="11" fillId="0" borderId="18" xfId="59" applyNumberFormat="1" applyFont="1" applyBorder="1" applyAlignment="1">
      <alignment horizontal="center"/>
    </xf>
    <xf numFmtId="182" fontId="11" fillId="0" borderId="10" xfId="59" applyNumberFormat="1" applyFont="1" applyBorder="1" applyAlignment="1">
      <alignment horizontal="center"/>
    </xf>
    <xf numFmtId="182" fontId="11" fillId="0" borderId="15" xfId="59" applyNumberFormat="1" applyFont="1" applyBorder="1" applyAlignment="1">
      <alignment horizontal="center"/>
    </xf>
    <xf numFmtId="182" fontId="11" fillId="0" borderId="11" xfId="59" applyNumberFormat="1" applyFont="1" applyBorder="1" applyAlignment="1">
      <alignment horizontal="center"/>
    </xf>
    <xf numFmtId="182" fontId="11" fillId="0" borderId="12" xfId="59" applyNumberFormat="1" applyFont="1" applyBorder="1" applyAlignment="1">
      <alignment horizontal="center"/>
    </xf>
    <xf numFmtId="182" fontId="11" fillId="0" borderId="13" xfId="59" applyNumberFormat="1" applyFont="1" applyBorder="1" applyAlignment="1">
      <alignment horizontal="center"/>
    </xf>
    <xf numFmtId="9" fontId="8" fillId="0" borderId="16" xfId="59" applyFont="1" applyFill="1" applyBorder="1" applyAlignment="1">
      <alignment horizontal="center"/>
    </xf>
    <xf numFmtId="9" fontId="8" fillId="0" borderId="17" xfId="59" applyFont="1" applyFill="1" applyBorder="1" applyAlignment="1">
      <alignment horizontal="center"/>
    </xf>
    <xf numFmtId="9" fontId="8" fillId="0" borderId="18" xfId="59" applyFont="1" applyFill="1" applyBorder="1" applyAlignment="1">
      <alignment horizontal="center"/>
    </xf>
    <xf numFmtId="9" fontId="8" fillId="0" borderId="10" xfId="59" applyFont="1" applyFill="1" applyBorder="1" applyAlignment="1">
      <alignment horizontal="center"/>
    </xf>
    <xf numFmtId="182" fontId="11" fillId="0" borderId="18" xfId="59" applyNumberFormat="1" applyFont="1" applyFill="1" applyBorder="1" applyAlignment="1">
      <alignment horizontal="center"/>
    </xf>
    <xf numFmtId="182" fontId="11" fillId="0" borderId="10" xfId="59" applyNumberFormat="1" applyFont="1" applyFill="1" applyBorder="1" applyAlignment="1">
      <alignment horizontal="center"/>
    </xf>
    <xf numFmtId="188" fontId="11" fillId="0" borderId="18" xfId="59" applyNumberFormat="1" applyFont="1" applyBorder="1" applyAlignment="1">
      <alignment horizontal="center"/>
    </xf>
    <xf numFmtId="188" fontId="11" fillId="0" borderId="10" xfId="59" applyNumberFormat="1" applyFont="1" applyBorder="1" applyAlignment="1">
      <alignment horizontal="center"/>
    </xf>
    <xf numFmtId="188" fontId="11" fillId="0" borderId="15" xfId="59" applyNumberFormat="1" applyFont="1" applyBorder="1" applyAlignment="1">
      <alignment horizontal="center"/>
    </xf>
    <xf numFmtId="188" fontId="11" fillId="0" borderId="11" xfId="59" applyNumberFormat="1" applyFont="1" applyBorder="1" applyAlignment="1">
      <alignment horizontal="center"/>
    </xf>
    <xf numFmtId="188" fontId="11" fillId="0" borderId="12" xfId="59" applyNumberFormat="1" applyFont="1" applyBorder="1" applyAlignment="1">
      <alignment horizontal="center"/>
    </xf>
    <xf numFmtId="188" fontId="11" fillId="0" borderId="13" xfId="59" applyNumberFormat="1" applyFont="1" applyBorder="1" applyAlignment="1">
      <alignment horizontal="center"/>
    </xf>
    <xf numFmtId="0" fontId="5" fillId="0" borderId="0" xfId="0" applyFont="1" applyAlignment="1">
      <alignment horizontal="left" wrapText="1"/>
    </xf>
    <xf numFmtId="0" fontId="0" fillId="0" borderId="22" xfId="0" applyBorder="1" applyAlignment="1">
      <alignment horizontal="center" vertical="center" textRotation="90" wrapText="1"/>
    </xf>
    <xf numFmtId="0" fontId="0" fillId="0" borderId="23" xfId="0" applyBorder="1" applyAlignment="1">
      <alignment horizontal="center" vertical="center" textRotation="90" wrapText="1"/>
    </xf>
    <xf numFmtId="0" fontId="0" fillId="0" borderId="24" xfId="0" applyBorder="1" applyAlignment="1">
      <alignment horizontal="center" vertical="center" textRotation="90" wrapText="1"/>
    </xf>
    <xf numFmtId="0" fontId="4" fillId="0" borderId="0" xfId="0" applyFont="1" applyAlignment="1">
      <alignment horizontal="left" wrapText="1"/>
    </xf>
    <xf numFmtId="0" fontId="8" fillId="0" borderId="0" xfId="0" applyFont="1" applyAlignment="1">
      <alignment horizontal="left" vertical="top" wrapText="1"/>
    </xf>
    <xf numFmtId="182" fontId="0" fillId="0" borderId="19" xfId="0" applyNumberFormat="1" applyBorder="1" applyAlignment="1">
      <alignment horizontal="center" vertical="center"/>
    </xf>
    <xf numFmtId="182" fontId="0" fillId="0" borderId="25" xfId="0" applyNumberFormat="1" applyBorder="1" applyAlignment="1">
      <alignment horizontal="center" vertical="center"/>
    </xf>
    <xf numFmtId="182" fontId="0" fillId="0" borderId="26" xfId="0" applyNumberFormat="1" applyBorder="1" applyAlignment="1">
      <alignment horizontal="center" vertical="center"/>
    </xf>
    <xf numFmtId="182" fontId="0" fillId="0" borderId="27" xfId="0" applyNumberFormat="1" applyBorder="1" applyAlignment="1">
      <alignment horizontal="center" vertical="center"/>
    </xf>
    <xf numFmtId="0" fontId="0" fillId="0" borderId="28" xfId="0" applyBorder="1" applyAlignment="1">
      <alignment horizontal="center" textRotation="90" wrapText="1"/>
    </xf>
    <xf numFmtId="0" fontId="0" fillId="0" borderId="29" xfId="0" applyBorder="1" applyAlignment="1">
      <alignment horizontal="center" textRotation="90" wrapText="1"/>
    </xf>
    <xf numFmtId="0" fontId="0" fillId="0" borderId="30" xfId="0" applyBorder="1" applyAlignment="1">
      <alignment horizontal="center" textRotation="90" wrapText="1"/>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10" fillId="0" borderId="31" xfId="0" applyFont="1" applyBorder="1" applyAlignment="1">
      <alignment horizontal="center"/>
    </xf>
    <xf numFmtId="0" fontId="10" fillId="0" borderId="32" xfId="0" applyFont="1" applyBorder="1" applyAlignment="1">
      <alignment horizontal="center"/>
    </xf>
    <xf numFmtId="0" fontId="10" fillId="0" borderId="33"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28575</xdr:rowOff>
    </xdr:from>
    <xdr:to>
      <xdr:col>9</xdr:col>
      <xdr:colOff>581025</xdr:colOff>
      <xdr:row>58</xdr:row>
      <xdr:rowOff>142875</xdr:rowOff>
    </xdr:to>
    <xdr:sp>
      <xdr:nvSpPr>
        <xdr:cNvPr id="1" name="Text Box 1"/>
        <xdr:cNvSpPr txBox="1">
          <a:spLocks noChangeArrowheads="1"/>
        </xdr:cNvSpPr>
      </xdr:nvSpPr>
      <xdr:spPr>
        <a:xfrm>
          <a:off x="9525" y="742950"/>
          <a:ext cx="6057900" cy="8858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Introduction: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is always some uncertainty associated with every evaluation of RF field exposure, whether it be measured or calculated.  Consequently, whenever an assessor conducts an evaluation to set a compliance boundary for allowable human RF exposure limits, there will be some probability that the true level of exposure at the assessor's compliance boundary actually exceeds the allowable limit.  The level of this probability will vary depending on how the operator uses his evaluation to set the compliance boundary.  For instance, the probability of exceeding the limit at the compliance boundary will be much reduced if the assessor uses the upper bound of the 95% confidence interval (CI) of his evaluation instead of the best (i.e. most likely) estimate of his evaluation.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Likewise, when an auditor conducts an audit evaluation to assess whether the exposure level exceeds the allowable limit at the assessor's compliance boundary, there will also be some variation in the assessment outcome due to uncertainty in the auditor's evaluation, as well as the variation in the true level due to uncertainty in the assessor's original compliance boundary evaluation.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Aim of this spreadsheet: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various evaluation options used by the assessor and auditor this spreadsheet calculates the probability that: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The auditor will find that RF exposure at the assessor's compliance boundary is </a:t>
          </a:r>
          <a:r>
            <a:rPr lang="en-US" cap="none" sz="1000" b="0" i="0" u="sng" baseline="0">
              <a:solidFill>
                <a:srgbClr val="000000"/>
              </a:solidFill>
              <a:latin typeface="Arial"/>
              <a:ea typeface="Arial"/>
              <a:cs typeface="Arial"/>
            </a:rPr>
            <a:t>non-compliant</a:t>
          </a:r>
          <a:r>
            <a:rPr lang="en-US" cap="none" sz="1000" b="0" i="0" u="none" baseline="0">
              <a:solidFill>
                <a:srgbClr val="000000"/>
              </a:solidFill>
              <a:latin typeface="Arial"/>
              <a:ea typeface="Arial"/>
              <a:cs typeface="Arial"/>
            </a:rPr>
            <a:t> with the exposure limit
</a:t>
          </a:r>
          <a:r>
            <a:rPr lang="en-US" cap="none" sz="1000" b="0" i="0" u="none" baseline="0">
              <a:solidFill>
                <a:srgbClr val="000000"/>
              </a:solidFill>
              <a:latin typeface="Arial"/>
              <a:ea typeface="Arial"/>
              <a:cs typeface="Arial"/>
            </a:rPr>
            <a:t>2. The auditor commits a </a:t>
          </a:r>
          <a:r>
            <a:rPr lang="en-US" cap="none" sz="1000" b="0" i="0" u="sng" baseline="0">
              <a:solidFill>
                <a:srgbClr val="000000"/>
              </a:solidFill>
              <a:latin typeface="Arial"/>
              <a:ea typeface="Arial"/>
              <a:cs typeface="Arial"/>
            </a:rPr>
            <a:t>compliance error</a:t>
          </a:r>
          <a:r>
            <a:rPr lang="en-US" cap="none" sz="1000" b="0" i="0" u="none" baseline="0">
              <a:solidFill>
                <a:srgbClr val="000000"/>
              </a:solidFill>
              <a:latin typeface="Arial"/>
              <a:ea typeface="Arial"/>
              <a:cs typeface="Arial"/>
            </a:rPr>
            <a:t> - i.e. the auditor decides that the operator's compliance boundary is compliant with the exposure limit when it really isn't
</a:t>
          </a:r>
          <a:r>
            <a:rPr lang="en-US" cap="none" sz="1000" b="0" i="0" u="none" baseline="0">
              <a:solidFill>
                <a:srgbClr val="000000"/>
              </a:solidFill>
              <a:latin typeface="Arial"/>
              <a:ea typeface="Arial"/>
              <a:cs typeface="Arial"/>
            </a:rPr>
            <a:t>3. The auditor commits a </a:t>
          </a:r>
          <a:r>
            <a:rPr lang="en-US" cap="none" sz="1000" b="0" i="0" u="sng" baseline="0">
              <a:solidFill>
                <a:srgbClr val="000000"/>
              </a:solidFill>
              <a:latin typeface="Arial"/>
              <a:ea typeface="Arial"/>
              <a:cs typeface="Arial"/>
            </a:rPr>
            <a:t>non-compliance error</a:t>
          </a:r>
          <a:r>
            <a:rPr lang="en-US" cap="none" sz="1000" b="0" i="0" u="none" baseline="0">
              <a:solidFill>
                <a:srgbClr val="000000"/>
              </a:solidFill>
              <a:latin typeface="Arial"/>
              <a:ea typeface="Arial"/>
              <a:cs typeface="Arial"/>
            </a:rPr>
            <a:t> - i.e. the auditor decides that operator's compliance boundary is non-compliant with the exposure limit when it really is compliant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Calculations in this spreadsheet
</a:t>
          </a:r>
          <a:r>
            <a:rPr lang="en-US" cap="none" sz="1000" b="0" i="0" u="none" baseline="0">
              <a:solidFill>
                <a:srgbClr val="000000"/>
              </a:solidFill>
              <a:latin typeface="Arial"/>
              <a:ea typeface="Arial"/>
              <a:cs typeface="Arial"/>
            </a:rPr>
            <a:t>The probabilities for the three events listed above will depend on how the assessor uses their evaluations to set the compliance boundary and how the auditor uses their evaluations to assess compliance.  They will also vary according to the quality of the assessor and auditor evaluations which can be quantified by the expanded uncertainties of their evaluations.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tabbed sheets labelled Option 1, Option 2, etc in this Excel workbook calculate the probabilties for </a:t>
          </a:r>
          <a:r>
            <a:rPr lang="en-US" cap="none" sz="1000" b="0" i="1" u="none" baseline="0">
              <a:solidFill>
                <a:srgbClr val="000000"/>
              </a:solidFill>
              <a:latin typeface="Arial"/>
              <a:ea typeface="Arial"/>
              <a:cs typeface="Arial"/>
            </a:rPr>
            <a:t>non-compliance</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compliance error</a:t>
          </a:r>
          <a:r>
            <a:rPr lang="en-US" cap="none" sz="1000" b="0" i="0" u="none" baseline="0">
              <a:solidFill>
                <a:srgbClr val="000000"/>
              </a:solidFill>
              <a:latin typeface="Arial"/>
              <a:ea typeface="Arial"/>
              <a:cs typeface="Arial"/>
            </a:rPr>
            <a:t> and </a:t>
          </a:r>
          <a:r>
            <a:rPr lang="en-US" cap="none" sz="1000" b="0" i="1" u="none" baseline="0">
              <a:solidFill>
                <a:srgbClr val="000000"/>
              </a:solidFill>
              <a:latin typeface="Arial"/>
              <a:ea typeface="Arial"/>
              <a:cs typeface="Arial"/>
            </a:rPr>
            <a:t>non-compliance error</a:t>
          </a:r>
          <a:r>
            <a:rPr lang="en-US" cap="none" sz="1000" b="0" i="0" u="none" baseline="0">
              <a:solidFill>
                <a:srgbClr val="000000"/>
              </a:solidFill>
              <a:latin typeface="Arial"/>
              <a:ea typeface="Arial"/>
              <a:cs typeface="Arial"/>
            </a:rPr>
            <a:t> for various options that the assessor and auditor may apply when using their RF exposure evaluations. The options are described at the top of each 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Immediately below the option description is a calculation box that randomly generates evaluations from both the assessor and the auditor for normal (Gaussian) probability distributions that are defined by an expanded uncertainty.  A mean offset can be applied to the evaluations.  The calculation box also calculates the auditor's compliance decision in accordance with the option rules stated above.  Lastly, it calculates whether a compliance error has occurred (i.e. auditor decides compliance AND true level at compliance boundary exceeds limit, 0dB) and whether a non-compliance error has occurred (i.e. auditor decides non-compliance AND true level at compliance boundary is at or below limit, 0dB).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Below the calculation box is a button which starts a Monte Carlo analysis macro.  The macro simply recalculates and records the random outcomes in the calculation box over a large (e.g. 10000) number of trials (Nt) as set in the "Settings" sheet.  The macro counts the number of trials that indicate </a:t>
          </a:r>
          <a:r>
            <a:rPr lang="en-US" cap="none" sz="1000" b="0" i="1" u="none" baseline="0">
              <a:solidFill>
                <a:srgbClr val="000000"/>
              </a:solidFill>
              <a:latin typeface="Arial"/>
              <a:ea typeface="Arial"/>
              <a:cs typeface="Arial"/>
            </a:rPr>
            <a:t>compliance,</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compliance error</a:t>
          </a:r>
          <a:r>
            <a:rPr lang="en-US" cap="none" sz="1000" b="0" i="0" u="none" baseline="0">
              <a:solidFill>
                <a:srgbClr val="000000"/>
              </a:solidFill>
              <a:latin typeface="Arial"/>
              <a:ea typeface="Arial"/>
              <a:cs typeface="Arial"/>
            </a:rPr>
            <a:t>, and </a:t>
          </a:r>
          <a:r>
            <a:rPr lang="en-US" cap="none" sz="1000" b="0" i="1" u="none" baseline="0">
              <a:solidFill>
                <a:srgbClr val="000000"/>
              </a:solidFill>
              <a:latin typeface="Arial"/>
              <a:ea typeface="Arial"/>
              <a:cs typeface="Arial"/>
            </a:rPr>
            <a:t>non-compliance error</a:t>
          </a:r>
          <a:r>
            <a:rPr lang="en-US" cap="none" sz="1000" b="0" i="0" u="none" baseline="0">
              <a:solidFill>
                <a:srgbClr val="000000"/>
              </a:solidFill>
              <a:latin typeface="Arial"/>
              <a:ea typeface="Arial"/>
              <a:cs typeface="Arial"/>
            </a:rPr>
            <a:t> and calculates the corresponding probabilites by dividing each count by the total number of trials.  The probability calculation error of this approach is in the order of the square root of Nt, so 10000 trials will lead to ~1% error in the probability estimates.  The macro calculates these probabilties for discrete levels of the operator's and regulator's evaluation expanded uncertainty for a 95% CI, i.e. (1, 2, 3, 4, 5, 6 dB) x (1, 2, 3, 4, 5, 6 dB)
</a:t>
          </a:r>
          <a:r>
            <a:rPr lang="en-US" cap="none" sz="10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0</xdr:colOff>
      <xdr:row>3</xdr:row>
      <xdr:rowOff>0</xdr:rowOff>
    </xdr:to>
    <xdr:sp>
      <xdr:nvSpPr>
        <xdr:cNvPr id="1" name="Text Box 1"/>
        <xdr:cNvSpPr txBox="1">
          <a:spLocks noChangeArrowheads="1"/>
        </xdr:cNvSpPr>
      </xdr:nvSpPr>
      <xdr:spPr>
        <a:xfrm>
          <a:off x="704850" y="276225"/>
          <a:ext cx="5095875" cy="8001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sng" baseline="0">
              <a:solidFill>
                <a:srgbClr val="000000"/>
              </a:solidFill>
              <a:latin typeface="Arial"/>
              <a:ea typeface="Arial"/>
              <a:cs typeface="Arial"/>
            </a:rPr>
            <a:t>Operator upper 95%CI </a:t>
          </a:r>
          <a:r>
            <a:rPr lang="en-US" cap="none" sz="1000" b="0" i="1" u="sng" baseline="0">
              <a:solidFill>
                <a:srgbClr val="000000"/>
              </a:solidFill>
              <a:latin typeface="Arial"/>
              <a:ea typeface="Arial"/>
              <a:cs typeface="Arial"/>
            </a:rPr>
            <a:t>vs</a:t>
          </a:r>
          <a:r>
            <a:rPr lang="en-US" cap="none" sz="1000" b="0" i="0" u="sng" baseline="0">
              <a:solidFill>
                <a:srgbClr val="000000"/>
              </a:solidFill>
              <a:latin typeface="Arial"/>
              <a:ea typeface="Arial"/>
              <a:cs typeface="Arial"/>
            </a:rPr>
            <a:t> Regulator lower 95%CI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Operator uses the upper bound of his 95%CI to set compliance boundary.
</a:t>
          </a:r>
          <a:r>
            <a:rPr lang="en-US" cap="none" sz="1000" b="0" i="0" u="none" baseline="0">
              <a:solidFill>
                <a:srgbClr val="000000"/>
              </a:solidFill>
              <a:latin typeface="Arial"/>
              <a:ea typeface="Arial"/>
              <a:cs typeface="Arial"/>
            </a:rPr>
            <a:t>- Regulator decides non-compliance if the lower bound of his 95% CI exceeds limit at the compliance boundary.</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0</xdr:colOff>
      <xdr:row>3</xdr:row>
      <xdr:rowOff>0</xdr:rowOff>
    </xdr:to>
    <xdr:sp>
      <xdr:nvSpPr>
        <xdr:cNvPr id="1" name="Text Box 1"/>
        <xdr:cNvSpPr txBox="1">
          <a:spLocks noChangeArrowheads="1"/>
        </xdr:cNvSpPr>
      </xdr:nvSpPr>
      <xdr:spPr>
        <a:xfrm>
          <a:off x="704850" y="276225"/>
          <a:ext cx="5095875" cy="8001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sng" baseline="0">
              <a:solidFill>
                <a:srgbClr val="000000"/>
              </a:solidFill>
              <a:latin typeface="Arial"/>
              <a:ea typeface="Arial"/>
              <a:cs typeface="Arial"/>
            </a:rPr>
            <a:t>Operator best estimate + 3dB </a:t>
          </a:r>
          <a:r>
            <a:rPr lang="en-US" cap="none" sz="1000" b="0" i="1" u="sng" baseline="0">
              <a:solidFill>
                <a:srgbClr val="000000"/>
              </a:solidFill>
              <a:latin typeface="Arial"/>
              <a:ea typeface="Arial"/>
              <a:cs typeface="Arial"/>
            </a:rPr>
            <a:t>vs</a:t>
          </a:r>
          <a:r>
            <a:rPr lang="en-US" cap="none" sz="1000" b="0" i="0" u="sng" baseline="0">
              <a:solidFill>
                <a:srgbClr val="000000"/>
              </a:solidFill>
              <a:latin typeface="Arial"/>
              <a:ea typeface="Arial"/>
              <a:cs typeface="Arial"/>
            </a:rPr>
            <a:t> Regulator lower 95%CI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Operator adds 3 dB to his best estimate to set compliance boundary.
</a:t>
          </a:r>
          <a:r>
            <a:rPr lang="en-US" cap="none" sz="1000" b="0" i="0" u="none" baseline="0">
              <a:solidFill>
                <a:srgbClr val="000000"/>
              </a:solidFill>
              <a:latin typeface="Arial"/>
              <a:ea typeface="Arial"/>
              <a:cs typeface="Arial"/>
            </a:rPr>
            <a:t>- Regulator decides non-compliance if the lower bound of his 95% CI exceeds limit at the compliance boundary.</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0</xdr:colOff>
      <xdr:row>3</xdr:row>
      <xdr:rowOff>0</xdr:rowOff>
    </xdr:to>
    <xdr:sp>
      <xdr:nvSpPr>
        <xdr:cNvPr id="1" name="Text Box 1"/>
        <xdr:cNvSpPr txBox="1">
          <a:spLocks noChangeArrowheads="1"/>
        </xdr:cNvSpPr>
      </xdr:nvSpPr>
      <xdr:spPr>
        <a:xfrm>
          <a:off x="704850" y="276225"/>
          <a:ext cx="5095875" cy="7429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sng" baseline="0">
              <a:solidFill>
                <a:srgbClr val="000000"/>
              </a:solidFill>
              <a:latin typeface="Arial"/>
              <a:ea typeface="Arial"/>
              <a:cs typeface="Arial"/>
            </a:rPr>
            <a:t>Operator best estimate </a:t>
          </a:r>
          <a:r>
            <a:rPr lang="en-US" cap="none" sz="1000" b="0" i="1" u="sng" baseline="0">
              <a:solidFill>
                <a:srgbClr val="000000"/>
              </a:solidFill>
              <a:latin typeface="Arial"/>
              <a:ea typeface="Arial"/>
              <a:cs typeface="Arial"/>
            </a:rPr>
            <a:t>vs</a:t>
          </a:r>
          <a:r>
            <a:rPr lang="en-US" cap="none" sz="1000" b="0" i="0" u="sng" baseline="0">
              <a:solidFill>
                <a:srgbClr val="000000"/>
              </a:solidFill>
              <a:latin typeface="Arial"/>
              <a:ea typeface="Arial"/>
              <a:cs typeface="Arial"/>
            </a:rPr>
            <a:t> Regulator lower 80%CI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Operator uses his best estimate to set compliance boundary
</a:t>
          </a:r>
          <a:r>
            <a:rPr lang="en-US" cap="none" sz="1000" b="0" i="0" u="none" baseline="0">
              <a:solidFill>
                <a:srgbClr val="000000"/>
              </a:solidFill>
              <a:latin typeface="Arial"/>
              <a:ea typeface="Arial"/>
              <a:cs typeface="Arial"/>
            </a:rPr>
            <a:t>- Regulator decides </a:t>
          </a:r>
          <a:r>
            <a:rPr lang="en-US" cap="none" sz="1000" b="0" i="1" u="none" baseline="0">
              <a:solidFill>
                <a:srgbClr val="000000"/>
              </a:solidFill>
              <a:latin typeface="Arial"/>
              <a:ea typeface="Arial"/>
              <a:cs typeface="Arial"/>
            </a:rPr>
            <a:t>non-compliance</a:t>
          </a:r>
          <a:r>
            <a:rPr lang="en-US" cap="none" sz="1000" b="0" i="0" u="none" baseline="0">
              <a:solidFill>
                <a:srgbClr val="000000"/>
              </a:solidFill>
              <a:latin typeface="Arial"/>
              <a:ea typeface="Arial"/>
              <a:cs typeface="Arial"/>
            </a:rPr>
            <a:t> if the lower bound of his 80% CI exceeds limit at the compliance boundary.</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0</xdr:colOff>
      <xdr:row>3</xdr:row>
      <xdr:rowOff>0</xdr:rowOff>
    </xdr:to>
    <xdr:sp>
      <xdr:nvSpPr>
        <xdr:cNvPr id="1" name="Text Box 1"/>
        <xdr:cNvSpPr txBox="1">
          <a:spLocks noChangeArrowheads="1"/>
        </xdr:cNvSpPr>
      </xdr:nvSpPr>
      <xdr:spPr>
        <a:xfrm>
          <a:off x="704850" y="276225"/>
          <a:ext cx="5095875" cy="11906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sng" baseline="0">
              <a:solidFill>
                <a:srgbClr val="000000"/>
              </a:solidFill>
              <a:latin typeface="Arial"/>
              <a:ea typeface="Arial"/>
              <a:cs typeface="Arial"/>
            </a:rPr>
            <a:t>Operator 4dB target range </a:t>
          </a:r>
          <a:r>
            <a:rPr lang="en-US" cap="none" sz="1000" b="0" i="1" u="sng" baseline="0">
              <a:solidFill>
                <a:srgbClr val="000000"/>
              </a:solidFill>
              <a:latin typeface="Arial"/>
              <a:ea typeface="Arial"/>
              <a:cs typeface="Arial"/>
            </a:rPr>
            <a:t>vs</a:t>
          </a:r>
          <a:r>
            <a:rPr lang="en-US" cap="none" sz="1000" b="0" i="0" u="sng" baseline="0">
              <a:solidFill>
                <a:srgbClr val="000000"/>
              </a:solidFill>
              <a:latin typeface="Arial"/>
              <a:ea typeface="Arial"/>
              <a:cs typeface="Arial"/>
            </a:rPr>
            <a:t> Regulator lower 80% CI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Operator calculates a penalty value by subtracting his best estimate from the upper bound of his 95%CI. If the penalty value is less than the 4dB target range then the operator uses his best estimate to set compliance boundary.  Otherwise he adds the penalty to his best estimate when setting the compliance boundary.
</a:t>
          </a:r>
          <a:r>
            <a:rPr lang="en-US" cap="none" sz="1000" b="0" i="0" u="none" baseline="0">
              <a:solidFill>
                <a:srgbClr val="000000"/>
              </a:solidFill>
              <a:latin typeface="Arial"/>
              <a:ea typeface="Arial"/>
              <a:cs typeface="Arial"/>
            </a:rPr>
            <a:t>- Regulator decides non-compliance if the lower bound of his 80% CI exceeds limit at the compliance boundary.</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0</xdr:colOff>
      <xdr:row>3</xdr:row>
      <xdr:rowOff>0</xdr:rowOff>
    </xdr:to>
    <xdr:sp>
      <xdr:nvSpPr>
        <xdr:cNvPr id="1" name="Text Box 1"/>
        <xdr:cNvSpPr txBox="1">
          <a:spLocks noChangeArrowheads="1"/>
        </xdr:cNvSpPr>
      </xdr:nvSpPr>
      <xdr:spPr>
        <a:xfrm>
          <a:off x="704850" y="276225"/>
          <a:ext cx="5095875" cy="8001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sng" baseline="0">
              <a:solidFill>
                <a:srgbClr val="000000"/>
              </a:solidFill>
              <a:latin typeface="Arial"/>
              <a:ea typeface="Arial"/>
              <a:cs typeface="Arial"/>
            </a:rPr>
            <a:t>Operator upper 80%CI </a:t>
          </a:r>
          <a:r>
            <a:rPr lang="en-US" cap="none" sz="1000" b="0" i="1" u="sng" baseline="0">
              <a:solidFill>
                <a:srgbClr val="000000"/>
              </a:solidFill>
              <a:latin typeface="Arial"/>
              <a:ea typeface="Arial"/>
              <a:cs typeface="Arial"/>
            </a:rPr>
            <a:t>vs</a:t>
          </a:r>
          <a:r>
            <a:rPr lang="en-US" cap="none" sz="1000" b="0" i="0" u="sng" baseline="0">
              <a:solidFill>
                <a:srgbClr val="000000"/>
              </a:solidFill>
              <a:latin typeface="Arial"/>
              <a:ea typeface="Arial"/>
              <a:cs typeface="Arial"/>
            </a:rPr>
            <a:t> Regulator lower 80%CI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Operator uses the upper bound of his 80%CI to set compliance boundary.
</a:t>
          </a:r>
          <a:r>
            <a:rPr lang="en-US" cap="none" sz="1000" b="0" i="0" u="none" baseline="0">
              <a:solidFill>
                <a:srgbClr val="000000"/>
              </a:solidFill>
              <a:latin typeface="Arial"/>
              <a:ea typeface="Arial"/>
              <a:cs typeface="Arial"/>
            </a:rPr>
            <a:t>- Regulator decides non-compliance if the lower bound of his 80% CI exceeds limit at the compliance boundary.</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0</xdr:colOff>
      <xdr:row>3</xdr:row>
      <xdr:rowOff>0</xdr:rowOff>
    </xdr:to>
    <xdr:sp>
      <xdr:nvSpPr>
        <xdr:cNvPr id="1" name="Text Box 1"/>
        <xdr:cNvSpPr txBox="1">
          <a:spLocks noChangeArrowheads="1"/>
        </xdr:cNvSpPr>
      </xdr:nvSpPr>
      <xdr:spPr>
        <a:xfrm>
          <a:off x="704850" y="276225"/>
          <a:ext cx="5095875" cy="8001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sng" baseline="0">
              <a:solidFill>
                <a:srgbClr val="000000"/>
              </a:solidFill>
              <a:latin typeface="Arial"/>
              <a:ea typeface="Arial"/>
              <a:cs typeface="Arial"/>
            </a:rPr>
            <a:t>Operator best estimate + 3dB </a:t>
          </a:r>
          <a:r>
            <a:rPr lang="en-US" cap="none" sz="1000" b="0" i="1" u="sng" baseline="0">
              <a:solidFill>
                <a:srgbClr val="000000"/>
              </a:solidFill>
              <a:latin typeface="Arial"/>
              <a:ea typeface="Arial"/>
              <a:cs typeface="Arial"/>
            </a:rPr>
            <a:t>vs</a:t>
          </a:r>
          <a:r>
            <a:rPr lang="en-US" cap="none" sz="1000" b="0" i="0" u="sng" baseline="0">
              <a:solidFill>
                <a:srgbClr val="000000"/>
              </a:solidFill>
              <a:latin typeface="Arial"/>
              <a:ea typeface="Arial"/>
              <a:cs typeface="Arial"/>
            </a:rPr>
            <a:t> Regulator lower 80%CI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Operator adds 3 dB to his best estimate to set compliance boundary.
</a:t>
          </a:r>
          <a:r>
            <a:rPr lang="en-US" cap="none" sz="1000" b="0" i="0" u="none" baseline="0">
              <a:solidFill>
                <a:srgbClr val="000000"/>
              </a:solidFill>
              <a:latin typeface="Arial"/>
              <a:ea typeface="Arial"/>
              <a:cs typeface="Arial"/>
            </a:rPr>
            <a:t>- Regulator decides non-compliance if the lower bound of his 80% CI exceeds limit at the compliance boundary.</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0</xdr:colOff>
      <xdr:row>3</xdr:row>
      <xdr:rowOff>0</xdr:rowOff>
    </xdr:to>
    <xdr:sp>
      <xdr:nvSpPr>
        <xdr:cNvPr id="1" name="Text Box 1"/>
        <xdr:cNvSpPr txBox="1">
          <a:spLocks noChangeArrowheads="1"/>
        </xdr:cNvSpPr>
      </xdr:nvSpPr>
      <xdr:spPr>
        <a:xfrm>
          <a:off x="704850" y="276225"/>
          <a:ext cx="5095875" cy="8001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sng" baseline="0">
              <a:solidFill>
                <a:srgbClr val="000000"/>
              </a:solidFill>
              <a:latin typeface="Arial"/>
              <a:ea typeface="Arial"/>
              <a:cs typeface="Arial"/>
            </a:rPr>
            <a:t>Operator best estimate + 2dB </a:t>
          </a:r>
          <a:r>
            <a:rPr lang="en-US" cap="none" sz="1000" b="0" i="1" u="sng" baseline="0">
              <a:solidFill>
                <a:srgbClr val="000000"/>
              </a:solidFill>
              <a:latin typeface="Arial"/>
              <a:ea typeface="Arial"/>
              <a:cs typeface="Arial"/>
            </a:rPr>
            <a:t>vs</a:t>
          </a:r>
          <a:r>
            <a:rPr lang="en-US" cap="none" sz="1000" b="0" i="0" u="sng" baseline="0">
              <a:solidFill>
                <a:srgbClr val="000000"/>
              </a:solidFill>
              <a:latin typeface="Arial"/>
              <a:ea typeface="Arial"/>
              <a:cs typeface="Arial"/>
            </a:rPr>
            <a:t> Regulator lower 80%CI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Operator adds 3 dB to his best estimate to set compliance boundary.
</a:t>
          </a:r>
          <a:r>
            <a:rPr lang="en-US" cap="none" sz="1000" b="0" i="0" u="none" baseline="0">
              <a:solidFill>
                <a:srgbClr val="000000"/>
              </a:solidFill>
              <a:latin typeface="Arial"/>
              <a:ea typeface="Arial"/>
              <a:cs typeface="Arial"/>
            </a:rPr>
            <a:t>- Regulator decides non-compliance if the lower bound of his 80% CI exceeds limit at the compliance boundary.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0</xdr:colOff>
      <xdr:row>2</xdr:row>
      <xdr:rowOff>666750</xdr:rowOff>
    </xdr:to>
    <xdr:sp>
      <xdr:nvSpPr>
        <xdr:cNvPr id="1" name="Text Box 1"/>
        <xdr:cNvSpPr txBox="1">
          <a:spLocks noChangeArrowheads="1"/>
        </xdr:cNvSpPr>
      </xdr:nvSpPr>
      <xdr:spPr>
        <a:xfrm>
          <a:off x="704850" y="276225"/>
          <a:ext cx="5095875" cy="6667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sng" baseline="0">
              <a:solidFill>
                <a:srgbClr val="000000"/>
              </a:solidFill>
              <a:latin typeface="Arial"/>
              <a:ea typeface="Arial"/>
              <a:cs typeface="Arial"/>
            </a:rPr>
            <a:t>Operator best estimate </a:t>
          </a:r>
          <a:r>
            <a:rPr lang="en-US" cap="none" sz="1000" b="0" i="1" u="sng" baseline="0">
              <a:solidFill>
                <a:srgbClr val="000000"/>
              </a:solidFill>
              <a:latin typeface="Arial"/>
              <a:ea typeface="Arial"/>
              <a:cs typeface="Arial"/>
            </a:rPr>
            <a:t>vs</a:t>
          </a:r>
          <a:r>
            <a:rPr lang="en-US" cap="none" sz="1000" b="0" i="0" u="sng" baseline="0">
              <a:solidFill>
                <a:srgbClr val="000000"/>
              </a:solidFill>
              <a:latin typeface="Arial"/>
              <a:ea typeface="Arial"/>
              <a:cs typeface="Arial"/>
            </a:rPr>
            <a:t> Regulator best estimate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Operator uses his best estimate to set compliance boundary
</a:t>
          </a:r>
          <a:r>
            <a:rPr lang="en-US" cap="none" sz="1000" b="0" i="0" u="none" baseline="0">
              <a:solidFill>
                <a:srgbClr val="000000"/>
              </a:solidFill>
              <a:latin typeface="Arial"/>
              <a:ea typeface="Arial"/>
              <a:cs typeface="Arial"/>
            </a:rPr>
            <a:t>- Regulator decides </a:t>
          </a:r>
          <a:r>
            <a:rPr lang="en-US" cap="none" sz="1000" b="0" i="1" u="none" baseline="0">
              <a:solidFill>
                <a:srgbClr val="000000"/>
              </a:solidFill>
              <a:latin typeface="Arial"/>
              <a:ea typeface="Arial"/>
              <a:cs typeface="Arial"/>
            </a:rPr>
            <a:t>non-compliance</a:t>
          </a:r>
          <a:r>
            <a:rPr lang="en-US" cap="none" sz="1000" b="0" i="0" u="none" baseline="0">
              <a:solidFill>
                <a:srgbClr val="000000"/>
              </a:solidFill>
              <a:latin typeface="Arial"/>
              <a:ea typeface="Arial"/>
              <a:cs typeface="Arial"/>
            </a:rPr>
            <a:t> if his best estimate exceeds limit at the compliance boundary.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0</xdr:colOff>
      <xdr:row>3</xdr:row>
      <xdr:rowOff>19050</xdr:rowOff>
    </xdr:to>
    <xdr:sp>
      <xdr:nvSpPr>
        <xdr:cNvPr id="1" name="Text Box 1"/>
        <xdr:cNvSpPr txBox="1">
          <a:spLocks noChangeArrowheads="1"/>
        </xdr:cNvSpPr>
      </xdr:nvSpPr>
      <xdr:spPr>
        <a:xfrm>
          <a:off x="704850" y="276225"/>
          <a:ext cx="5095875" cy="1209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sng" baseline="0">
              <a:solidFill>
                <a:srgbClr val="000000"/>
              </a:solidFill>
              <a:latin typeface="Arial"/>
              <a:ea typeface="Arial"/>
              <a:cs typeface="Arial"/>
            </a:rPr>
            <a:t>Operator 4dB target range </a:t>
          </a:r>
          <a:r>
            <a:rPr lang="en-US" cap="none" sz="1000" b="0" i="1" u="sng" baseline="0">
              <a:solidFill>
                <a:srgbClr val="000000"/>
              </a:solidFill>
              <a:latin typeface="Arial"/>
              <a:ea typeface="Arial"/>
              <a:cs typeface="Arial"/>
            </a:rPr>
            <a:t>vs</a:t>
          </a:r>
          <a:r>
            <a:rPr lang="en-US" cap="none" sz="1000" b="0" i="0" u="sng" baseline="0">
              <a:solidFill>
                <a:srgbClr val="000000"/>
              </a:solidFill>
              <a:latin typeface="Arial"/>
              <a:ea typeface="Arial"/>
              <a:cs typeface="Arial"/>
            </a:rPr>
            <a:t> Regulator best estimate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Operator calculates a penalty value by subtracting his best estimate from the upper bound of his 95%CI. If the penalty value is less than the </a:t>
          </a:r>
          <a:r>
            <a:rPr lang="en-US" cap="none" sz="1000" b="1" i="0" u="none" baseline="0">
              <a:solidFill>
                <a:srgbClr val="000000"/>
              </a:solidFill>
              <a:latin typeface="Arial"/>
              <a:ea typeface="Arial"/>
              <a:cs typeface="Arial"/>
            </a:rPr>
            <a:t>4dB</a:t>
          </a:r>
          <a:r>
            <a:rPr lang="en-US" cap="none" sz="1000" b="0" i="0" u="none" baseline="0">
              <a:solidFill>
                <a:srgbClr val="000000"/>
              </a:solidFill>
              <a:latin typeface="Arial"/>
              <a:ea typeface="Arial"/>
              <a:cs typeface="Arial"/>
            </a:rPr>
            <a:t> target range then the operator uses his best estimate to set compliance boundary.  Otherwise he adds the penalty to his best estimate when setting the compliance boundary.
</a:t>
          </a:r>
          <a:r>
            <a:rPr lang="en-US" cap="none" sz="1000" b="0" i="0" u="none" baseline="0">
              <a:solidFill>
                <a:srgbClr val="000000"/>
              </a:solidFill>
              <a:latin typeface="Arial"/>
              <a:ea typeface="Arial"/>
              <a:cs typeface="Arial"/>
            </a:rPr>
            <a:t>- Regulator decides non-compliance if his best estimate exceeds limit at the compliance boundary.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0</xdr:colOff>
      <xdr:row>3</xdr:row>
      <xdr:rowOff>0</xdr:rowOff>
    </xdr:to>
    <xdr:sp>
      <xdr:nvSpPr>
        <xdr:cNvPr id="1" name="Text Box 1"/>
        <xdr:cNvSpPr txBox="1">
          <a:spLocks noChangeArrowheads="1"/>
        </xdr:cNvSpPr>
      </xdr:nvSpPr>
      <xdr:spPr>
        <a:xfrm>
          <a:off x="695325" y="276225"/>
          <a:ext cx="5095875" cy="8001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sng" baseline="0">
              <a:solidFill>
                <a:srgbClr val="000000"/>
              </a:solidFill>
              <a:latin typeface="Arial"/>
              <a:ea typeface="Arial"/>
              <a:cs typeface="Arial"/>
            </a:rPr>
            <a:t>Operator upper 95%CI </a:t>
          </a:r>
          <a:r>
            <a:rPr lang="en-US" cap="none" sz="1000" b="0" i="1" u="sng" baseline="0">
              <a:solidFill>
                <a:srgbClr val="000000"/>
              </a:solidFill>
              <a:latin typeface="Arial"/>
              <a:ea typeface="Arial"/>
              <a:cs typeface="Arial"/>
            </a:rPr>
            <a:t>vs</a:t>
          </a:r>
          <a:r>
            <a:rPr lang="en-US" cap="none" sz="1000" b="0" i="0" u="sng" baseline="0">
              <a:solidFill>
                <a:srgbClr val="000000"/>
              </a:solidFill>
              <a:latin typeface="Arial"/>
              <a:ea typeface="Arial"/>
              <a:cs typeface="Arial"/>
            </a:rPr>
            <a:t> Regulator best estimate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Operator uses the upper bound of his 95%CI to set compliance boundary.
</a:t>
          </a:r>
          <a:r>
            <a:rPr lang="en-US" cap="none" sz="1000" b="0" i="0" u="none" baseline="0">
              <a:solidFill>
                <a:srgbClr val="000000"/>
              </a:solidFill>
              <a:latin typeface="Arial"/>
              <a:ea typeface="Arial"/>
              <a:cs typeface="Arial"/>
            </a:rPr>
            <a:t>- Regulator decides </a:t>
          </a:r>
          <a:r>
            <a:rPr lang="en-US" cap="none" sz="1000" b="0" i="1" u="none" baseline="0">
              <a:solidFill>
                <a:srgbClr val="000000"/>
              </a:solidFill>
              <a:latin typeface="Arial"/>
              <a:ea typeface="Arial"/>
              <a:cs typeface="Arial"/>
            </a:rPr>
            <a:t>non-compliance</a:t>
          </a:r>
          <a:r>
            <a:rPr lang="en-US" cap="none" sz="1000" b="0" i="0" u="none" baseline="0">
              <a:solidFill>
                <a:srgbClr val="000000"/>
              </a:solidFill>
              <a:latin typeface="Arial"/>
              <a:ea typeface="Arial"/>
              <a:cs typeface="Arial"/>
            </a:rPr>
            <a:t> if his best estimate exceeds limit at compliance boundary.</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0</xdr:colOff>
      <xdr:row>3</xdr:row>
      <xdr:rowOff>0</xdr:rowOff>
    </xdr:to>
    <xdr:sp>
      <xdr:nvSpPr>
        <xdr:cNvPr id="1" name="Text Box 1"/>
        <xdr:cNvSpPr txBox="1">
          <a:spLocks noChangeArrowheads="1"/>
        </xdr:cNvSpPr>
      </xdr:nvSpPr>
      <xdr:spPr>
        <a:xfrm>
          <a:off x="704850" y="276225"/>
          <a:ext cx="5095875" cy="8001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sng" baseline="0">
              <a:solidFill>
                <a:srgbClr val="000000"/>
              </a:solidFill>
              <a:latin typeface="Arial"/>
              <a:ea typeface="Arial"/>
              <a:cs typeface="Arial"/>
            </a:rPr>
            <a:t>Operator best estimate + 3dB </a:t>
          </a:r>
          <a:r>
            <a:rPr lang="en-US" cap="none" sz="1000" b="0" i="1" u="sng" baseline="0">
              <a:solidFill>
                <a:srgbClr val="000000"/>
              </a:solidFill>
              <a:latin typeface="Arial"/>
              <a:ea typeface="Arial"/>
              <a:cs typeface="Arial"/>
            </a:rPr>
            <a:t>vs</a:t>
          </a:r>
          <a:r>
            <a:rPr lang="en-US" cap="none" sz="1000" b="0" i="0" u="sng" baseline="0">
              <a:solidFill>
                <a:srgbClr val="000000"/>
              </a:solidFill>
              <a:latin typeface="Arial"/>
              <a:ea typeface="Arial"/>
              <a:cs typeface="Arial"/>
            </a:rPr>
            <a:t> Regulator best estimate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Operator adds 3 dB to his best estimate to set compliance boundary.
</a:t>
          </a:r>
          <a:r>
            <a:rPr lang="en-US" cap="none" sz="1000" b="0" i="0" u="none" baseline="0">
              <a:solidFill>
                <a:srgbClr val="000000"/>
              </a:solidFill>
              <a:latin typeface="Arial"/>
              <a:ea typeface="Arial"/>
              <a:cs typeface="Arial"/>
            </a:rPr>
            <a:t>- Regulator decides </a:t>
          </a:r>
          <a:r>
            <a:rPr lang="en-US" cap="none" sz="1000" b="0" i="1" u="none" baseline="0">
              <a:solidFill>
                <a:srgbClr val="000000"/>
              </a:solidFill>
              <a:latin typeface="Arial"/>
              <a:ea typeface="Arial"/>
              <a:cs typeface="Arial"/>
            </a:rPr>
            <a:t>non-compliance</a:t>
          </a:r>
          <a:r>
            <a:rPr lang="en-US" cap="none" sz="1000" b="0" i="0" u="none" baseline="0">
              <a:solidFill>
                <a:srgbClr val="000000"/>
              </a:solidFill>
              <a:latin typeface="Arial"/>
              <a:ea typeface="Arial"/>
              <a:cs typeface="Arial"/>
            </a:rPr>
            <a:t> if his best estimate exceeds limit at compliance boundary.</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0</xdr:colOff>
      <xdr:row>2</xdr:row>
      <xdr:rowOff>1038225</xdr:rowOff>
    </xdr:to>
    <xdr:sp>
      <xdr:nvSpPr>
        <xdr:cNvPr id="1" name="Text Box 1"/>
        <xdr:cNvSpPr txBox="1">
          <a:spLocks noChangeArrowheads="1"/>
        </xdr:cNvSpPr>
      </xdr:nvSpPr>
      <xdr:spPr>
        <a:xfrm>
          <a:off x="704850" y="285750"/>
          <a:ext cx="5095875" cy="10382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sng" baseline="0">
              <a:solidFill>
                <a:srgbClr val="000000"/>
              </a:solidFill>
              <a:latin typeface="Arial"/>
              <a:ea typeface="Arial"/>
              <a:cs typeface="Arial"/>
            </a:rPr>
            <a:t>Operator best estimate </a:t>
          </a:r>
          <a:r>
            <a:rPr lang="en-US" cap="none" sz="1000" b="0" i="1" u="sng" baseline="0">
              <a:solidFill>
                <a:srgbClr val="000000"/>
              </a:solidFill>
              <a:latin typeface="Arial"/>
              <a:ea typeface="Arial"/>
              <a:cs typeface="Arial"/>
            </a:rPr>
            <a:t>vs</a:t>
          </a:r>
          <a:r>
            <a:rPr lang="en-US" cap="none" sz="1000" b="0" i="0" u="sng" baseline="0">
              <a:solidFill>
                <a:srgbClr val="000000"/>
              </a:solidFill>
              <a:latin typeface="Arial"/>
              <a:ea typeface="Arial"/>
              <a:cs typeface="Arial"/>
            </a:rPr>
            <a:t> Regulator 4 dB target range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Operator uses his best estimate to set compliance boundary.
</a:t>
          </a:r>
          <a:r>
            <a:rPr lang="en-US" cap="none" sz="1000" b="0" i="0" u="none" baseline="0">
              <a:solidFill>
                <a:srgbClr val="000000"/>
              </a:solidFill>
              <a:latin typeface="Arial"/>
              <a:ea typeface="Arial"/>
              <a:cs typeface="Arial"/>
            </a:rPr>
            <a:t>- Regulator calculates a penalty value by subtracting the lower bound of his 95%CI from his best estimate. If the penalty value is less than the 4dB target range then the regulator decides non-compliance if his best estimate at the compliance boundary exceeds the limit.  Otherwise he subtracts the penalty from his best estimate when comparing to the limit.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0</xdr:colOff>
      <xdr:row>2</xdr:row>
      <xdr:rowOff>1495425</xdr:rowOff>
    </xdr:to>
    <xdr:sp>
      <xdr:nvSpPr>
        <xdr:cNvPr id="1" name="Text Box 1"/>
        <xdr:cNvSpPr txBox="1">
          <a:spLocks noChangeArrowheads="1"/>
        </xdr:cNvSpPr>
      </xdr:nvSpPr>
      <xdr:spPr>
        <a:xfrm>
          <a:off x="704850" y="285750"/>
          <a:ext cx="5095875" cy="14954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sng" baseline="0">
              <a:solidFill>
                <a:srgbClr val="000000"/>
              </a:solidFill>
              <a:latin typeface="Arial"/>
              <a:ea typeface="Arial"/>
              <a:cs typeface="Arial"/>
            </a:rPr>
            <a:t>Operator 4dB target range </a:t>
          </a:r>
          <a:r>
            <a:rPr lang="en-US" cap="none" sz="1000" b="0" i="1" u="sng" baseline="0">
              <a:solidFill>
                <a:srgbClr val="000000"/>
              </a:solidFill>
              <a:latin typeface="Arial"/>
              <a:ea typeface="Arial"/>
              <a:cs typeface="Arial"/>
            </a:rPr>
            <a:t>vs</a:t>
          </a:r>
          <a:r>
            <a:rPr lang="en-US" cap="none" sz="1000" b="0" i="0" u="sng" baseline="0">
              <a:solidFill>
                <a:srgbClr val="000000"/>
              </a:solidFill>
              <a:latin typeface="Arial"/>
              <a:ea typeface="Arial"/>
              <a:cs typeface="Arial"/>
            </a:rPr>
            <a:t> Regulator 4 dB target range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Operator calculates a penalty value by subtracting his best estimate from the upper bound of his 95%CI. If the penalty value is less than the 4dB target range then the operator uses his best estimate to set compliance boundary.  Otherwise he adds the penalty to his best estimate when setting the compliance boundary.
</a:t>
          </a:r>
          <a:r>
            <a:rPr lang="en-US" cap="none" sz="1000" b="0" i="0" u="none" baseline="0">
              <a:solidFill>
                <a:srgbClr val="000000"/>
              </a:solidFill>
              <a:latin typeface="Arial"/>
              <a:ea typeface="Arial"/>
              <a:cs typeface="Arial"/>
            </a:rPr>
            <a:t>- Regulator calculates a penalty value by subtracting the lower bound of his 95%CI from his best estimate. If the penalty value is less than the 4dB target range then the regulator decides non-compliance if his best estimate at the compliance boundary exceeds the limit.  Otherwise he subtracts the penalty from his best estimate when comparing to the limit.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0</xdr:colOff>
      <xdr:row>3</xdr:row>
      <xdr:rowOff>0</xdr:rowOff>
    </xdr:to>
    <xdr:sp>
      <xdr:nvSpPr>
        <xdr:cNvPr id="1" name="Text Box 1"/>
        <xdr:cNvSpPr txBox="1">
          <a:spLocks noChangeArrowheads="1"/>
        </xdr:cNvSpPr>
      </xdr:nvSpPr>
      <xdr:spPr>
        <a:xfrm>
          <a:off x="704850" y="276225"/>
          <a:ext cx="5095875" cy="7429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sng" baseline="0">
              <a:solidFill>
                <a:srgbClr val="000000"/>
              </a:solidFill>
              <a:latin typeface="Arial"/>
              <a:ea typeface="Arial"/>
              <a:cs typeface="Arial"/>
            </a:rPr>
            <a:t>Operator best estimate </a:t>
          </a:r>
          <a:r>
            <a:rPr lang="en-US" cap="none" sz="1000" b="0" i="1" u="sng" baseline="0">
              <a:solidFill>
                <a:srgbClr val="000000"/>
              </a:solidFill>
              <a:latin typeface="Arial"/>
              <a:ea typeface="Arial"/>
              <a:cs typeface="Arial"/>
            </a:rPr>
            <a:t>vs</a:t>
          </a:r>
          <a:r>
            <a:rPr lang="en-US" cap="none" sz="1000" b="0" i="0" u="sng" baseline="0">
              <a:solidFill>
                <a:srgbClr val="000000"/>
              </a:solidFill>
              <a:latin typeface="Arial"/>
              <a:ea typeface="Arial"/>
              <a:cs typeface="Arial"/>
            </a:rPr>
            <a:t> Regulator lower 95%CI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Operator uses his best estimate to set compliance boundary
</a:t>
          </a:r>
          <a:r>
            <a:rPr lang="en-US" cap="none" sz="1000" b="0" i="0" u="none" baseline="0">
              <a:solidFill>
                <a:srgbClr val="000000"/>
              </a:solidFill>
              <a:latin typeface="Arial"/>
              <a:ea typeface="Arial"/>
              <a:cs typeface="Arial"/>
            </a:rPr>
            <a:t>- Regulator decides </a:t>
          </a:r>
          <a:r>
            <a:rPr lang="en-US" cap="none" sz="1000" b="0" i="1" u="none" baseline="0">
              <a:solidFill>
                <a:srgbClr val="000000"/>
              </a:solidFill>
              <a:latin typeface="Arial"/>
              <a:ea typeface="Arial"/>
              <a:cs typeface="Arial"/>
            </a:rPr>
            <a:t>non-compliance</a:t>
          </a:r>
          <a:r>
            <a:rPr lang="en-US" cap="none" sz="1000" b="0" i="0" u="none" baseline="0">
              <a:solidFill>
                <a:srgbClr val="000000"/>
              </a:solidFill>
              <a:latin typeface="Arial"/>
              <a:ea typeface="Arial"/>
              <a:cs typeface="Arial"/>
            </a:rPr>
            <a:t> if the lower bound of his 95% CI exceeds limit at the compliance boundary.</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0</xdr:colOff>
      <xdr:row>3</xdr:row>
      <xdr:rowOff>0</xdr:rowOff>
    </xdr:to>
    <xdr:sp>
      <xdr:nvSpPr>
        <xdr:cNvPr id="1" name="Text Box 1"/>
        <xdr:cNvSpPr txBox="1">
          <a:spLocks noChangeArrowheads="1"/>
        </xdr:cNvSpPr>
      </xdr:nvSpPr>
      <xdr:spPr>
        <a:xfrm>
          <a:off x="704850" y="276225"/>
          <a:ext cx="5095875" cy="11906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sng" baseline="0">
              <a:solidFill>
                <a:srgbClr val="000000"/>
              </a:solidFill>
              <a:latin typeface="Arial"/>
              <a:ea typeface="Arial"/>
              <a:cs typeface="Arial"/>
            </a:rPr>
            <a:t>Operator 4dB target range </a:t>
          </a:r>
          <a:r>
            <a:rPr lang="en-US" cap="none" sz="1000" b="0" i="1" u="sng" baseline="0">
              <a:solidFill>
                <a:srgbClr val="000000"/>
              </a:solidFill>
              <a:latin typeface="Arial"/>
              <a:ea typeface="Arial"/>
              <a:cs typeface="Arial"/>
            </a:rPr>
            <a:t>vs</a:t>
          </a:r>
          <a:r>
            <a:rPr lang="en-US" cap="none" sz="1000" b="0" i="0" u="sng" baseline="0">
              <a:solidFill>
                <a:srgbClr val="000000"/>
              </a:solidFill>
              <a:latin typeface="Arial"/>
              <a:ea typeface="Arial"/>
              <a:cs typeface="Arial"/>
            </a:rPr>
            <a:t> Regulator lower 95% CI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Operator calculates a penalty value by subtracting his best estimate from the upper bound of his 95%CI. If the penalty value is less than the 4dB target range then the operator uses his best estimate to set compliance boundary.  Otherwise he adds the penalty to his best estimate when setting the compliance boundary.
</a:t>
          </a:r>
          <a:r>
            <a:rPr lang="en-US" cap="none" sz="1000" b="0" i="0" u="none" baseline="0">
              <a:solidFill>
                <a:srgbClr val="000000"/>
              </a:solidFill>
              <a:latin typeface="Arial"/>
              <a:ea typeface="Arial"/>
              <a:cs typeface="Arial"/>
            </a:rPr>
            <a:t>- Regulator decides non-compliance if the lower bound of his 95% CI exceeds limit at the compliance boundary.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dimension ref="A1:B3"/>
  <sheetViews>
    <sheetView showGridLines="0" zoomScalePageLayoutView="0" workbookViewId="0" topLeftCell="A1">
      <selection activeCell="C70" sqref="C70"/>
    </sheetView>
  </sheetViews>
  <sheetFormatPr defaultColWidth="9.140625" defaultRowHeight="12.75"/>
  <sheetData>
    <row r="1" ht="18">
      <c r="A1" s="1" t="s">
        <v>8</v>
      </c>
    </row>
    <row r="2" spans="1:2" ht="12.75">
      <c r="A2" t="s">
        <v>9</v>
      </c>
      <c r="B2" t="s">
        <v>10</v>
      </c>
    </row>
    <row r="3" spans="1:2" ht="12.75">
      <c r="A3" t="s">
        <v>11</v>
      </c>
      <c r="B3" s="30">
        <v>39779</v>
      </c>
    </row>
  </sheetData>
  <sheetProtection/>
  <printOptions/>
  <pageMargins left="0.52" right="0.5" top="0.71" bottom="0.7"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7">
    <tabColor indexed="13"/>
  </sheetPr>
  <dimension ref="A1:L46"/>
  <sheetViews>
    <sheetView showGridLines="0" zoomScalePageLayoutView="0" workbookViewId="0" topLeftCell="A1">
      <selection activeCell="A3" sqref="A3"/>
    </sheetView>
  </sheetViews>
  <sheetFormatPr defaultColWidth="9.140625" defaultRowHeight="12.75"/>
  <cols>
    <col min="1" max="1" width="10.57421875" style="0" customWidth="1"/>
    <col min="2" max="2" width="7.00390625" style="0" customWidth="1"/>
    <col min="3" max="3" width="10.00390625" style="0" customWidth="1"/>
    <col min="4" max="4" width="10.140625" style="0" customWidth="1"/>
    <col min="6" max="6" width="10.8515625" style="0" customWidth="1"/>
    <col min="7" max="7" width="9.00390625" style="0" customWidth="1"/>
    <col min="8" max="8" width="9.421875" style="0" customWidth="1"/>
    <col min="9" max="9" width="5.28125" style="0" customWidth="1"/>
    <col min="10" max="10" width="5.57421875" style="0" customWidth="1"/>
  </cols>
  <sheetData>
    <row r="1" ht="18">
      <c r="A1" s="1" t="s">
        <v>8</v>
      </c>
    </row>
    <row r="2" ht="3.75" customHeight="1"/>
    <row r="3" ht="93.75" customHeight="1">
      <c r="A3" s="19" t="s">
        <v>25</v>
      </c>
    </row>
    <row r="5" spans="1:10" ht="75.75" customHeight="1">
      <c r="A5" s="2"/>
      <c r="B5" s="11" t="s">
        <v>3</v>
      </c>
      <c r="C5" s="11" t="s">
        <v>4</v>
      </c>
      <c r="D5" s="11" t="s">
        <v>0</v>
      </c>
      <c r="E5" s="11" t="s">
        <v>1</v>
      </c>
      <c r="F5" s="11" t="s">
        <v>2</v>
      </c>
      <c r="G5" s="43" t="s">
        <v>34</v>
      </c>
      <c r="H5" s="12" t="s">
        <v>35</v>
      </c>
      <c r="I5" s="13" t="s">
        <v>5</v>
      </c>
      <c r="J5" s="13" t="s">
        <v>6</v>
      </c>
    </row>
    <row r="6" spans="1:10" ht="12.75">
      <c r="A6" s="5" t="s">
        <v>43</v>
      </c>
      <c r="B6" s="4">
        <v>0</v>
      </c>
      <c r="C6" s="4">
        <v>6</v>
      </c>
      <c r="D6" s="35">
        <f>C6/1.96</f>
        <v>3.061224489795918</v>
      </c>
      <c r="E6" s="3">
        <f ca="1">NORMINV(RAND(),0,D6)</f>
        <v>7.5709680500704915</v>
      </c>
      <c r="F6" s="50">
        <f>IF(C6&lt;=4,E6,E6-(C6-4))</f>
        <v>5.5709680500704915</v>
      </c>
      <c r="G6" s="2"/>
      <c r="H6" s="2"/>
      <c r="I6" s="2"/>
      <c r="J6" s="2"/>
    </row>
    <row r="7" spans="1:10" ht="12.75">
      <c r="A7" s="5" t="s">
        <v>36</v>
      </c>
      <c r="B7" s="4">
        <v>0</v>
      </c>
      <c r="C7" s="4">
        <v>6</v>
      </c>
      <c r="D7" s="35">
        <f>C7/1.96</f>
        <v>3.061224489795918</v>
      </c>
      <c r="E7" s="3">
        <f ca="1">NORMINV(RAND(),0,D7)</f>
        <v>-0.9828173516189902</v>
      </c>
      <c r="F7" s="51"/>
      <c r="G7" s="50">
        <f>E7+F6</f>
        <v>4.588150698451502</v>
      </c>
      <c r="H7" s="49" t="str">
        <f>IF(G7-C7&gt;0,"non-comp","compliant")</f>
        <v>compliant</v>
      </c>
      <c r="I7" s="49" t="str">
        <f>IF(AND(H7="compliant",F6&gt;0),"y","n")</f>
        <v>y</v>
      </c>
      <c r="J7" s="49" t="str">
        <f>IF(AND(H7="non-comp",F6&lt;=0),"y","n")</f>
        <v>n</v>
      </c>
    </row>
    <row r="8" spans="1:12" ht="56.25" customHeight="1">
      <c r="A8" s="14"/>
      <c r="B8" s="15"/>
      <c r="C8" s="15"/>
      <c r="D8" s="16"/>
      <c r="E8" s="16"/>
      <c r="F8" s="17"/>
      <c r="G8" s="17"/>
      <c r="H8" s="18"/>
      <c r="I8" s="18"/>
      <c r="J8" s="18"/>
      <c r="L8" s="29"/>
    </row>
    <row r="9" spans="1:10" ht="13.5" customHeight="1">
      <c r="A9" s="82" t="s">
        <v>37</v>
      </c>
      <c r="B9" s="82"/>
      <c r="C9" s="82"/>
      <c r="D9" s="82"/>
      <c r="E9" s="82"/>
      <c r="F9" s="82"/>
      <c r="G9" s="82"/>
      <c r="H9" s="82"/>
      <c r="I9" s="82"/>
      <c r="J9" s="82"/>
    </row>
    <row r="10" spans="1:10" ht="13.5" thickBot="1">
      <c r="A10" s="78" t="s">
        <v>16</v>
      </c>
      <c r="B10" s="78"/>
      <c r="C10" s="78"/>
      <c r="D10" s="78"/>
      <c r="E10" s="78"/>
      <c r="F10" s="78"/>
      <c r="G10" s="78"/>
      <c r="H10" s="78"/>
      <c r="I10" s="78"/>
      <c r="J10" s="78"/>
    </row>
    <row r="11" spans="3:8" ht="12.75">
      <c r="C11" s="91" t="s">
        <v>38</v>
      </c>
      <c r="D11" s="92"/>
      <c r="E11" s="92"/>
      <c r="F11" s="92"/>
      <c r="G11" s="92"/>
      <c r="H11" s="93"/>
    </row>
    <row r="12" spans="1:8" ht="12.75" customHeight="1" thickBot="1">
      <c r="A12" t="s">
        <v>7</v>
      </c>
      <c r="C12" s="41">
        <v>1</v>
      </c>
      <c r="D12" s="42">
        <v>2</v>
      </c>
      <c r="E12" s="42">
        <v>3</v>
      </c>
      <c r="F12" s="42">
        <v>4</v>
      </c>
      <c r="G12" s="42">
        <v>5</v>
      </c>
      <c r="H12" s="36">
        <v>6</v>
      </c>
    </row>
    <row r="13" spans="1:8" ht="12.75" customHeight="1">
      <c r="A13" s="79" t="s">
        <v>39</v>
      </c>
      <c r="B13" s="87">
        <v>1</v>
      </c>
      <c r="C13" s="20">
        <v>0.0893</v>
      </c>
      <c r="D13" s="21">
        <v>0.0376</v>
      </c>
      <c r="E13" s="21">
        <v>0.0298</v>
      </c>
      <c r="F13" s="21">
        <v>0.0251</v>
      </c>
      <c r="G13" s="21">
        <v>0.0248</v>
      </c>
      <c r="H13" s="22">
        <v>0.0244</v>
      </c>
    </row>
    <row r="14" spans="1:8" ht="12.75">
      <c r="A14" s="80"/>
      <c r="B14" s="85"/>
      <c r="C14" s="60">
        <v>0</v>
      </c>
      <c r="D14" s="61">
        <v>0</v>
      </c>
      <c r="E14" s="61">
        <v>0</v>
      </c>
      <c r="F14" s="61">
        <v>0</v>
      </c>
      <c r="G14" s="61">
        <v>0</v>
      </c>
      <c r="H14" s="62">
        <v>0</v>
      </c>
    </row>
    <row r="15" spans="1:8" ht="12.75">
      <c r="A15" s="80"/>
      <c r="B15" s="84">
        <v>2</v>
      </c>
      <c r="C15" s="23">
        <v>0.1792</v>
      </c>
      <c r="D15" s="24">
        <v>0.0813</v>
      </c>
      <c r="E15" s="24">
        <v>0.0524</v>
      </c>
      <c r="F15" s="24">
        <v>0.0363</v>
      </c>
      <c r="G15" s="24">
        <v>0.037</v>
      </c>
      <c r="H15" s="25">
        <v>0.0324</v>
      </c>
    </row>
    <row r="16" spans="1:8" ht="12.75">
      <c r="A16" s="80"/>
      <c r="B16" s="85"/>
      <c r="C16" s="60">
        <v>0</v>
      </c>
      <c r="D16" s="61">
        <v>0</v>
      </c>
      <c r="E16" s="61">
        <v>0</v>
      </c>
      <c r="F16" s="61">
        <v>0</v>
      </c>
      <c r="G16" s="61">
        <v>0</v>
      </c>
      <c r="H16" s="62">
        <v>0</v>
      </c>
    </row>
    <row r="17" spans="1:8" ht="12.75">
      <c r="A17" s="80"/>
      <c r="B17" s="84">
        <v>3</v>
      </c>
      <c r="C17" s="23">
        <v>0.2615</v>
      </c>
      <c r="D17" s="24">
        <v>0.1363</v>
      </c>
      <c r="E17" s="24">
        <v>0.0824</v>
      </c>
      <c r="F17" s="24">
        <v>0.0611</v>
      </c>
      <c r="G17" s="24">
        <v>0.0475</v>
      </c>
      <c r="H17" s="25">
        <v>0.0374</v>
      </c>
    </row>
    <row r="18" spans="1:8" ht="12.75">
      <c r="A18" s="80"/>
      <c r="B18" s="85"/>
      <c r="C18" s="60">
        <v>0</v>
      </c>
      <c r="D18" s="61">
        <v>0</v>
      </c>
      <c r="E18" s="61">
        <v>0</v>
      </c>
      <c r="F18" s="61">
        <v>0</v>
      </c>
      <c r="G18" s="61">
        <v>0</v>
      </c>
      <c r="H18" s="62">
        <v>0</v>
      </c>
    </row>
    <row r="19" spans="1:8" ht="12.75">
      <c r="A19" s="80"/>
      <c r="B19" s="84">
        <v>4</v>
      </c>
      <c r="C19" s="23">
        <v>0.3098</v>
      </c>
      <c r="D19" s="24">
        <v>0.1902</v>
      </c>
      <c r="E19" s="24">
        <v>0.118</v>
      </c>
      <c r="F19" s="24">
        <v>0.0826</v>
      </c>
      <c r="G19" s="24">
        <v>0.0686</v>
      </c>
      <c r="H19" s="25">
        <v>0.0502</v>
      </c>
    </row>
    <row r="20" spans="1:8" ht="12.75">
      <c r="A20" s="80"/>
      <c r="B20" s="85"/>
      <c r="C20" s="60">
        <v>0</v>
      </c>
      <c r="D20" s="61">
        <v>0</v>
      </c>
      <c r="E20" s="61">
        <v>0</v>
      </c>
      <c r="F20" s="61">
        <v>0</v>
      </c>
      <c r="G20" s="61">
        <v>0</v>
      </c>
      <c r="H20" s="62">
        <v>0</v>
      </c>
    </row>
    <row r="21" spans="1:8" ht="12.75">
      <c r="A21" s="80"/>
      <c r="B21" s="84">
        <v>5</v>
      </c>
      <c r="C21" s="23">
        <v>0.2134</v>
      </c>
      <c r="D21" s="24">
        <v>0.1377</v>
      </c>
      <c r="E21" s="24">
        <v>0.0936</v>
      </c>
      <c r="F21" s="24">
        <v>0.0594</v>
      </c>
      <c r="G21" s="24">
        <v>0.0466</v>
      </c>
      <c r="H21" s="25">
        <v>0.0386</v>
      </c>
    </row>
    <row r="22" spans="1:8" ht="12.75">
      <c r="A22" s="80"/>
      <c r="B22" s="85"/>
      <c r="C22" s="60">
        <v>1</v>
      </c>
      <c r="D22" s="61">
        <v>1</v>
      </c>
      <c r="E22" s="61">
        <v>1</v>
      </c>
      <c r="F22" s="61">
        <v>1</v>
      </c>
      <c r="G22" s="61">
        <v>1</v>
      </c>
      <c r="H22" s="62">
        <v>1</v>
      </c>
    </row>
    <row r="23" spans="1:8" ht="12.75">
      <c r="A23" s="80"/>
      <c r="B23" s="84">
        <v>6</v>
      </c>
      <c r="C23" s="23">
        <v>0.1581</v>
      </c>
      <c r="D23" s="24">
        <v>0.106</v>
      </c>
      <c r="E23" s="24">
        <v>0.0747</v>
      </c>
      <c r="F23" s="24">
        <v>0.0518</v>
      </c>
      <c r="G23" s="24">
        <v>0.0376</v>
      </c>
      <c r="H23" s="25">
        <v>0.0323</v>
      </c>
    </row>
    <row r="24" spans="1:9" ht="13.5" thickBot="1">
      <c r="A24" s="81"/>
      <c r="B24" s="86"/>
      <c r="C24" s="63">
        <v>2</v>
      </c>
      <c r="D24" s="64">
        <v>2</v>
      </c>
      <c r="E24" s="64">
        <v>2</v>
      </c>
      <c r="F24" s="64">
        <v>2</v>
      </c>
      <c r="G24" s="64">
        <v>2</v>
      </c>
      <c r="H24" s="65">
        <v>2</v>
      </c>
      <c r="I24" s="40"/>
    </row>
    <row r="26" spans="1:10" ht="12.75" customHeight="1">
      <c r="A26" s="82" t="s">
        <v>12</v>
      </c>
      <c r="B26" s="82"/>
      <c r="C26" s="82"/>
      <c r="D26" s="82"/>
      <c r="E26" s="82"/>
      <c r="F26" s="82"/>
      <c r="G26" s="82"/>
      <c r="H26" s="82"/>
      <c r="I26" s="82"/>
      <c r="J26" s="82"/>
    </row>
    <row r="27" spans="1:10" ht="28.5" customHeight="1" thickBot="1">
      <c r="A27" s="83" t="s">
        <v>40</v>
      </c>
      <c r="B27" s="83"/>
      <c r="C27" s="83"/>
      <c r="D27" s="83"/>
      <c r="E27" s="83"/>
      <c r="F27" s="83"/>
      <c r="G27" s="83"/>
      <c r="H27" s="83"/>
      <c r="I27" s="83"/>
      <c r="J27" s="83"/>
    </row>
    <row r="28" spans="3:8" ht="12.75">
      <c r="C28" s="91" t="s">
        <v>33</v>
      </c>
      <c r="D28" s="92"/>
      <c r="E28" s="92"/>
      <c r="F28" s="92"/>
      <c r="G28" s="92"/>
      <c r="H28" s="93"/>
    </row>
    <row r="29" spans="1:8" ht="13.5" thickBot="1">
      <c r="A29" t="s">
        <v>7</v>
      </c>
      <c r="C29" s="6">
        <v>1</v>
      </c>
      <c r="D29" s="7">
        <v>2</v>
      </c>
      <c r="E29" s="7">
        <v>3</v>
      </c>
      <c r="F29" s="7">
        <v>4</v>
      </c>
      <c r="G29" s="7">
        <v>5</v>
      </c>
      <c r="H29" s="8">
        <v>6</v>
      </c>
    </row>
    <row r="30" spans="1:8" ht="12.75" customHeight="1">
      <c r="A30" s="88" t="s">
        <v>41</v>
      </c>
      <c r="B30" s="9">
        <v>1</v>
      </c>
      <c r="C30" s="20">
        <v>0.4101</v>
      </c>
      <c r="D30" s="21">
        <v>0.4674</v>
      </c>
      <c r="E30" s="21">
        <v>0.4725</v>
      </c>
      <c r="F30" s="21">
        <v>0.4712</v>
      </c>
      <c r="G30" s="21">
        <v>0.4746</v>
      </c>
      <c r="H30" s="22">
        <v>0.4847</v>
      </c>
    </row>
    <row r="31" spans="1:8" ht="12.75">
      <c r="A31" s="89"/>
      <c r="B31" s="10">
        <v>2</v>
      </c>
      <c r="C31" s="23">
        <v>0.3166</v>
      </c>
      <c r="D31" s="24">
        <v>0.4199</v>
      </c>
      <c r="E31" s="24">
        <v>0.4482</v>
      </c>
      <c r="F31" s="24">
        <v>0.4625</v>
      </c>
      <c r="G31" s="24">
        <v>0.4667</v>
      </c>
      <c r="H31" s="25">
        <v>0.4812</v>
      </c>
    </row>
    <row r="32" spans="1:8" ht="12.75">
      <c r="A32" s="89"/>
      <c r="B32" s="10">
        <v>3</v>
      </c>
      <c r="C32" s="23">
        <v>0.2332</v>
      </c>
      <c r="D32" s="24">
        <v>0.3705</v>
      </c>
      <c r="E32" s="24">
        <v>0.4183</v>
      </c>
      <c r="F32" s="24">
        <v>0.4409</v>
      </c>
      <c r="G32" s="24">
        <v>0.455</v>
      </c>
      <c r="H32" s="25">
        <v>0.4667</v>
      </c>
    </row>
    <row r="33" spans="1:8" ht="12.75">
      <c r="A33" s="89"/>
      <c r="B33" s="10">
        <v>4</v>
      </c>
      <c r="C33" s="23">
        <v>0.1887</v>
      </c>
      <c r="D33" s="24">
        <v>0.3095</v>
      </c>
      <c r="E33" s="24">
        <v>0.3901</v>
      </c>
      <c r="F33" s="24">
        <v>0.4273</v>
      </c>
      <c r="G33" s="24">
        <v>0.4399</v>
      </c>
      <c r="H33" s="25">
        <v>0.4444</v>
      </c>
    </row>
    <row r="34" spans="1:8" ht="12.75">
      <c r="A34" s="89"/>
      <c r="B34" s="10">
        <v>5</v>
      </c>
      <c r="C34" s="23">
        <v>0.1325</v>
      </c>
      <c r="D34" s="24">
        <v>0.2165</v>
      </c>
      <c r="E34" s="24">
        <v>0.2554</v>
      </c>
      <c r="F34" s="24">
        <v>0.2933</v>
      </c>
      <c r="G34" s="24">
        <v>0.3089</v>
      </c>
      <c r="H34" s="25">
        <v>0.3125</v>
      </c>
    </row>
    <row r="35" spans="1:8" ht="13.5" thickBot="1">
      <c r="A35" s="90"/>
      <c r="B35" s="8">
        <v>6</v>
      </c>
      <c r="C35" s="26">
        <v>0.0883</v>
      </c>
      <c r="D35" s="27">
        <v>0.1496</v>
      </c>
      <c r="E35" s="27">
        <v>0.1862</v>
      </c>
      <c r="F35" s="27">
        <v>0.2098</v>
      </c>
      <c r="G35" s="27">
        <v>0.2133</v>
      </c>
      <c r="H35" s="28">
        <v>0.2292</v>
      </c>
    </row>
    <row r="37" spans="1:10" ht="12.75" customHeight="1">
      <c r="A37" s="82" t="s">
        <v>13</v>
      </c>
      <c r="B37" s="82"/>
      <c r="C37" s="82"/>
      <c r="D37" s="82"/>
      <c r="E37" s="82"/>
      <c r="F37" s="82"/>
      <c r="G37" s="82"/>
      <c r="H37" s="82"/>
      <c r="I37" s="82"/>
      <c r="J37" s="82"/>
    </row>
    <row r="38" spans="1:10" ht="30" customHeight="1" thickBot="1">
      <c r="A38" s="83" t="s">
        <v>42</v>
      </c>
      <c r="B38" s="83"/>
      <c r="C38" s="83"/>
      <c r="D38" s="83"/>
      <c r="E38" s="83"/>
      <c r="F38" s="83"/>
      <c r="G38" s="83"/>
      <c r="H38" s="83"/>
      <c r="I38" s="83"/>
      <c r="J38" s="83"/>
    </row>
    <row r="39" spans="3:8" ht="12.75">
      <c r="C39" s="91" t="s">
        <v>33</v>
      </c>
      <c r="D39" s="92"/>
      <c r="E39" s="92"/>
      <c r="F39" s="92"/>
      <c r="G39" s="92"/>
      <c r="H39" s="93"/>
    </row>
    <row r="40" spans="1:8" ht="13.5" thickBot="1">
      <c r="A40" t="s">
        <v>7</v>
      </c>
      <c r="C40" s="6">
        <v>1</v>
      </c>
      <c r="D40" s="7">
        <v>2</v>
      </c>
      <c r="E40" s="7">
        <v>3</v>
      </c>
      <c r="F40" s="7">
        <v>4</v>
      </c>
      <c r="G40" s="7">
        <v>5</v>
      </c>
      <c r="H40" s="8">
        <v>6</v>
      </c>
    </row>
    <row r="41" spans="1:8" ht="12.75">
      <c r="A41" s="88" t="s">
        <v>41</v>
      </c>
      <c r="B41" s="9">
        <v>1</v>
      </c>
      <c r="C41" s="20">
        <v>0.0045</v>
      </c>
      <c r="D41" s="21">
        <v>0.0063</v>
      </c>
      <c r="E41" s="21">
        <v>0.0073</v>
      </c>
      <c r="F41" s="21">
        <v>0.0076</v>
      </c>
      <c r="G41" s="21">
        <v>0.0084</v>
      </c>
      <c r="H41" s="22">
        <v>0.0089</v>
      </c>
    </row>
    <row r="42" spans="1:8" ht="12.75">
      <c r="A42" s="89"/>
      <c r="B42" s="10">
        <v>2</v>
      </c>
      <c r="C42" s="23">
        <v>0.0011</v>
      </c>
      <c r="D42" s="24">
        <v>0.0029</v>
      </c>
      <c r="E42" s="24">
        <v>0.0057</v>
      </c>
      <c r="F42" s="24">
        <v>0.005</v>
      </c>
      <c r="G42" s="24">
        <v>0.0072</v>
      </c>
      <c r="H42" s="25">
        <v>0.0063</v>
      </c>
    </row>
    <row r="43" spans="1:8" ht="12.75">
      <c r="A43" s="89"/>
      <c r="B43" s="10">
        <v>3</v>
      </c>
      <c r="C43" s="23">
        <v>0.0017</v>
      </c>
      <c r="D43" s="24">
        <v>0.0023</v>
      </c>
      <c r="E43" s="24">
        <v>0.0028</v>
      </c>
      <c r="F43" s="24">
        <v>0.0048</v>
      </c>
      <c r="G43" s="24">
        <v>0.0051</v>
      </c>
      <c r="H43" s="25">
        <v>0.0053</v>
      </c>
    </row>
    <row r="44" spans="1:8" ht="12.75">
      <c r="A44" s="89"/>
      <c r="B44" s="10">
        <v>4</v>
      </c>
      <c r="C44" s="23">
        <v>0.0009</v>
      </c>
      <c r="D44" s="24">
        <v>0.0015</v>
      </c>
      <c r="E44" s="24">
        <v>0.0024</v>
      </c>
      <c r="F44" s="24">
        <v>0.0036</v>
      </c>
      <c r="G44" s="24">
        <v>0.005</v>
      </c>
      <c r="H44" s="25">
        <v>0.0043</v>
      </c>
    </row>
    <row r="45" spans="1:8" ht="12.75">
      <c r="A45" s="89"/>
      <c r="B45" s="10">
        <v>5</v>
      </c>
      <c r="C45" s="23">
        <v>0.0006</v>
      </c>
      <c r="D45" s="24">
        <v>0.0014</v>
      </c>
      <c r="E45" s="24">
        <v>0.0023</v>
      </c>
      <c r="F45" s="24">
        <v>0.0028</v>
      </c>
      <c r="G45" s="24">
        <v>0.0028</v>
      </c>
      <c r="H45" s="25">
        <v>0.004</v>
      </c>
    </row>
    <row r="46" spans="1:8" ht="13.5" thickBot="1">
      <c r="A46" s="90"/>
      <c r="B46" s="8">
        <v>6</v>
      </c>
      <c r="C46" s="26">
        <v>0.0005</v>
      </c>
      <c r="D46" s="27">
        <v>0.0008</v>
      </c>
      <c r="E46" s="27">
        <v>0.0017</v>
      </c>
      <c r="F46" s="27">
        <v>0.0022</v>
      </c>
      <c r="G46" s="27">
        <v>0.0036</v>
      </c>
      <c r="H46" s="28">
        <v>0.0029</v>
      </c>
    </row>
  </sheetData>
  <sheetProtection/>
  <mergeCells count="18">
    <mergeCell ref="B21:B22"/>
    <mergeCell ref="B23:B24"/>
    <mergeCell ref="A38:J38"/>
    <mergeCell ref="A41:A46"/>
    <mergeCell ref="A26:J26"/>
    <mergeCell ref="A37:J37"/>
    <mergeCell ref="A30:A35"/>
    <mergeCell ref="C39:H39"/>
    <mergeCell ref="A9:J9"/>
    <mergeCell ref="C28:H28"/>
    <mergeCell ref="A27:J27"/>
    <mergeCell ref="A10:J10"/>
    <mergeCell ref="C11:H11"/>
    <mergeCell ref="A13:A24"/>
    <mergeCell ref="B13:B14"/>
    <mergeCell ref="B15:B16"/>
    <mergeCell ref="B17:B18"/>
    <mergeCell ref="B19:B20"/>
  </mergeCells>
  <printOptions/>
  <pageMargins left="0.75" right="0.75" top="0.79" bottom="0.8" header="0.5" footer="0.5"/>
  <pageSetup horizontalDpi="600" verticalDpi="600" orientation="portrait" paperSize="9" r:id="rId3"/>
  <drawing r:id="rId2"/>
  <legacyDrawing r:id="rId1"/>
</worksheet>
</file>

<file path=xl/worksheets/sheet11.xml><?xml version="1.0" encoding="utf-8"?>
<worksheet xmlns="http://schemas.openxmlformats.org/spreadsheetml/2006/main" xmlns:r="http://schemas.openxmlformats.org/officeDocument/2006/relationships">
  <sheetPr codeName="Sheet11">
    <tabColor indexed="13"/>
  </sheetPr>
  <dimension ref="A1:J46"/>
  <sheetViews>
    <sheetView showGridLines="0" zoomScalePageLayoutView="0" workbookViewId="0" topLeftCell="A1">
      <selection activeCell="A3" sqref="A3"/>
    </sheetView>
  </sheetViews>
  <sheetFormatPr defaultColWidth="9.140625" defaultRowHeight="12.75"/>
  <cols>
    <col min="1" max="1" width="10.57421875" style="0" customWidth="1"/>
    <col min="2" max="2" width="7.00390625" style="0" customWidth="1"/>
    <col min="3" max="3" width="10.00390625" style="0" customWidth="1"/>
    <col min="4" max="4" width="10.140625" style="0" customWidth="1"/>
    <col min="6" max="6" width="10.8515625" style="0" customWidth="1"/>
    <col min="7" max="7" width="9.00390625" style="0" customWidth="1"/>
    <col min="8" max="8" width="9.421875" style="0" customWidth="1"/>
    <col min="9" max="9" width="5.28125" style="0" customWidth="1"/>
    <col min="10" max="10" width="5.57421875" style="0" customWidth="1"/>
  </cols>
  <sheetData>
    <row r="1" ht="18">
      <c r="A1" s="1" t="s">
        <v>8</v>
      </c>
    </row>
    <row r="2" ht="3.75" customHeight="1"/>
    <row r="3" ht="63" customHeight="1">
      <c r="A3" s="19" t="s">
        <v>28</v>
      </c>
    </row>
    <row r="5" spans="1:10" ht="75.75" customHeight="1">
      <c r="A5" s="2"/>
      <c r="B5" s="11" t="s">
        <v>17</v>
      </c>
      <c r="C5" s="11" t="s">
        <v>4</v>
      </c>
      <c r="D5" s="11" t="s">
        <v>0</v>
      </c>
      <c r="E5" s="11" t="s">
        <v>1</v>
      </c>
      <c r="F5" s="11" t="s">
        <v>2</v>
      </c>
      <c r="G5" s="43" t="s">
        <v>34</v>
      </c>
      <c r="H5" s="12" t="s">
        <v>35</v>
      </c>
      <c r="I5" s="13" t="s">
        <v>5</v>
      </c>
      <c r="J5" s="13" t="s">
        <v>6</v>
      </c>
    </row>
    <row r="6" spans="1:10" ht="12.75">
      <c r="A6" s="5" t="s">
        <v>43</v>
      </c>
      <c r="B6" s="4">
        <v>0</v>
      </c>
      <c r="C6" s="4">
        <v>6</v>
      </c>
      <c r="D6" s="3">
        <f>C6/1.96</f>
        <v>3.061224489795918</v>
      </c>
      <c r="E6" s="3">
        <f ca="1">NORMINV(RAND(),0,D6)</f>
        <v>-4.570711387985208</v>
      </c>
      <c r="F6" s="46">
        <f>E6-C6</f>
        <v>-10.570711387985208</v>
      </c>
      <c r="G6" s="2"/>
      <c r="H6" s="2"/>
      <c r="I6" s="2"/>
      <c r="J6" s="2"/>
    </row>
    <row r="7" spans="1:10" ht="12.75">
      <c r="A7" s="5" t="s">
        <v>36</v>
      </c>
      <c r="B7" s="4">
        <v>0</v>
      </c>
      <c r="C7" s="4">
        <v>6</v>
      </c>
      <c r="D7" s="3">
        <f>C7/1.96</f>
        <v>3.061224489795918</v>
      </c>
      <c r="E7" s="3">
        <f ca="1">NORMINV(RAND(),0,D7)</f>
        <v>-0.16412752601212396</v>
      </c>
      <c r="F7" s="47"/>
      <c r="G7" s="48">
        <f>E7+F6</f>
        <v>-10.734838913997331</v>
      </c>
      <c r="H7" s="49" t="str">
        <f>IF(G7-C7&gt;0,"non-comp","compliant")</f>
        <v>compliant</v>
      </c>
      <c r="I7" s="49" t="str">
        <f>IF(AND(H7="compliant",F6&gt;0),"y","n")</f>
        <v>n</v>
      </c>
      <c r="J7" s="49" t="str">
        <f>IF(AND(H7="non-comp",F6&lt;=0),"y","n")</f>
        <v>n</v>
      </c>
    </row>
    <row r="8" spans="1:10" ht="56.25" customHeight="1">
      <c r="A8" s="14"/>
      <c r="B8" s="15"/>
      <c r="C8" s="15"/>
      <c r="D8" s="16"/>
      <c r="E8" s="16"/>
      <c r="F8" s="17"/>
      <c r="G8" s="17"/>
      <c r="H8" s="18"/>
      <c r="I8" s="18"/>
      <c r="J8" s="18"/>
    </row>
    <row r="9" spans="1:10" ht="13.5" customHeight="1">
      <c r="A9" s="82" t="s">
        <v>37</v>
      </c>
      <c r="B9" s="82"/>
      <c r="C9" s="82"/>
      <c r="D9" s="82"/>
      <c r="E9" s="82"/>
      <c r="F9" s="82"/>
      <c r="G9" s="82"/>
      <c r="H9" s="82"/>
      <c r="I9" s="82"/>
      <c r="J9" s="82"/>
    </row>
    <row r="10" spans="1:10" ht="13.5" thickBot="1">
      <c r="A10" s="78" t="s">
        <v>16</v>
      </c>
      <c r="B10" s="78"/>
      <c r="C10" s="78"/>
      <c r="D10" s="78"/>
      <c r="E10" s="78"/>
      <c r="F10" s="78"/>
      <c r="G10" s="78"/>
      <c r="H10" s="78"/>
      <c r="I10" s="78"/>
      <c r="J10" s="78"/>
    </row>
    <row r="11" spans="3:8" ht="12.75">
      <c r="C11" s="91" t="s">
        <v>38</v>
      </c>
      <c r="D11" s="92"/>
      <c r="E11" s="92"/>
      <c r="F11" s="92"/>
      <c r="G11" s="92"/>
      <c r="H11" s="93"/>
    </row>
    <row r="12" spans="1:8" ht="12.75" customHeight="1" thickBot="1">
      <c r="A12" t="s">
        <v>7</v>
      </c>
      <c r="C12" s="41">
        <v>1</v>
      </c>
      <c r="D12" s="42">
        <v>2</v>
      </c>
      <c r="E12" s="42">
        <v>3</v>
      </c>
      <c r="F12" s="42">
        <v>4</v>
      </c>
      <c r="G12" s="42">
        <v>5</v>
      </c>
      <c r="H12" s="36">
        <v>6</v>
      </c>
    </row>
    <row r="13" spans="1:8" ht="12.75" customHeight="1">
      <c r="A13" s="79" t="s">
        <v>39</v>
      </c>
      <c r="B13" s="87">
        <v>1</v>
      </c>
      <c r="C13" s="20">
        <v>0.0026</v>
      </c>
      <c r="D13" s="21">
        <v>0.0048</v>
      </c>
      <c r="E13" s="21">
        <v>0.0068</v>
      </c>
      <c r="F13" s="21">
        <v>0.0088</v>
      </c>
      <c r="G13" s="21">
        <v>0.0117</v>
      </c>
      <c r="H13" s="22">
        <v>0.0125</v>
      </c>
    </row>
    <row r="14" spans="1:8" ht="12.75">
      <c r="A14" s="80"/>
      <c r="B14" s="85"/>
      <c r="C14" s="60">
        <v>1</v>
      </c>
      <c r="D14" s="61">
        <v>1</v>
      </c>
      <c r="E14" s="61">
        <v>1</v>
      </c>
      <c r="F14" s="61">
        <v>1</v>
      </c>
      <c r="G14" s="61">
        <v>1</v>
      </c>
      <c r="H14" s="62">
        <v>1</v>
      </c>
    </row>
    <row r="15" spans="1:8" ht="12.75">
      <c r="A15" s="80"/>
      <c r="B15" s="84">
        <v>2</v>
      </c>
      <c r="C15" s="23">
        <v>0.0034</v>
      </c>
      <c r="D15" s="24">
        <v>0.0032</v>
      </c>
      <c r="E15" s="24">
        <v>0.0033</v>
      </c>
      <c r="F15" s="24">
        <v>0.0042</v>
      </c>
      <c r="G15" s="24">
        <v>0.0047</v>
      </c>
      <c r="H15" s="25">
        <v>0.0069</v>
      </c>
    </row>
    <row r="16" spans="1:8" ht="12.75">
      <c r="A16" s="80"/>
      <c r="B16" s="85"/>
      <c r="C16" s="60">
        <v>2</v>
      </c>
      <c r="D16" s="61">
        <v>2</v>
      </c>
      <c r="E16" s="61">
        <v>2</v>
      </c>
      <c r="F16" s="61">
        <v>2</v>
      </c>
      <c r="G16" s="61">
        <v>2</v>
      </c>
      <c r="H16" s="62">
        <v>2</v>
      </c>
    </row>
    <row r="17" spans="1:8" ht="12.75">
      <c r="A17" s="80"/>
      <c r="B17" s="84">
        <v>3</v>
      </c>
      <c r="C17" s="23">
        <v>0.0049</v>
      </c>
      <c r="D17" s="24">
        <v>0.0047</v>
      </c>
      <c r="E17" s="24">
        <v>0.0031</v>
      </c>
      <c r="F17" s="24">
        <v>0.0022</v>
      </c>
      <c r="G17" s="24">
        <v>0.0033</v>
      </c>
      <c r="H17" s="25">
        <v>0.0037</v>
      </c>
    </row>
    <row r="18" spans="1:8" ht="12.75">
      <c r="A18" s="80"/>
      <c r="B18" s="85"/>
      <c r="C18" s="60">
        <v>3</v>
      </c>
      <c r="D18" s="61">
        <v>3</v>
      </c>
      <c r="E18" s="61">
        <v>3</v>
      </c>
      <c r="F18" s="61">
        <v>3</v>
      </c>
      <c r="G18" s="61">
        <v>3</v>
      </c>
      <c r="H18" s="62">
        <v>3</v>
      </c>
    </row>
    <row r="19" spans="1:8" ht="12.75">
      <c r="A19" s="80"/>
      <c r="B19" s="84">
        <v>4</v>
      </c>
      <c r="C19" s="23">
        <v>0.0089</v>
      </c>
      <c r="D19" s="24">
        <v>0.0047</v>
      </c>
      <c r="E19" s="24">
        <v>0.0026</v>
      </c>
      <c r="F19" s="24">
        <v>0.0031</v>
      </c>
      <c r="G19" s="24">
        <v>0.0022</v>
      </c>
      <c r="H19" s="25">
        <v>0.0038</v>
      </c>
    </row>
    <row r="20" spans="1:8" ht="12.75">
      <c r="A20" s="80"/>
      <c r="B20" s="85"/>
      <c r="C20" s="60">
        <v>4</v>
      </c>
      <c r="D20" s="61">
        <v>4</v>
      </c>
      <c r="E20" s="61">
        <v>4</v>
      </c>
      <c r="F20" s="61">
        <v>4</v>
      </c>
      <c r="G20" s="61">
        <v>4</v>
      </c>
      <c r="H20" s="62">
        <v>4</v>
      </c>
    </row>
    <row r="21" spans="1:8" ht="12.75">
      <c r="A21" s="80"/>
      <c r="B21" s="84">
        <v>5</v>
      </c>
      <c r="C21" s="23">
        <v>0.0111</v>
      </c>
      <c r="D21" s="24">
        <v>0.0057</v>
      </c>
      <c r="E21" s="24">
        <v>0.0022</v>
      </c>
      <c r="F21" s="24">
        <v>0.0029</v>
      </c>
      <c r="G21" s="24">
        <v>0.002</v>
      </c>
      <c r="H21" s="25">
        <v>0.0031</v>
      </c>
    </row>
    <row r="22" spans="1:8" ht="12.75">
      <c r="A22" s="80"/>
      <c r="B22" s="85"/>
      <c r="C22" s="60">
        <v>5</v>
      </c>
      <c r="D22" s="61">
        <v>5</v>
      </c>
      <c r="E22" s="61">
        <v>5</v>
      </c>
      <c r="F22" s="61">
        <v>5</v>
      </c>
      <c r="G22" s="61">
        <v>5</v>
      </c>
      <c r="H22" s="62">
        <v>5</v>
      </c>
    </row>
    <row r="23" spans="1:8" ht="12.75">
      <c r="A23" s="80"/>
      <c r="B23" s="84">
        <v>6</v>
      </c>
      <c r="C23" s="23">
        <v>0.0109</v>
      </c>
      <c r="D23" s="24">
        <v>0.0067</v>
      </c>
      <c r="E23" s="24">
        <v>0.0039</v>
      </c>
      <c r="F23" s="24">
        <v>0.0041</v>
      </c>
      <c r="G23" s="24">
        <v>0.0028</v>
      </c>
      <c r="H23" s="25">
        <v>0.0023</v>
      </c>
    </row>
    <row r="24" spans="1:9" ht="13.5" thickBot="1">
      <c r="A24" s="81"/>
      <c r="B24" s="86"/>
      <c r="C24" s="63">
        <v>6</v>
      </c>
      <c r="D24" s="64">
        <v>6</v>
      </c>
      <c r="E24" s="64">
        <v>6</v>
      </c>
      <c r="F24" s="64">
        <v>6</v>
      </c>
      <c r="G24" s="64">
        <v>6</v>
      </c>
      <c r="H24" s="65">
        <v>6</v>
      </c>
      <c r="I24" s="40"/>
    </row>
    <row r="26" spans="1:10" ht="12.75" customHeight="1">
      <c r="A26" s="82" t="s">
        <v>12</v>
      </c>
      <c r="B26" s="82"/>
      <c r="C26" s="82"/>
      <c r="D26" s="82"/>
      <c r="E26" s="82"/>
      <c r="F26" s="82"/>
      <c r="G26" s="82"/>
      <c r="H26" s="82"/>
      <c r="I26" s="82"/>
      <c r="J26" s="82"/>
    </row>
    <row r="27" spans="1:10" ht="28.5" customHeight="1" thickBot="1">
      <c r="A27" s="83" t="s">
        <v>40</v>
      </c>
      <c r="B27" s="83"/>
      <c r="C27" s="83"/>
      <c r="D27" s="83"/>
      <c r="E27" s="83"/>
      <c r="F27" s="83"/>
      <c r="G27" s="83"/>
      <c r="H27" s="83"/>
      <c r="I27" s="83"/>
      <c r="J27" s="83"/>
    </row>
    <row r="28" spans="3:8" ht="12.75">
      <c r="C28" s="91" t="s">
        <v>33</v>
      </c>
      <c r="D28" s="92"/>
      <c r="E28" s="92"/>
      <c r="F28" s="92"/>
      <c r="G28" s="92"/>
      <c r="H28" s="93"/>
    </row>
    <row r="29" spans="1:8" ht="13.5" thickBot="1">
      <c r="A29" t="s">
        <v>7</v>
      </c>
      <c r="C29" s="6">
        <v>1</v>
      </c>
      <c r="D29" s="7">
        <v>2</v>
      </c>
      <c r="E29" s="7">
        <v>3</v>
      </c>
      <c r="F29" s="7">
        <v>4</v>
      </c>
      <c r="G29" s="7">
        <v>5</v>
      </c>
      <c r="H29" s="8">
        <v>6</v>
      </c>
    </row>
    <row r="30" spans="1:8" ht="12.75" customHeight="1">
      <c r="A30" s="88" t="s">
        <v>41</v>
      </c>
      <c r="B30" s="9">
        <v>1</v>
      </c>
      <c r="C30" s="20">
        <v>0.0228</v>
      </c>
      <c r="D30" s="21">
        <v>0.0237</v>
      </c>
      <c r="E30" s="21">
        <v>0.025</v>
      </c>
      <c r="F30" s="21">
        <v>0.0242</v>
      </c>
      <c r="G30" s="21">
        <v>0.0274</v>
      </c>
      <c r="H30" s="22">
        <v>0.0249</v>
      </c>
    </row>
    <row r="31" spans="1:8" ht="12.75">
      <c r="A31" s="89"/>
      <c r="B31" s="10">
        <v>2</v>
      </c>
      <c r="C31" s="23">
        <v>0.0215</v>
      </c>
      <c r="D31" s="24">
        <v>0.0221</v>
      </c>
      <c r="E31" s="24">
        <v>0.0226</v>
      </c>
      <c r="F31" s="24">
        <v>0.0241</v>
      </c>
      <c r="G31" s="24">
        <v>0.0249</v>
      </c>
      <c r="H31" s="25">
        <v>0.024</v>
      </c>
    </row>
    <row r="32" spans="1:8" ht="12.75">
      <c r="A32" s="89"/>
      <c r="B32" s="10">
        <v>3</v>
      </c>
      <c r="C32" s="23">
        <v>0.0167</v>
      </c>
      <c r="D32" s="24">
        <v>0.0248</v>
      </c>
      <c r="E32" s="24">
        <v>0.0257</v>
      </c>
      <c r="F32" s="24">
        <v>0.0258</v>
      </c>
      <c r="G32" s="24">
        <v>0.0243</v>
      </c>
      <c r="H32" s="25">
        <v>0.0249</v>
      </c>
    </row>
    <row r="33" spans="1:8" ht="12.75">
      <c r="A33" s="89"/>
      <c r="B33" s="10">
        <v>4</v>
      </c>
      <c r="C33" s="23">
        <v>0.0152</v>
      </c>
      <c r="D33" s="24">
        <v>0.0216</v>
      </c>
      <c r="E33" s="24">
        <v>0.023</v>
      </c>
      <c r="F33" s="24">
        <v>0.025</v>
      </c>
      <c r="G33" s="24">
        <v>0.0218</v>
      </c>
      <c r="H33" s="25">
        <v>0.024</v>
      </c>
    </row>
    <row r="34" spans="1:8" ht="12.75">
      <c r="A34" s="89"/>
      <c r="B34" s="10">
        <v>5</v>
      </c>
      <c r="C34" s="23">
        <v>0.0138</v>
      </c>
      <c r="D34" s="24">
        <v>0.0198</v>
      </c>
      <c r="E34" s="24">
        <v>0.0225</v>
      </c>
      <c r="F34" s="24">
        <v>0.024</v>
      </c>
      <c r="G34" s="24">
        <v>0.0247</v>
      </c>
      <c r="H34" s="25">
        <v>0.0261</v>
      </c>
    </row>
    <row r="35" spans="1:8" ht="13.5" thickBot="1">
      <c r="A35" s="90"/>
      <c r="B35" s="8">
        <v>6</v>
      </c>
      <c r="C35" s="26">
        <v>0.0116</v>
      </c>
      <c r="D35" s="27">
        <v>0.0195</v>
      </c>
      <c r="E35" s="27">
        <v>0.0173</v>
      </c>
      <c r="F35" s="27">
        <v>0.0236</v>
      </c>
      <c r="G35" s="27">
        <v>0.0227</v>
      </c>
      <c r="H35" s="28">
        <v>0.0253</v>
      </c>
    </row>
    <row r="37" spans="1:10" ht="12" customHeight="1">
      <c r="A37" s="82" t="s">
        <v>13</v>
      </c>
      <c r="B37" s="82"/>
      <c r="C37" s="82"/>
      <c r="D37" s="82"/>
      <c r="E37" s="82"/>
      <c r="F37" s="82"/>
      <c r="G37" s="82"/>
      <c r="H37" s="82"/>
      <c r="I37" s="82"/>
      <c r="J37" s="82"/>
    </row>
    <row r="38" spans="1:10" ht="30.75" customHeight="1" thickBot="1">
      <c r="A38" s="83" t="s">
        <v>42</v>
      </c>
      <c r="B38" s="83"/>
      <c r="C38" s="83"/>
      <c r="D38" s="83"/>
      <c r="E38" s="83"/>
      <c r="F38" s="83"/>
      <c r="G38" s="83"/>
      <c r="H38" s="83"/>
      <c r="I38" s="83"/>
      <c r="J38" s="83"/>
    </row>
    <row r="39" spans="3:8" ht="12.75">
      <c r="C39" s="91" t="s">
        <v>33</v>
      </c>
      <c r="D39" s="92"/>
      <c r="E39" s="92"/>
      <c r="F39" s="92"/>
      <c r="G39" s="92"/>
      <c r="H39" s="93"/>
    </row>
    <row r="40" spans="1:8" ht="13.5" thickBot="1">
      <c r="A40" t="s">
        <v>7</v>
      </c>
      <c r="C40" s="6">
        <v>1</v>
      </c>
      <c r="D40" s="7">
        <v>2</v>
      </c>
      <c r="E40" s="7">
        <v>3</v>
      </c>
      <c r="F40" s="7">
        <v>4</v>
      </c>
      <c r="G40" s="7">
        <v>5</v>
      </c>
      <c r="H40" s="8">
        <v>6</v>
      </c>
    </row>
    <row r="41" spans="1:8" ht="12.75" customHeight="1">
      <c r="A41" s="88" t="s">
        <v>41</v>
      </c>
      <c r="B41" s="9">
        <v>1</v>
      </c>
      <c r="C41" s="20">
        <v>0.0013</v>
      </c>
      <c r="D41" s="21">
        <v>0.0039</v>
      </c>
      <c r="E41" s="21">
        <v>0.0058</v>
      </c>
      <c r="F41" s="21">
        <v>0.0079</v>
      </c>
      <c r="G41" s="21">
        <v>0.0109</v>
      </c>
      <c r="H41" s="22">
        <v>0.0117</v>
      </c>
    </row>
    <row r="42" spans="1:8" ht="12.75">
      <c r="A42" s="89"/>
      <c r="B42" s="10">
        <v>2</v>
      </c>
      <c r="C42" s="23">
        <v>0.0002</v>
      </c>
      <c r="D42" s="24">
        <v>0.0012</v>
      </c>
      <c r="E42" s="24">
        <v>0.0024</v>
      </c>
      <c r="F42" s="24">
        <v>0.0037</v>
      </c>
      <c r="G42" s="24">
        <v>0.0042</v>
      </c>
      <c r="H42" s="25">
        <v>0.0062</v>
      </c>
    </row>
    <row r="43" spans="1:8" ht="12.75">
      <c r="A43" s="89"/>
      <c r="B43" s="10">
        <v>3</v>
      </c>
      <c r="C43" s="23">
        <v>0.0002</v>
      </c>
      <c r="D43" s="24">
        <v>0.0006</v>
      </c>
      <c r="E43" s="24">
        <v>0.0009</v>
      </c>
      <c r="F43" s="24">
        <v>0.0007</v>
      </c>
      <c r="G43" s="24">
        <v>0.0025</v>
      </c>
      <c r="H43" s="25">
        <v>0.0026</v>
      </c>
    </row>
    <row r="44" spans="1:8" ht="12.75">
      <c r="A44" s="89"/>
      <c r="B44" s="10">
        <v>4</v>
      </c>
      <c r="C44" s="23">
        <v>0.0002</v>
      </c>
      <c r="D44" s="24">
        <v>0.0006</v>
      </c>
      <c r="E44" s="24">
        <v>0.0003</v>
      </c>
      <c r="F44" s="24">
        <v>0.0012</v>
      </c>
      <c r="G44" s="24">
        <v>0.0012</v>
      </c>
      <c r="H44" s="25">
        <v>0.003</v>
      </c>
    </row>
    <row r="45" spans="1:8" ht="12.75">
      <c r="A45" s="89"/>
      <c r="B45" s="10">
        <v>5</v>
      </c>
      <c r="C45" s="23">
        <v>0</v>
      </c>
      <c r="D45" s="24">
        <v>0.0001</v>
      </c>
      <c r="E45" s="24">
        <v>0</v>
      </c>
      <c r="F45" s="24">
        <v>0.0005</v>
      </c>
      <c r="G45" s="24">
        <v>0.0007</v>
      </c>
      <c r="H45" s="25">
        <v>0.001</v>
      </c>
    </row>
    <row r="46" spans="1:8" ht="13.5" thickBot="1">
      <c r="A46" s="90"/>
      <c r="B46" s="8">
        <v>6</v>
      </c>
      <c r="C46" s="26">
        <v>0.0003</v>
      </c>
      <c r="D46" s="27">
        <v>0.0004</v>
      </c>
      <c r="E46" s="27">
        <v>0.0005</v>
      </c>
      <c r="F46" s="27">
        <v>0.0002</v>
      </c>
      <c r="G46" s="27">
        <v>0.0012</v>
      </c>
      <c r="H46" s="28">
        <v>0.0007</v>
      </c>
    </row>
  </sheetData>
  <sheetProtection/>
  <mergeCells count="18">
    <mergeCell ref="A9:J9"/>
    <mergeCell ref="C28:H28"/>
    <mergeCell ref="A30:A35"/>
    <mergeCell ref="C39:H39"/>
    <mergeCell ref="A27:J27"/>
    <mergeCell ref="A38:J38"/>
    <mergeCell ref="B21:B22"/>
    <mergeCell ref="B23:B24"/>
    <mergeCell ref="A41:A46"/>
    <mergeCell ref="A26:J26"/>
    <mergeCell ref="A37:J37"/>
    <mergeCell ref="A10:J10"/>
    <mergeCell ref="C11:H11"/>
    <mergeCell ref="A13:A24"/>
    <mergeCell ref="B13:B14"/>
    <mergeCell ref="B15:B16"/>
    <mergeCell ref="B17:B18"/>
    <mergeCell ref="B19:B20"/>
  </mergeCells>
  <printOptions/>
  <pageMargins left="0.75" right="0.75" top="0.79" bottom="0.8" header="0.5" footer="0.5"/>
  <pageSetup horizontalDpi="600" verticalDpi="600" orientation="portrait" paperSize="9" r:id="rId3"/>
  <drawing r:id="rId2"/>
  <legacyDrawing r:id="rId1"/>
</worksheet>
</file>

<file path=xl/worksheets/sheet12.xml><?xml version="1.0" encoding="utf-8"?>
<worksheet xmlns="http://schemas.openxmlformats.org/spreadsheetml/2006/main" xmlns:r="http://schemas.openxmlformats.org/officeDocument/2006/relationships">
  <sheetPr codeName="Sheet13">
    <tabColor indexed="13"/>
  </sheetPr>
  <dimension ref="A1:J46"/>
  <sheetViews>
    <sheetView showGridLines="0" zoomScalePageLayoutView="0" workbookViewId="0" topLeftCell="A1">
      <selection activeCell="K18" sqref="K18"/>
    </sheetView>
  </sheetViews>
  <sheetFormatPr defaultColWidth="9.140625" defaultRowHeight="12.75"/>
  <cols>
    <col min="1" max="1" width="10.57421875" style="0" customWidth="1"/>
    <col min="2" max="2" width="7.00390625" style="0" customWidth="1"/>
    <col min="3" max="3" width="10.00390625" style="0" customWidth="1"/>
    <col min="4" max="4" width="10.140625" style="0" customWidth="1"/>
    <col min="6" max="6" width="10.8515625" style="0" customWidth="1"/>
    <col min="7" max="7" width="9.00390625" style="0" customWidth="1"/>
    <col min="8" max="8" width="9.421875" style="0" customWidth="1"/>
    <col min="9" max="9" width="5.28125" style="0" customWidth="1"/>
    <col min="10" max="10" width="5.57421875" style="0" customWidth="1"/>
  </cols>
  <sheetData>
    <row r="1" ht="18">
      <c r="A1" s="1" t="s">
        <v>8</v>
      </c>
    </row>
    <row r="2" ht="3.75" customHeight="1"/>
    <row r="3" ht="63" customHeight="1">
      <c r="A3" s="19" t="s">
        <v>29</v>
      </c>
    </row>
    <row r="5" spans="1:10" ht="75.75" customHeight="1">
      <c r="A5" s="2"/>
      <c r="B5" s="11" t="s">
        <v>17</v>
      </c>
      <c r="C5" s="11" t="s">
        <v>4</v>
      </c>
      <c r="D5" s="11" t="s">
        <v>0</v>
      </c>
      <c r="E5" s="11" t="s">
        <v>1</v>
      </c>
      <c r="F5" s="11" t="s">
        <v>2</v>
      </c>
      <c r="G5" s="43" t="s">
        <v>34</v>
      </c>
      <c r="H5" s="12" t="s">
        <v>35</v>
      </c>
      <c r="I5" s="13" t="s">
        <v>5</v>
      </c>
      <c r="J5" s="13" t="s">
        <v>6</v>
      </c>
    </row>
    <row r="6" spans="1:10" ht="12.75">
      <c r="A6" s="5" t="s">
        <v>43</v>
      </c>
      <c r="B6" s="4">
        <v>3</v>
      </c>
      <c r="C6" s="4">
        <v>6</v>
      </c>
      <c r="D6" s="3">
        <f>C6/1.96</f>
        <v>3.061224489795918</v>
      </c>
      <c r="E6" s="3">
        <f ca="1">NORMINV(RAND(),0,D6)</f>
        <v>-0.9283862494225896</v>
      </c>
      <c r="F6" s="46">
        <f>E6-B6</f>
        <v>-3.92838624942259</v>
      </c>
      <c r="G6" s="2"/>
      <c r="H6" s="2"/>
      <c r="I6" s="2"/>
      <c r="J6" s="2"/>
    </row>
    <row r="7" spans="1:10" ht="12.75">
      <c r="A7" s="5" t="s">
        <v>36</v>
      </c>
      <c r="B7" s="4">
        <v>0</v>
      </c>
      <c r="C7" s="4">
        <v>6</v>
      </c>
      <c r="D7" s="3">
        <f>C7/1.96</f>
        <v>3.061224489795918</v>
      </c>
      <c r="E7" s="3">
        <f ca="1">NORMINV(RAND(),0,D7)</f>
        <v>3.707671771578435</v>
      </c>
      <c r="F7" s="47"/>
      <c r="G7" s="48">
        <f>E7+F6</f>
        <v>-0.220714477844155</v>
      </c>
      <c r="H7" s="49" t="str">
        <f>IF(G7-C7&gt;0,"non-comp","compliant")</f>
        <v>compliant</v>
      </c>
      <c r="I7" s="49" t="str">
        <f>IF(AND(H7="compliant",F6&gt;0),"y","n")</f>
        <v>n</v>
      </c>
      <c r="J7" s="49" t="str">
        <f>IF(AND(H7="non-comp",F6&lt;=0),"y","n")</f>
        <v>n</v>
      </c>
    </row>
    <row r="8" spans="1:10" ht="56.25" customHeight="1">
      <c r="A8" s="14"/>
      <c r="B8" s="15"/>
      <c r="C8" s="15"/>
      <c r="D8" s="16"/>
      <c r="E8" s="16"/>
      <c r="F8" s="17"/>
      <c r="G8" s="17"/>
      <c r="H8" s="18"/>
      <c r="I8" s="18"/>
      <c r="J8" s="18"/>
    </row>
    <row r="9" spans="1:10" ht="13.5" customHeight="1">
      <c r="A9" s="82" t="s">
        <v>37</v>
      </c>
      <c r="B9" s="82"/>
      <c r="C9" s="82"/>
      <c r="D9" s="82"/>
      <c r="E9" s="82"/>
      <c r="F9" s="82"/>
      <c r="G9" s="82"/>
      <c r="H9" s="82"/>
      <c r="I9" s="82"/>
      <c r="J9" s="82"/>
    </row>
    <row r="10" spans="1:10" ht="13.5" thickBot="1">
      <c r="A10" s="78" t="s">
        <v>16</v>
      </c>
      <c r="B10" s="78"/>
      <c r="C10" s="78"/>
      <c r="D10" s="78"/>
      <c r="E10" s="78"/>
      <c r="F10" s="78"/>
      <c r="G10" s="78"/>
      <c r="H10" s="78"/>
      <c r="I10" s="78"/>
      <c r="J10" s="78"/>
    </row>
    <row r="11" spans="3:8" ht="12.75">
      <c r="C11" s="91" t="s">
        <v>38</v>
      </c>
      <c r="D11" s="92"/>
      <c r="E11" s="92"/>
      <c r="F11" s="92"/>
      <c r="G11" s="92"/>
      <c r="H11" s="93"/>
    </row>
    <row r="12" spans="1:8" ht="12.75" customHeight="1" thickBot="1">
      <c r="A12" t="s">
        <v>7</v>
      </c>
      <c r="C12" s="41">
        <v>1</v>
      </c>
      <c r="D12" s="42">
        <v>2</v>
      </c>
      <c r="E12" s="42">
        <v>3</v>
      </c>
      <c r="F12" s="42">
        <v>4</v>
      </c>
      <c r="G12" s="42">
        <v>5</v>
      </c>
      <c r="H12" s="36">
        <v>6</v>
      </c>
    </row>
    <row r="13" spans="1:8" ht="12.75" customHeight="1">
      <c r="A13" s="79" t="s">
        <v>39</v>
      </c>
      <c r="B13" s="87">
        <v>1</v>
      </c>
      <c r="C13" s="20">
        <v>0</v>
      </c>
      <c r="D13" s="21">
        <v>0</v>
      </c>
      <c r="E13" s="21">
        <v>0.0002</v>
      </c>
      <c r="F13" s="21">
        <v>0.0004</v>
      </c>
      <c r="G13" s="21">
        <v>0.0013</v>
      </c>
      <c r="H13" s="22">
        <v>0.0019</v>
      </c>
    </row>
    <row r="14" spans="1:8" ht="12.75">
      <c r="A14" s="80"/>
      <c r="B14" s="85"/>
      <c r="C14" s="60">
        <v>3</v>
      </c>
      <c r="D14" s="61">
        <v>3</v>
      </c>
      <c r="E14" s="61">
        <v>3</v>
      </c>
      <c r="F14" s="61">
        <v>3</v>
      </c>
      <c r="G14" s="61">
        <v>3</v>
      </c>
      <c r="H14" s="62">
        <v>3</v>
      </c>
    </row>
    <row r="15" spans="1:8" ht="12.75">
      <c r="A15" s="80"/>
      <c r="B15" s="84">
        <v>2</v>
      </c>
      <c r="C15" s="23">
        <v>0.0001</v>
      </c>
      <c r="D15" s="24">
        <v>0.0003</v>
      </c>
      <c r="E15" s="24">
        <v>0.0007</v>
      </c>
      <c r="F15" s="24">
        <v>0.0012</v>
      </c>
      <c r="G15" s="24">
        <v>0.0013</v>
      </c>
      <c r="H15" s="25">
        <v>0.0024</v>
      </c>
    </row>
    <row r="16" spans="1:8" ht="12.75">
      <c r="A16" s="80"/>
      <c r="B16" s="85"/>
      <c r="C16" s="60">
        <v>3</v>
      </c>
      <c r="D16" s="61">
        <v>3</v>
      </c>
      <c r="E16" s="61">
        <v>3</v>
      </c>
      <c r="F16" s="61">
        <v>3</v>
      </c>
      <c r="G16" s="61">
        <v>3</v>
      </c>
      <c r="H16" s="62">
        <v>3</v>
      </c>
    </row>
    <row r="17" spans="1:8" ht="12.75">
      <c r="A17" s="80"/>
      <c r="B17" s="84">
        <v>3</v>
      </c>
      <c r="C17" s="23">
        <v>0.008</v>
      </c>
      <c r="D17" s="24">
        <v>0.0034</v>
      </c>
      <c r="E17" s="24">
        <v>0.0041</v>
      </c>
      <c r="F17" s="24">
        <v>0.0024</v>
      </c>
      <c r="G17" s="24">
        <v>0.0028</v>
      </c>
      <c r="H17" s="25">
        <v>0.0038</v>
      </c>
    </row>
    <row r="18" spans="1:8" ht="12.75">
      <c r="A18" s="80"/>
      <c r="B18" s="85"/>
      <c r="C18" s="60">
        <v>3</v>
      </c>
      <c r="D18" s="61">
        <v>3</v>
      </c>
      <c r="E18" s="61">
        <v>3</v>
      </c>
      <c r="F18" s="61">
        <v>3</v>
      </c>
      <c r="G18" s="61">
        <v>3</v>
      </c>
      <c r="H18" s="62">
        <v>3</v>
      </c>
    </row>
    <row r="19" spans="1:8" ht="12.75">
      <c r="A19" s="80"/>
      <c r="B19" s="84">
        <v>4</v>
      </c>
      <c r="C19" s="23">
        <v>0.0276</v>
      </c>
      <c r="D19" s="24">
        <v>0.0134</v>
      </c>
      <c r="E19" s="24">
        <v>0.0094</v>
      </c>
      <c r="F19" s="24">
        <v>0.0078</v>
      </c>
      <c r="G19" s="24">
        <v>0.0075</v>
      </c>
      <c r="H19" s="25">
        <v>0.0069</v>
      </c>
    </row>
    <row r="20" spans="1:8" ht="12.75">
      <c r="A20" s="80"/>
      <c r="B20" s="85"/>
      <c r="C20" s="60">
        <v>3</v>
      </c>
      <c r="D20" s="61">
        <v>3</v>
      </c>
      <c r="E20" s="61">
        <v>3</v>
      </c>
      <c r="F20" s="61">
        <v>3</v>
      </c>
      <c r="G20" s="61">
        <v>3</v>
      </c>
      <c r="H20" s="62">
        <v>3</v>
      </c>
    </row>
    <row r="21" spans="1:8" ht="12.75">
      <c r="A21" s="80"/>
      <c r="B21" s="84">
        <v>5</v>
      </c>
      <c r="C21" s="23">
        <v>0.06</v>
      </c>
      <c r="D21" s="24">
        <v>0.034</v>
      </c>
      <c r="E21" s="24">
        <v>0.0219</v>
      </c>
      <c r="F21" s="24">
        <v>0.0159</v>
      </c>
      <c r="G21" s="24">
        <v>0.0148</v>
      </c>
      <c r="H21" s="25">
        <v>0.0137</v>
      </c>
    </row>
    <row r="22" spans="1:8" ht="12.75">
      <c r="A22" s="80"/>
      <c r="B22" s="85"/>
      <c r="C22" s="60">
        <v>3</v>
      </c>
      <c r="D22" s="61">
        <v>3</v>
      </c>
      <c r="E22" s="61">
        <v>3</v>
      </c>
      <c r="F22" s="61">
        <v>3</v>
      </c>
      <c r="G22" s="61">
        <v>3</v>
      </c>
      <c r="H22" s="62">
        <v>3</v>
      </c>
    </row>
    <row r="23" spans="1:8" ht="12.75">
      <c r="A23" s="80"/>
      <c r="B23" s="84">
        <v>6</v>
      </c>
      <c r="C23" s="23">
        <v>0.0987</v>
      </c>
      <c r="D23" s="24">
        <v>0.0584</v>
      </c>
      <c r="E23" s="24">
        <v>0.0372</v>
      </c>
      <c r="F23" s="24">
        <v>0.0286</v>
      </c>
      <c r="G23" s="24">
        <v>0.0236</v>
      </c>
      <c r="H23" s="25">
        <v>0.0206</v>
      </c>
    </row>
    <row r="24" spans="1:9" ht="13.5" thickBot="1">
      <c r="A24" s="81"/>
      <c r="B24" s="86"/>
      <c r="C24" s="63">
        <v>3</v>
      </c>
      <c r="D24" s="64">
        <v>3</v>
      </c>
      <c r="E24" s="64">
        <v>3</v>
      </c>
      <c r="F24" s="64">
        <v>3</v>
      </c>
      <c r="G24" s="64">
        <v>3</v>
      </c>
      <c r="H24" s="65">
        <v>3</v>
      </c>
      <c r="I24" s="40"/>
    </row>
    <row r="26" spans="1:10" ht="12.75" customHeight="1">
      <c r="A26" s="82" t="s">
        <v>12</v>
      </c>
      <c r="B26" s="82"/>
      <c r="C26" s="82"/>
      <c r="D26" s="82"/>
      <c r="E26" s="82"/>
      <c r="F26" s="82"/>
      <c r="G26" s="82"/>
      <c r="H26" s="82"/>
      <c r="I26" s="82"/>
      <c r="J26" s="82"/>
    </row>
    <row r="27" spans="1:10" ht="28.5" customHeight="1" thickBot="1">
      <c r="A27" s="83" t="s">
        <v>40</v>
      </c>
      <c r="B27" s="83"/>
      <c r="C27" s="83"/>
      <c r="D27" s="83"/>
      <c r="E27" s="83"/>
      <c r="F27" s="83"/>
      <c r="G27" s="83"/>
      <c r="H27" s="83"/>
      <c r="I27" s="83"/>
      <c r="J27" s="83"/>
    </row>
    <row r="28" spans="3:8" ht="12.75">
      <c r="C28" s="91" t="s">
        <v>33</v>
      </c>
      <c r="D28" s="92"/>
      <c r="E28" s="92"/>
      <c r="F28" s="92"/>
      <c r="G28" s="92"/>
      <c r="H28" s="93"/>
    </row>
    <row r="29" spans="1:8" ht="13.5" thickBot="1">
      <c r="A29" t="s">
        <v>7</v>
      </c>
      <c r="C29" s="6">
        <v>1</v>
      </c>
      <c r="D29" s="7">
        <v>2</v>
      </c>
      <c r="E29" s="7">
        <v>3</v>
      </c>
      <c r="F29" s="7">
        <v>4</v>
      </c>
      <c r="G29" s="7">
        <v>5</v>
      </c>
      <c r="H29" s="8">
        <v>6</v>
      </c>
    </row>
    <row r="30" spans="1:8" ht="12.75" customHeight="1">
      <c r="A30" s="88" t="s">
        <v>41</v>
      </c>
      <c r="B30" s="9">
        <v>1</v>
      </c>
      <c r="C30" s="20">
        <v>0</v>
      </c>
      <c r="D30" s="21">
        <v>0</v>
      </c>
      <c r="E30" s="21">
        <v>0</v>
      </c>
      <c r="F30" s="21">
        <v>0</v>
      </c>
      <c r="G30" s="21">
        <v>0</v>
      </c>
      <c r="H30" s="22">
        <v>0</v>
      </c>
    </row>
    <row r="31" spans="1:8" ht="12.75">
      <c r="A31" s="89"/>
      <c r="B31" s="10">
        <v>2</v>
      </c>
      <c r="C31" s="23">
        <v>0.002</v>
      </c>
      <c r="D31" s="24">
        <v>0.0016</v>
      </c>
      <c r="E31" s="24">
        <v>0.002</v>
      </c>
      <c r="F31" s="24">
        <v>0.0016</v>
      </c>
      <c r="G31" s="24">
        <v>0.0015</v>
      </c>
      <c r="H31" s="25">
        <v>0.0015</v>
      </c>
    </row>
    <row r="32" spans="1:8" ht="12.75">
      <c r="A32" s="89"/>
      <c r="B32" s="10">
        <v>3</v>
      </c>
      <c r="C32" s="23">
        <v>0.0181</v>
      </c>
      <c r="D32" s="24">
        <v>0.0233</v>
      </c>
      <c r="E32" s="24">
        <v>0.0221</v>
      </c>
      <c r="F32" s="24">
        <v>0.0215</v>
      </c>
      <c r="G32" s="24">
        <v>0.0273</v>
      </c>
      <c r="H32" s="25">
        <v>0.0262</v>
      </c>
    </row>
    <row r="33" spans="1:8" ht="12.75">
      <c r="A33" s="89"/>
      <c r="B33" s="10">
        <v>4</v>
      </c>
      <c r="C33" s="23">
        <v>0.0418</v>
      </c>
      <c r="D33" s="24">
        <v>0.0551</v>
      </c>
      <c r="E33" s="24">
        <v>0.0615</v>
      </c>
      <c r="F33" s="24">
        <v>0.0613</v>
      </c>
      <c r="G33" s="24">
        <v>0.0681</v>
      </c>
      <c r="H33" s="25">
        <v>0.0675</v>
      </c>
    </row>
    <row r="34" spans="1:8" ht="12.75">
      <c r="A34" s="89"/>
      <c r="B34" s="10">
        <v>5</v>
      </c>
      <c r="C34" s="23">
        <v>0.0582</v>
      </c>
      <c r="D34" s="24">
        <v>0.0821</v>
      </c>
      <c r="E34" s="24">
        <v>0.0994</v>
      </c>
      <c r="F34" s="24">
        <v>0.1092</v>
      </c>
      <c r="G34" s="24">
        <v>0.1107</v>
      </c>
      <c r="H34" s="25">
        <v>0.1053</v>
      </c>
    </row>
    <row r="35" spans="1:8" ht="13.5" thickBot="1">
      <c r="A35" s="90"/>
      <c r="B35" s="8">
        <v>6</v>
      </c>
      <c r="C35" s="26">
        <v>0.0642</v>
      </c>
      <c r="D35" s="27">
        <v>0.1035</v>
      </c>
      <c r="E35" s="27">
        <v>0.1257</v>
      </c>
      <c r="F35" s="27">
        <v>0.1312</v>
      </c>
      <c r="G35" s="27">
        <v>0.1394</v>
      </c>
      <c r="H35" s="28">
        <v>0.1471</v>
      </c>
    </row>
    <row r="37" spans="1:10" ht="12" customHeight="1">
      <c r="A37" s="82" t="s">
        <v>13</v>
      </c>
      <c r="B37" s="82"/>
      <c r="C37" s="82"/>
      <c r="D37" s="82"/>
      <c r="E37" s="82"/>
      <c r="F37" s="82"/>
      <c r="G37" s="82"/>
      <c r="H37" s="82"/>
      <c r="I37" s="82"/>
      <c r="J37" s="82"/>
    </row>
    <row r="38" spans="1:10" ht="30.75" customHeight="1" thickBot="1">
      <c r="A38" s="83" t="s">
        <v>42</v>
      </c>
      <c r="B38" s="83"/>
      <c r="C38" s="83"/>
      <c r="D38" s="83"/>
      <c r="E38" s="83"/>
      <c r="F38" s="83"/>
      <c r="G38" s="83"/>
      <c r="H38" s="83"/>
      <c r="I38" s="83"/>
      <c r="J38" s="83"/>
    </row>
    <row r="39" spans="3:8" ht="12.75">
      <c r="C39" s="91" t="s">
        <v>33</v>
      </c>
      <c r="D39" s="92"/>
      <c r="E39" s="92"/>
      <c r="F39" s="92"/>
      <c r="G39" s="92"/>
      <c r="H39" s="93"/>
    </row>
    <row r="40" spans="1:8" ht="13.5" thickBot="1">
      <c r="A40" t="s">
        <v>7</v>
      </c>
      <c r="C40" s="6">
        <v>1</v>
      </c>
      <c r="D40" s="7">
        <v>2</v>
      </c>
      <c r="E40" s="7">
        <v>3</v>
      </c>
      <c r="F40" s="7">
        <v>4</v>
      </c>
      <c r="G40" s="7">
        <v>5</v>
      </c>
      <c r="H40" s="8">
        <v>6</v>
      </c>
    </row>
    <row r="41" spans="1:8" ht="12.75" customHeight="1">
      <c r="A41" s="88" t="s">
        <v>41</v>
      </c>
      <c r="B41" s="9">
        <v>1</v>
      </c>
      <c r="C41" s="20">
        <v>0</v>
      </c>
      <c r="D41" s="21">
        <v>0</v>
      </c>
      <c r="E41" s="21">
        <v>0.0002</v>
      </c>
      <c r="F41" s="21">
        <v>0.0004</v>
      </c>
      <c r="G41" s="21">
        <v>0.0013</v>
      </c>
      <c r="H41" s="22">
        <v>0.0019</v>
      </c>
    </row>
    <row r="42" spans="1:8" ht="12.75">
      <c r="A42" s="89"/>
      <c r="B42" s="10">
        <v>2</v>
      </c>
      <c r="C42" s="23">
        <v>0</v>
      </c>
      <c r="D42" s="24">
        <v>0.0003</v>
      </c>
      <c r="E42" s="24">
        <v>0.0007</v>
      </c>
      <c r="F42" s="24">
        <v>0.0011</v>
      </c>
      <c r="G42" s="24">
        <v>0.0013</v>
      </c>
      <c r="H42" s="25">
        <v>0.0023</v>
      </c>
    </row>
    <row r="43" spans="1:8" ht="12.75">
      <c r="A43" s="89"/>
      <c r="B43" s="10">
        <v>3</v>
      </c>
      <c r="C43" s="23">
        <v>0.0004</v>
      </c>
      <c r="D43" s="24">
        <v>0.0007</v>
      </c>
      <c r="E43" s="24">
        <v>0.0019</v>
      </c>
      <c r="F43" s="24">
        <v>0.0014</v>
      </c>
      <c r="G43" s="24">
        <v>0.002</v>
      </c>
      <c r="H43" s="25">
        <v>0.0028</v>
      </c>
    </row>
    <row r="44" spans="1:8" ht="12.75">
      <c r="A44" s="89"/>
      <c r="B44" s="10">
        <v>4</v>
      </c>
      <c r="C44" s="23">
        <v>0.0006</v>
      </c>
      <c r="D44" s="24">
        <v>0.0008</v>
      </c>
      <c r="E44" s="24">
        <v>0.0006</v>
      </c>
      <c r="F44" s="24">
        <v>0.0021</v>
      </c>
      <c r="G44" s="24">
        <v>0.0026</v>
      </c>
      <c r="H44" s="25">
        <v>0.0035</v>
      </c>
    </row>
    <row r="45" spans="1:8" ht="12.75">
      <c r="A45" s="89"/>
      <c r="B45" s="10">
        <v>5</v>
      </c>
      <c r="C45" s="23">
        <v>0.0002</v>
      </c>
      <c r="D45" s="24">
        <v>0.0012</v>
      </c>
      <c r="E45" s="24">
        <v>0.0011</v>
      </c>
      <c r="F45" s="24">
        <v>0.0016</v>
      </c>
      <c r="G45" s="24">
        <v>0.0028</v>
      </c>
      <c r="H45" s="25">
        <v>0.0033</v>
      </c>
    </row>
    <row r="46" spans="1:8" ht="13.5" thickBot="1">
      <c r="A46" s="90"/>
      <c r="B46" s="8">
        <v>6</v>
      </c>
      <c r="C46" s="26">
        <v>0.0004</v>
      </c>
      <c r="D46" s="27">
        <v>0.0005</v>
      </c>
      <c r="E46" s="27">
        <v>0.0012</v>
      </c>
      <c r="F46" s="27">
        <v>0.0014</v>
      </c>
      <c r="G46" s="27">
        <v>0.0018</v>
      </c>
      <c r="H46" s="28">
        <v>0.0032</v>
      </c>
    </row>
  </sheetData>
  <sheetProtection/>
  <mergeCells count="18">
    <mergeCell ref="A41:A46"/>
    <mergeCell ref="A26:J26"/>
    <mergeCell ref="A37:J37"/>
    <mergeCell ref="A10:J10"/>
    <mergeCell ref="C11:H11"/>
    <mergeCell ref="A13:A24"/>
    <mergeCell ref="B13:B14"/>
    <mergeCell ref="B15:B16"/>
    <mergeCell ref="B17:B18"/>
    <mergeCell ref="B19:B20"/>
    <mergeCell ref="A9:J9"/>
    <mergeCell ref="C28:H28"/>
    <mergeCell ref="A30:A35"/>
    <mergeCell ref="C39:H39"/>
    <mergeCell ref="A27:J27"/>
    <mergeCell ref="A38:J38"/>
    <mergeCell ref="B21:B22"/>
    <mergeCell ref="B23:B24"/>
  </mergeCells>
  <printOptions/>
  <pageMargins left="0.75" right="0.75" top="0.79" bottom="0.8" header="0.5" footer="0.5"/>
  <pageSetup horizontalDpi="600" verticalDpi="600" orientation="portrait" paperSize="9" r:id="rId3"/>
  <drawing r:id="rId2"/>
  <legacyDrawing r:id="rId1"/>
</worksheet>
</file>

<file path=xl/worksheets/sheet13.xml><?xml version="1.0" encoding="utf-8"?>
<worksheet xmlns="http://schemas.openxmlformats.org/spreadsheetml/2006/main" xmlns:r="http://schemas.openxmlformats.org/officeDocument/2006/relationships">
  <sheetPr codeName="Sheet14">
    <tabColor indexed="10"/>
  </sheetPr>
  <dimension ref="A1:J46"/>
  <sheetViews>
    <sheetView showGridLines="0" zoomScalePageLayoutView="0" workbookViewId="0" topLeftCell="A1">
      <selection activeCell="L19" sqref="L19"/>
    </sheetView>
  </sheetViews>
  <sheetFormatPr defaultColWidth="9.140625" defaultRowHeight="12.75"/>
  <cols>
    <col min="1" max="1" width="10.57421875" style="0" customWidth="1"/>
    <col min="2" max="2" width="7.00390625" style="0" customWidth="1"/>
    <col min="3" max="3" width="10.00390625" style="0" customWidth="1"/>
    <col min="4" max="4" width="10.140625" style="0" customWidth="1"/>
    <col min="6" max="6" width="10.8515625" style="0" customWidth="1"/>
    <col min="7" max="7" width="9.00390625" style="0" customWidth="1"/>
    <col min="8" max="8" width="9.421875" style="0" customWidth="1"/>
    <col min="9" max="9" width="5.28125" style="0" customWidth="1"/>
    <col min="10" max="10" width="5.57421875" style="0" customWidth="1"/>
  </cols>
  <sheetData>
    <row r="1" ht="18">
      <c r="A1" s="1" t="s">
        <v>8</v>
      </c>
    </row>
    <row r="2" ht="3.75" customHeight="1"/>
    <row r="3" ht="58.5" customHeight="1">
      <c r="A3" s="19" t="s">
        <v>27</v>
      </c>
    </row>
    <row r="5" spans="1:10" ht="75.75" customHeight="1">
      <c r="A5" s="2"/>
      <c r="B5" s="11" t="s">
        <v>3</v>
      </c>
      <c r="C5" s="11" t="s">
        <v>4</v>
      </c>
      <c r="D5" s="11" t="s">
        <v>0</v>
      </c>
      <c r="E5" s="11" t="s">
        <v>1</v>
      </c>
      <c r="F5" s="11" t="s">
        <v>2</v>
      </c>
      <c r="G5" s="43" t="s">
        <v>34</v>
      </c>
      <c r="H5" s="12" t="s">
        <v>35</v>
      </c>
      <c r="I5" s="13" t="s">
        <v>5</v>
      </c>
      <c r="J5" s="13" t="s">
        <v>6</v>
      </c>
    </row>
    <row r="6" spans="1:10" ht="12.75">
      <c r="A6" s="5" t="s">
        <v>43</v>
      </c>
      <c r="B6" s="4">
        <v>0</v>
      </c>
      <c r="C6" s="4">
        <v>6</v>
      </c>
      <c r="D6" s="3">
        <f>C6/1.96</f>
        <v>3.061224489795918</v>
      </c>
      <c r="E6" s="3">
        <f ca="1">NORMINV(RAND(),0,D6)</f>
        <v>2.745870424810195</v>
      </c>
      <c r="F6" s="46">
        <f>E6</f>
        <v>2.745870424810195</v>
      </c>
      <c r="G6" s="2"/>
      <c r="H6" s="2"/>
      <c r="I6" s="2"/>
      <c r="J6" s="2"/>
    </row>
    <row r="7" spans="1:10" ht="12.75">
      <c r="A7" s="5" t="s">
        <v>36</v>
      </c>
      <c r="B7" s="4">
        <v>0</v>
      </c>
      <c r="C7" s="4">
        <v>6</v>
      </c>
      <c r="D7" s="3">
        <f>C7/1.96</f>
        <v>3.061224489795918</v>
      </c>
      <c r="E7" s="3">
        <f ca="1">NORMINV(RAND(),0,D7)</f>
        <v>1.054877046003918</v>
      </c>
      <c r="F7" s="47"/>
      <c r="G7" s="48">
        <f>E7+F6</f>
        <v>3.8007474708141133</v>
      </c>
      <c r="H7" s="49" t="str">
        <f>IF(G7-1.2816*D7&gt;0,"non-comp","compliant")</f>
        <v>compliant</v>
      </c>
      <c r="I7" s="49" t="str">
        <f>IF(AND(H7="compliant",F6&gt;0),"y","n")</f>
        <v>y</v>
      </c>
      <c r="J7" s="49" t="str">
        <f>IF(AND(H7="non-comp",F6&lt;=0),"y","n")</f>
        <v>n</v>
      </c>
    </row>
    <row r="8" spans="1:10" ht="56.25" customHeight="1">
      <c r="A8" s="14"/>
      <c r="B8" s="15"/>
      <c r="C8" s="15"/>
      <c r="D8" s="16"/>
      <c r="E8" s="16"/>
      <c r="F8" s="17"/>
      <c r="G8" s="17"/>
      <c r="H8" s="18"/>
      <c r="I8" s="18"/>
      <c r="J8" s="18"/>
    </row>
    <row r="9" spans="1:10" ht="13.5" customHeight="1">
      <c r="A9" s="82" t="s">
        <v>37</v>
      </c>
      <c r="B9" s="82"/>
      <c r="C9" s="82"/>
      <c r="D9" s="82"/>
      <c r="E9" s="82"/>
      <c r="F9" s="82"/>
      <c r="G9" s="82"/>
      <c r="H9" s="82"/>
      <c r="I9" s="82"/>
      <c r="J9" s="82"/>
    </row>
    <row r="10" spans="1:10" ht="13.5" thickBot="1">
      <c r="A10" s="78" t="s">
        <v>16</v>
      </c>
      <c r="B10" s="78"/>
      <c r="C10" s="78"/>
      <c r="D10" s="78"/>
      <c r="E10" s="78"/>
      <c r="F10" s="78"/>
      <c r="G10" s="78"/>
      <c r="H10" s="78"/>
      <c r="I10" s="78"/>
      <c r="J10" s="78"/>
    </row>
    <row r="11" spans="3:8" ht="12.75">
      <c r="C11" s="91" t="s">
        <v>38</v>
      </c>
      <c r="D11" s="92"/>
      <c r="E11" s="92"/>
      <c r="F11" s="92"/>
      <c r="G11" s="92"/>
      <c r="H11" s="93"/>
    </row>
    <row r="12" spans="1:8" ht="12.75" customHeight="1" thickBot="1">
      <c r="A12" t="s">
        <v>7</v>
      </c>
      <c r="C12" s="41">
        <v>1</v>
      </c>
      <c r="D12" s="42">
        <v>2</v>
      </c>
      <c r="E12" s="42">
        <v>3</v>
      </c>
      <c r="F12" s="42">
        <v>4</v>
      </c>
      <c r="G12" s="42">
        <v>5</v>
      </c>
      <c r="H12" s="36">
        <v>6</v>
      </c>
    </row>
    <row r="13" spans="1:8" ht="12.75" customHeight="1">
      <c r="A13" s="79" t="s">
        <v>39</v>
      </c>
      <c r="B13" s="87">
        <v>1</v>
      </c>
      <c r="C13" s="20">
        <v>0.181</v>
      </c>
      <c r="D13" s="21">
        <v>0.1266</v>
      </c>
      <c r="E13" s="21">
        <v>0.1126</v>
      </c>
      <c r="F13" s="21">
        <v>0.1117</v>
      </c>
      <c r="G13" s="21">
        <v>0.1054</v>
      </c>
      <c r="H13" s="22">
        <v>0.1035</v>
      </c>
    </row>
    <row r="14" spans="1:8" ht="12.75">
      <c r="A14" s="80"/>
      <c r="B14" s="85"/>
      <c r="C14" s="60">
        <v>0</v>
      </c>
      <c r="D14" s="61">
        <v>0</v>
      </c>
      <c r="E14" s="61">
        <v>0</v>
      </c>
      <c r="F14" s="61">
        <v>0</v>
      </c>
      <c r="G14" s="61">
        <v>0</v>
      </c>
      <c r="H14" s="62">
        <v>0</v>
      </c>
    </row>
    <row r="15" spans="1:8" ht="12.75">
      <c r="A15" s="80"/>
      <c r="B15" s="84">
        <v>2</v>
      </c>
      <c r="C15" s="23">
        <v>0.2855</v>
      </c>
      <c r="D15" s="24">
        <v>0.1804</v>
      </c>
      <c r="E15" s="24">
        <v>0.1367</v>
      </c>
      <c r="F15" s="24">
        <v>0.1257</v>
      </c>
      <c r="G15" s="24">
        <v>0.1193</v>
      </c>
      <c r="H15" s="25">
        <v>0.12</v>
      </c>
    </row>
    <row r="16" spans="1:8" ht="12.75">
      <c r="A16" s="80"/>
      <c r="B16" s="85"/>
      <c r="C16" s="60">
        <v>0</v>
      </c>
      <c r="D16" s="61">
        <v>0</v>
      </c>
      <c r="E16" s="61">
        <v>0</v>
      </c>
      <c r="F16" s="61">
        <v>0</v>
      </c>
      <c r="G16" s="61">
        <v>0</v>
      </c>
      <c r="H16" s="62">
        <v>0</v>
      </c>
    </row>
    <row r="17" spans="1:8" ht="12.75">
      <c r="A17" s="80"/>
      <c r="B17" s="84">
        <v>3</v>
      </c>
      <c r="C17" s="23">
        <v>0.3424</v>
      </c>
      <c r="D17" s="24">
        <v>0.2444</v>
      </c>
      <c r="E17" s="24">
        <v>0.18</v>
      </c>
      <c r="F17" s="24">
        <v>0.1442</v>
      </c>
      <c r="G17" s="24">
        <v>0.1401</v>
      </c>
      <c r="H17" s="25">
        <v>0.1227</v>
      </c>
    </row>
    <row r="18" spans="1:8" ht="12.75">
      <c r="A18" s="80"/>
      <c r="B18" s="85"/>
      <c r="C18" s="60">
        <v>0</v>
      </c>
      <c r="D18" s="61">
        <v>0</v>
      </c>
      <c r="E18" s="61">
        <v>0</v>
      </c>
      <c r="F18" s="61">
        <v>0</v>
      </c>
      <c r="G18" s="61">
        <v>0</v>
      </c>
      <c r="H18" s="62">
        <v>0</v>
      </c>
    </row>
    <row r="19" spans="1:8" ht="12.75">
      <c r="A19" s="80"/>
      <c r="B19" s="84">
        <v>4</v>
      </c>
      <c r="C19" s="23">
        <v>0.3797</v>
      </c>
      <c r="D19" s="24">
        <v>0.2878</v>
      </c>
      <c r="E19" s="24">
        <v>0.2191</v>
      </c>
      <c r="F19" s="24">
        <v>0.1854</v>
      </c>
      <c r="G19" s="24">
        <v>0.1497</v>
      </c>
      <c r="H19" s="25">
        <v>0.1391</v>
      </c>
    </row>
    <row r="20" spans="1:8" ht="12.75">
      <c r="A20" s="80"/>
      <c r="B20" s="85"/>
      <c r="C20" s="60">
        <v>0</v>
      </c>
      <c r="D20" s="61">
        <v>0</v>
      </c>
      <c r="E20" s="61">
        <v>0</v>
      </c>
      <c r="F20" s="61">
        <v>0</v>
      </c>
      <c r="G20" s="61">
        <v>0</v>
      </c>
      <c r="H20" s="62">
        <v>0</v>
      </c>
    </row>
    <row r="21" spans="1:8" ht="12.75">
      <c r="A21" s="80"/>
      <c r="B21" s="84">
        <v>5</v>
      </c>
      <c r="C21" s="23">
        <v>0.3962</v>
      </c>
      <c r="D21" s="24">
        <v>0.3173</v>
      </c>
      <c r="E21" s="24">
        <v>0.2515</v>
      </c>
      <c r="F21" s="24">
        <v>0.2167</v>
      </c>
      <c r="G21" s="24">
        <v>0.1856</v>
      </c>
      <c r="H21" s="25">
        <v>0.1598</v>
      </c>
    </row>
    <row r="22" spans="1:8" ht="12.75">
      <c r="A22" s="80"/>
      <c r="B22" s="85"/>
      <c r="C22" s="60">
        <v>0</v>
      </c>
      <c r="D22" s="61">
        <v>0</v>
      </c>
      <c r="E22" s="61">
        <v>0</v>
      </c>
      <c r="F22" s="61">
        <v>0</v>
      </c>
      <c r="G22" s="61">
        <v>0</v>
      </c>
      <c r="H22" s="62">
        <v>0</v>
      </c>
    </row>
    <row r="23" spans="1:8" ht="12.75">
      <c r="A23" s="80"/>
      <c r="B23" s="84">
        <v>6</v>
      </c>
      <c r="C23" s="23">
        <v>0.4183</v>
      </c>
      <c r="D23" s="24">
        <v>0.3368</v>
      </c>
      <c r="E23" s="24">
        <v>0.2811</v>
      </c>
      <c r="F23" s="24">
        <v>0.2437</v>
      </c>
      <c r="G23" s="24">
        <v>0.2</v>
      </c>
      <c r="H23" s="25">
        <v>0.176</v>
      </c>
    </row>
    <row r="24" spans="1:9" ht="13.5" thickBot="1">
      <c r="A24" s="81"/>
      <c r="B24" s="86"/>
      <c r="C24" s="63">
        <v>0</v>
      </c>
      <c r="D24" s="64">
        <v>0</v>
      </c>
      <c r="E24" s="64">
        <v>0</v>
      </c>
      <c r="F24" s="64">
        <v>0</v>
      </c>
      <c r="G24" s="64">
        <v>0</v>
      </c>
      <c r="H24" s="65">
        <v>0</v>
      </c>
      <c r="I24" s="40"/>
    </row>
    <row r="26" spans="1:10" ht="12.75" customHeight="1">
      <c r="A26" s="82" t="s">
        <v>12</v>
      </c>
      <c r="B26" s="82"/>
      <c r="C26" s="82"/>
      <c r="D26" s="82"/>
      <c r="E26" s="82"/>
      <c r="F26" s="82"/>
      <c r="G26" s="82"/>
      <c r="H26" s="82"/>
      <c r="I26" s="82"/>
      <c r="J26" s="82"/>
    </row>
    <row r="27" spans="1:10" ht="28.5" customHeight="1" thickBot="1">
      <c r="A27" s="83" t="s">
        <v>40</v>
      </c>
      <c r="B27" s="83"/>
      <c r="C27" s="83"/>
      <c r="D27" s="83"/>
      <c r="E27" s="83"/>
      <c r="F27" s="83"/>
      <c r="G27" s="83"/>
      <c r="H27" s="83"/>
      <c r="I27" s="83"/>
      <c r="J27" s="83"/>
    </row>
    <row r="28" spans="3:8" ht="12.75">
      <c r="C28" s="91" t="s">
        <v>33</v>
      </c>
      <c r="D28" s="92"/>
      <c r="E28" s="92"/>
      <c r="F28" s="92"/>
      <c r="G28" s="92"/>
      <c r="H28" s="93"/>
    </row>
    <row r="29" spans="1:8" ht="13.5" thickBot="1">
      <c r="A29" t="s">
        <v>7</v>
      </c>
      <c r="C29" s="6">
        <v>1</v>
      </c>
      <c r="D29" s="7">
        <v>2</v>
      </c>
      <c r="E29" s="7">
        <v>3</v>
      </c>
      <c r="F29" s="7">
        <v>4</v>
      </c>
      <c r="G29" s="7">
        <v>5</v>
      </c>
      <c r="H29" s="8">
        <v>6</v>
      </c>
    </row>
    <row r="30" spans="1:8" ht="12.75" customHeight="1">
      <c r="A30" s="88" t="s">
        <v>41</v>
      </c>
      <c r="B30" s="9">
        <v>1</v>
      </c>
      <c r="C30" s="20">
        <v>0.3349</v>
      </c>
      <c r="D30" s="21">
        <v>0.4026</v>
      </c>
      <c r="E30" s="21">
        <v>0.4176</v>
      </c>
      <c r="F30" s="21">
        <v>0.4243</v>
      </c>
      <c r="G30" s="21">
        <v>0.4347</v>
      </c>
      <c r="H30" s="22">
        <v>0.4381</v>
      </c>
    </row>
    <row r="31" spans="1:8" ht="12.75">
      <c r="A31" s="89"/>
      <c r="B31" s="10">
        <v>2</v>
      </c>
      <c r="C31" s="23">
        <v>0.2219</v>
      </c>
      <c r="D31" s="24">
        <v>0.3367</v>
      </c>
      <c r="E31" s="24">
        <v>0.3812</v>
      </c>
      <c r="F31" s="24">
        <v>0.404</v>
      </c>
      <c r="G31" s="24">
        <v>0.4159</v>
      </c>
      <c r="H31" s="25">
        <v>0.4163</v>
      </c>
    </row>
    <row r="32" spans="1:8" ht="12.75">
      <c r="A32" s="89"/>
      <c r="B32" s="10">
        <v>3</v>
      </c>
      <c r="C32" s="23">
        <v>0.1628</v>
      </c>
      <c r="D32" s="24">
        <v>0.2667</v>
      </c>
      <c r="E32" s="24">
        <v>0.3392</v>
      </c>
      <c r="F32" s="24">
        <v>0.3716</v>
      </c>
      <c r="G32" s="24">
        <v>0.3885</v>
      </c>
      <c r="H32" s="25">
        <v>0.4116</v>
      </c>
    </row>
    <row r="33" spans="1:8" ht="12.75">
      <c r="A33" s="89"/>
      <c r="B33" s="10">
        <v>4</v>
      </c>
      <c r="C33" s="23">
        <v>0.121</v>
      </c>
      <c r="D33" s="24">
        <v>0.2277</v>
      </c>
      <c r="E33" s="24">
        <v>0.2921</v>
      </c>
      <c r="F33" s="24">
        <v>0.3265</v>
      </c>
      <c r="G33" s="24">
        <v>0.3642</v>
      </c>
      <c r="H33" s="25">
        <v>0.3777</v>
      </c>
    </row>
    <row r="34" spans="1:8" ht="12.75">
      <c r="A34" s="89"/>
      <c r="B34" s="10">
        <v>5</v>
      </c>
      <c r="C34" s="23">
        <v>0.0997</v>
      </c>
      <c r="D34" s="24">
        <v>0.1908</v>
      </c>
      <c r="E34" s="24">
        <v>0.2545</v>
      </c>
      <c r="F34" s="24">
        <v>0.2987</v>
      </c>
      <c r="G34" s="24">
        <v>0.3377</v>
      </c>
      <c r="H34" s="25">
        <v>0.3605</v>
      </c>
    </row>
    <row r="35" spans="1:8" ht="13.5" thickBot="1">
      <c r="A35" s="90"/>
      <c r="B35" s="8">
        <v>6</v>
      </c>
      <c r="C35" s="26">
        <v>0.0905</v>
      </c>
      <c r="D35" s="27">
        <v>0.1624</v>
      </c>
      <c r="E35" s="27">
        <v>0.2293</v>
      </c>
      <c r="F35" s="27">
        <v>0.277</v>
      </c>
      <c r="G35" s="27">
        <v>0.316</v>
      </c>
      <c r="H35" s="28">
        <v>0.3319</v>
      </c>
    </row>
    <row r="37" spans="1:10" ht="12.75" customHeight="1">
      <c r="A37" s="82" t="s">
        <v>13</v>
      </c>
      <c r="B37" s="82"/>
      <c r="C37" s="82"/>
      <c r="D37" s="82"/>
      <c r="E37" s="82"/>
      <c r="F37" s="82"/>
      <c r="G37" s="82"/>
      <c r="H37" s="82"/>
      <c r="I37" s="82"/>
      <c r="J37" s="82"/>
    </row>
    <row r="38" spans="1:10" ht="28.5" customHeight="1" thickBot="1">
      <c r="A38" s="83" t="s">
        <v>42</v>
      </c>
      <c r="B38" s="83"/>
      <c r="C38" s="83"/>
      <c r="D38" s="83"/>
      <c r="E38" s="83"/>
      <c r="F38" s="83"/>
      <c r="G38" s="83"/>
      <c r="H38" s="83"/>
      <c r="I38" s="83"/>
      <c r="J38" s="83"/>
    </row>
    <row r="39" spans="3:8" ht="12.75">
      <c r="C39" s="91" t="s">
        <v>33</v>
      </c>
      <c r="D39" s="92"/>
      <c r="E39" s="92"/>
      <c r="F39" s="92"/>
      <c r="G39" s="92"/>
      <c r="H39" s="93"/>
    </row>
    <row r="40" spans="1:8" ht="13.5" thickBot="1">
      <c r="A40" t="s">
        <v>7</v>
      </c>
      <c r="C40" s="6">
        <v>1</v>
      </c>
      <c r="D40" s="7">
        <v>2</v>
      </c>
      <c r="E40" s="7">
        <v>3</v>
      </c>
      <c r="F40" s="7">
        <v>4</v>
      </c>
      <c r="G40" s="7">
        <v>5</v>
      </c>
      <c r="H40" s="8">
        <v>6</v>
      </c>
    </row>
    <row r="41" spans="1:8" ht="12.75">
      <c r="A41" s="88" t="s">
        <v>41</v>
      </c>
      <c r="B41" s="9">
        <v>1</v>
      </c>
      <c r="C41" s="20">
        <v>0.0162</v>
      </c>
      <c r="D41" s="21">
        <v>0.0297</v>
      </c>
      <c r="E41" s="21">
        <v>0.0322</v>
      </c>
      <c r="F41" s="21">
        <v>0.0381</v>
      </c>
      <c r="G41" s="21">
        <v>0.035</v>
      </c>
      <c r="H41" s="22">
        <v>0.0402</v>
      </c>
    </row>
    <row r="42" spans="1:8" ht="12.75">
      <c r="A42" s="89"/>
      <c r="B42" s="10">
        <v>2</v>
      </c>
      <c r="C42" s="23">
        <v>0.0094</v>
      </c>
      <c r="D42" s="24">
        <v>0.0171</v>
      </c>
      <c r="E42" s="24">
        <v>0.0217</v>
      </c>
      <c r="F42" s="24">
        <v>0.0246</v>
      </c>
      <c r="G42" s="24">
        <v>0.03</v>
      </c>
      <c r="H42" s="25">
        <v>0.0361</v>
      </c>
    </row>
    <row r="43" spans="1:8" ht="12.75">
      <c r="A43" s="89"/>
      <c r="B43" s="10">
        <v>3</v>
      </c>
      <c r="C43" s="23">
        <v>0.0048</v>
      </c>
      <c r="D43" s="24">
        <v>0.0113</v>
      </c>
      <c r="E43" s="24">
        <v>0.0172</v>
      </c>
      <c r="F43" s="24">
        <v>0.019</v>
      </c>
      <c r="G43" s="24">
        <v>0.0224</v>
      </c>
      <c r="H43" s="25">
        <v>0.0255</v>
      </c>
    </row>
    <row r="44" spans="1:8" ht="12.75">
      <c r="A44" s="89"/>
      <c r="B44" s="10">
        <v>4</v>
      </c>
      <c r="C44" s="23">
        <v>0.0055</v>
      </c>
      <c r="D44" s="24">
        <v>0.009</v>
      </c>
      <c r="E44" s="24">
        <v>0.0122</v>
      </c>
      <c r="F44" s="24">
        <v>0.0176</v>
      </c>
      <c r="G44" s="24">
        <v>0.0192</v>
      </c>
      <c r="H44" s="25">
        <v>0.0225</v>
      </c>
    </row>
    <row r="45" spans="1:8" ht="12.75">
      <c r="A45" s="89"/>
      <c r="B45" s="10">
        <v>5</v>
      </c>
      <c r="C45" s="23">
        <v>0.0039</v>
      </c>
      <c r="D45" s="24">
        <v>0.0068</v>
      </c>
      <c r="E45" s="24">
        <v>0.0108</v>
      </c>
      <c r="F45" s="24">
        <v>0.0139</v>
      </c>
      <c r="G45" s="24">
        <v>0.0189</v>
      </c>
      <c r="H45" s="25">
        <v>0.019</v>
      </c>
    </row>
    <row r="46" spans="1:8" ht="13.5" thickBot="1">
      <c r="A46" s="90"/>
      <c r="B46" s="8">
        <v>6</v>
      </c>
      <c r="C46" s="26">
        <v>0.0021</v>
      </c>
      <c r="D46" s="27">
        <v>0.0054</v>
      </c>
      <c r="E46" s="27">
        <v>0.0099</v>
      </c>
      <c r="F46" s="27">
        <v>0.0116</v>
      </c>
      <c r="G46" s="27">
        <v>0.0124</v>
      </c>
      <c r="H46" s="28">
        <v>0.0188</v>
      </c>
    </row>
  </sheetData>
  <sheetProtection/>
  <mergeCells count="18">
    <mergeCell ref="C11:H11"/>
    <mergeCell ref="A13:A24"/>
    <mergeCell ref="B13:B14"/>
    <mergeCell ref="B15:B16"/>
    <mergeCell ref="B17:B18"/>
    <mergeCell ref="B19:B20"/>
    <mergeCell ref="B21:B22"/>
    <mergeCell ref="B23:B24"/>
    <mergeCell ref="A41:A46"/>
    <mergeCell ref="A26:J26"/>
    <mergeCell ref="A37:J37"/>
    <mergeCell ref="A9:J9"/>
    <mergeCell ref="C28:H28"/>
    <mergeCell ref="A30:A35"/>
    <mergeCell ref="C39:H39"/>
    <mergeCell ref="A27:J27"/>
    <mergeCell ref="A38:J38"/>
    <mergeCell ref="A10:J10"/>
  </mergeCells>
  <printOptions/>
  <pageMargins left="0.75" right="0.75" top="0.79" bottom="0.8" header="0.5" footer="0.5"/>
  <pageSetup horizontalDpi="600" verticalDpi="600" orientation="portrait" paperSize="9" r:id="rId3"/>
  <drawing r:id="rId2"/>
  <legacyDrawing r:id="rId1"/>
</worksheet>
</file>

<file path=xl/worksheets/sheet14.xml><?xml version="1.0" encoding="utf-8"?>
<worksheet xmlns="http://schemas.openxmlformats.org/spreadsheetml/2006/main" xmlns:r="http://schemas.openxmlformats.org/officeDocument/2006/relationships">
  <sheetPr codeName="Sheet15">
    <tabColor indexed="10"/>
  </sheetPr>
  <dimension ref="A1:L46"/>
  <sheetViews>
    <sheetView showGridLines="0" zoomScalePageLayoutView="0" workbookViewId="0" topLeftCell="A1">
      <selection activeCell="K20" sqref="K20"/>
    </sheetView>
  </sheetViews>
  <sheetFormatPr defaultColWidth="9.140625" defaultRowHeight="12.75"/>
  <cols>
    <col min="1" max="1" width="10.57421875" style="0" customWidth="1"/>
    <col min="2" max="2" width="7.00390625" style="0" customWidth="1"/>
    <col min="3" max="3" width="10.00390625" style="0" customWidth="1"/>
    <col min="4" max="4" width="10.140625" style="0" customWidth="1"/>
    <col min="6" max="6" width="10.8515625" style="0" customWidth="1"/>
    <col min="7" max="7" width="9.00390625" style="0" customWidth="1"/>
    <col min="8" max="8" width="9.421875" style="0" customWidth="1"/>
    <col min="9" max="9" width="5.28125" style="0" customWidth="1"/>
    <col min="10" max="10" width="5.57421875" style="0" customWidth="1"/>
  </cols>
  <sheetData>
    <row r="1" ht="18">
      <c r="A1" s="1" t="s">
        <v>8</v>
      </c>
    </row>
    <row r="2" ht="3.75" customHeight="1"/>
    <row r="3" ht="93.75" customHeight="1">
      <c r="A3" s="19" t="s">
        <v>30</v>
      </c>
    </row>
    <row r="5" spans="1:10" ht="75.75" customHeight="1">
      <c r="A5" s="2"/>
      <c r="B5" s="11" t="s">
        <v>3</v>
      </c>
      <c r="C5" s="11" t="s">
        <v>4</v>
      </c>
      <c r="D5" s="11" t="s">
        <v>0</v>
      </c>
      <c r="E5" s="11" t="s">
        <v>1</v>
      </c>
      <c r="F5" s="11" t="s">
        <v>2</v>
      </c>
      <c r="G5" s="43" t="s">
        <v>34</v>
      </c>
      <c r="H5" s="12" t="s">
        <v>35</v>
      </c>
      <c r="I5" s="13" t="s">
        <v>5</v>
      </c>
      <c r="J5" s="13" t="s">
        <v>6</v>
      </c>
    </row>
    <row r="6" spans="1:10" ht="12.75">
      <c r="A6" s="5" t="s">
        <v>43</v>
      </c>
      <c r="B6" s="4">
        <v>0</v>
      </c>
      <c r="C6" s="4">
        <v>6</v>
      </c>
      <c r="D6" s="35">
        <f>C6/1.96</f>
        <v>3.061224489795918</v>
      </c>
      <c r="E6" s="3">
        <f ca="1">NORMINV(RAND(),0,D6)</f>
        <v>0.04974643063532497</v>
      </c>
      <c r="F6" s="50">
        <f>IF(C6&lt;=4,E6,E6-(C6-4))</f>
        <v>-1.950253569364675</v>
      </c>
      <c r="G6" s="2"/>
      <c r="H6" s="2"/>
      <c r="I6" s="2"/>
      <c r="J6" s="2"/>
    </row>
    <row r="7" spans="1:10" ht="12.75">
      <c r="A7" s="5" t="s">
        <v>36</v>
      </c>
      <c r="B7" s="4">
        <v>0</v>
      </c>
      <c r="C7" s="4">
        <v>6</v>
      </c>
      <c r="D7" s="35">
        <f>C7/1.96</f>
        <v>3.061224489795918</v>
      </c>
      <c r="E7" s="3">
        <f ca="1">NORMINV(RAND(),0,D7)</f>
        <v>-2.6920063116553674</v>
      </c>
      <c r="F7" s="51"/>
      <c r="G7" s="50">
        <f>E7+F6</f>
        <v>-4.642259881020042</v>
      </c>
      <c r="H7" s="49" t="str">
        <f>IF(G7-1.2816*D7&gt;0,"non-comp","compliant")</f>
        <v>compliant</v>
      </c>
      <c r="I7" s="49" t="str">
        <f>IF(AND(H7="compliant",F6&gt;0),"y","n")</f>
        <v>n</v>
      </c>
      <c r="J7" s="49" t="str">
        <f>IF(AND(H7="non-comp",F6&lt;=0),"y","n")</f>
        <v>n</v>
      </c>
    </row>
    <row r="8" spans="1:12" ht="56.25" customHeight="1">
      <c r="A8" s="14"/>
      <c r="B8" s="15"/>
      <c r="C8" s="15"/>
      <c r="D8" s="16"/>
      <c r="E8" s="16"/>
      <c r="F8" s="17"/>
      <c r="G8" s="17"/>
      <c r="H8" s="18"/>
      <c r="I8" s="18"/>
      <c r="J8" s="18"/>
      <c r="L8" s="29"/>
    </row>
    <row r="9" spans="1:10" ht="13.5" customHeight="1">
      <c r="A9" s="82" t="s">
        <v>37</v>
      </c>
      <c r="B9" s="82"/>
      <c r="C9" s="82"/>
      <c r="D9" s="82"/>
      <c r="E9" s="82"/>
      <c r="F9" s="82"/>
      <c r="G9" s="82"/>
      <c r="H9" s="82"/>
      <c r="I9" s="82"/>
      <c r="J9" s="82"/>
    </row>
    <row r="10" spans="1:10" ht="13.5" thickBot="1">
      <c r="A10" s="78" t="s">
        <v>16</v>
      </c>
      <c r="B10" s="78"/>
      <c r="C10" s="78"/>
      <c r="D10" s="78"/>
      <c r="E10" s="78"/>
      <c r="F10" s="78"/>
      <c r="G10" s="78"/>
      <c r="H10" s="78"/>
      <c r="I10" s="78"/>
      <c r="J10" s="78"/>
    </row>
    <row r="11" spans="3:8" ht="12.75">
      <c r="C11" s="91" t="s">
        <v>38</v>
      </c>
      <c r="D11" s="92"/>
      <c r="E11" s="92"/>
      <c r="F11" s="92"/>
      <c r="G11" s="92"/>
      <c r="H11" s="93"/>
    </row>
    <row r="12" spans="1:8" ht="12.75" customHeight="1" thickBot="1">
      <c r="A12" t="s">
        <v>7</v>
      </c>
      <c r="C12" s="41">
        <v>1</v>
      </c>
      <c r="D12" s="42">
        <v>2</v>
      </c>
      <c r="E12" s="42">
        <v>3</v>
      </c>
      <c r="F12" s="42">
        <v>4</v>
      </c>
      <c r="G12" s="42">
        <v>5</v>
      </c>
      <c r="H12" s="36">
        <v>6</v>
      </c>
    </row>
    <row r="13" spans="1:8" ht="12.75" customHeight="1">
      <c r="A13" s="79" t="s">
        <v>39</v>
      </c>
      <c r="B13" s="87">
        <v>1</v>
      </c>
      <c r="C13" s="20">
        <v>0.185</v>
      </c>
      <c r="D13" s="21">
        <v>0.1218</v>
      </c>
      <c r="E13" s="21">
        <v>0.1158</v>
      </c>
      <c r="F13" s="21">
        <v>0.1093</v>
      </c>
      <c r="G13" s="21">
        <v>0.1054</v>
      </c>
      <c r="H13" s="22">
        <v>0.1062</v>
      </c>
    </row>
    <row r="14" spans="1:8" ht="12.75">
      <c r="A14" s="80"/>
      <c r="B14" s="85"/>
      <c r="C14" s="60">
        <v>0</v>
      </c>
      <c r="D14" s="61">
        <v>0</v>
      </c>
      <c r="E14" s="61">
        <v>0</v>
      </c>
      <c r="F14" s="61">
        <v>0</v>
      </c>
      <c r="G14" s="61">
        <v>0</v>
      </c>
      <c r="H14" s="62">
        <v>0</v>
      </c>
    </row>
    <row r="15" spans="1:8" ht="12.75">
      <c r="A15" s="80"/>
      <c r="B15" s="84">
        <v>2</v>
      </c>
      <c r="C15" s="23">
        <v>0.291</v>
      </c>
      <c r="D15" s="24">
        <v>0.1748</v>
      </c>
      <c r="E15" s="24">
        <v>0.1401</v>
      </c>
      <c r="F15" s="24">
        <v>0.1192</v>
      </c>
      <c r="G15" s="24">
        <v>0.1145</v>
      </c>
      <c r="H15" s="25">
        <v>0.1173</v>
      </c>
    </row>
    <row r="16" spans="1:8" ht="12.75">
      <c r="A16" s="80"/>
      <c r="B16" s="85"/>
      <c r="C16" s="60">
        <v>0</v>
      </c>
      <c r="D16" s="61">
        <v>0</v>
      </c>
      <c r="E16" s="61">
        <v>0</v>
      </c>
      <c r="F16" s="61">
        <v>0</v>
      </c>
      <c r="G16" s="61">
        <v>0</v>
      </c>
      <c r="H16" s="62">
        <v>0</v>
      </c>
    </row>
    <row r="17" spans="1:8" ht="12.75">
      <c r="A17" s="80"/>
      <c r="B17" s="84">
        <v>3</v>
      </c>
      <c r="C17" s="23">
        <v>0.3437</v>
      </c>
      <c r="D17" s="24">
        <v>0.2385</v>
      </c>
      <c r="E17" s="24">
        <v>0.1851</v>
      </c>
      <c r="F17" s="24">
        <v>0.1576</v>
      </c>
      <c r="G17" s="24">
        <v>0.1293</v>
      </c>
      <c r="H17" s="25">
        <v>0.1226</v>
      </c>
    </row>
    <row r="18" spans="1:8" ht="12.75">
      <c r="A18" s="80"/>
      <c r="B18" s="85"/>
      <c r="C18" s="60">
        <v>0</v>
      </c>
      <c r="D18" s="61">
        <v>0</v>
      </c>
      <c r="E18" s="61">
        <v>0</v>
      </c>
      <c r="F18" s="61">
        <v>0</v>
      </c>
      <c r="G18" s="61">
        <v>0</v>
      </c>
      <c r="H18" s="62">
        <v>0</v>
      </c>
    </row>
    <row r="19" spans="1:8" ht="12.75">
      <c r="A19" s="80"/>
      <c r="B19" s="84">
        <v>4</v>
      </c>
      <c r="C19" s="23">
        <v>0.3761</v>
      </c>
      <c r="D19" s="24">
        <v>0.2865</v>
      </c>
      <c r="E19" s="24">
        <v>0.2177</v>
      </c>
      <c r="F19" s="24">
        <v>0.1854</v>
      </c>
      <c r="G19" s="24">
        <v>0.1568</v>
      </c>
      <c r="H19" s="25">
        <v>0.1468</v>
      </c>
    </row>
    <row r="20" spans="1:8" ht="12.75">
      <c r="A20" s="80"/>
      <c r="B20" s="85"/>
      <c r="C20" s="60">
        <v>0</v>
      </c>
      <c r="D20" s="61">
        <v>0</v>
      </c>
      <c r="E20" s="61">
        <v>0</v>
      </c>
      <c r="F20" s="61">
        <v>0</v>
      </c>
      <c r="G20" s="61">
        <v>0</v>
      </c>
      <c r="H20" s="62">
        <v>0</v>
      </c>
    </row>
    <row r="21" spans="1:8" ht="12.75">
      <c r="A21" s="80"/>
      <c r="B21" s="84">
        <v>5</v>
      </c>
      <c r="C21" s="23">
        <v>0.2619</v>
      </c>
      <c r="D21" s="24">
        <v>0.1967</v>
      </c>
      <c r="E21" s="24">
        <v>0.1647</v>
      </c>
      <c r="F21" s="24">
        <v>0.1344</v>
      </c>
      <c r="G21" s="24">
        <v>0.1188</v>
      </c>
      <c r="H21" s="25">
        <v>0.1074</v>
      </c>
    </row>
    <row r="22" spans="1:8" ht="12.75">
      <c r="A22" s="80"/>
      <c r="B22" s="85"/>
      <c r="C22" s="60">
        <v>1</v>
      </c>
      <c r="D22" s="61">
        <v>1</v>
      </c>
      <c r="E22" s="61">
        <v>1</v>
      </c>
      <c r="F22" s="61">
        <v>1</v>
      </c>
      <c r="G22" s="61">
        <v>1</v>
      </c>
      <c r="H22" s="62">
        <v>1</v>
      </c>
    </row>
    <row r="23" spans="1:8" ht="12.75">
      <c r="A23" s="80"/>
      <c r="B23" s="84">
        <v>6</v>
      </c>
      <c r="C23" s="23">
        <v>0.2005</v>
      </c>
      <c r="D23" s="24">
        <v>0.155</v>
      </c>
      <c r="E23" s="24">
        <v>0.1273</v>
      </c>
      <c r="F23" s="24">
        <v>0.1054</v>
      </c>
      <c r="G23" s="24">
        <v>0.0896</v>
      </c>
      <c r="H23" s="25">
        <v>0.0862</v>
      </c>
    </row>
    <row r="24" spans="1:9" ht="13.5" thickBot="1">
      <c r="A24" s="81"/>
      <c r="B24" s="86"/>
      <c r="C24" s="63">
        <v>2</v>
      </c>
      <c r="D24" s="64">
        <v>2</v>
      </c>
      <c r="E24" s="64">
        <v>2</v>
      </c>
      <c r="F24" s="64">
        <v>2</v>
      </c>
      <c r="G24" s="64">
        <v>2</v>
      </c>
      <c r="H24" s="65">
        <v>2</v>
      </c>
      <c r="I24" s="40"/>
    </row>
    <row r="26" spans="1:10" ht="12.75" customHeight="1">
      <c r="A26" s="82" t="s">
        <v>12</v>
      </c>
      <c r="B26" s="82"/>
      <c r="C26" s="82"/>
      <c r="D26" s="82"/>
      <c r="E26" s="82"/>
      <c r="F26" s="82"/>
      <c r="G26" s="82"/>
      <c r="H26" s="82"/>
      <c r="I26" s="82"/>
      <c r="J26" s="82"/>
    </row>
    <row r="27" spans="1:10" ht="28.5" customHeight="1" thickBot="1">
      <c r="A27" s="83" t="s">
        <v>40</v>
      </c>
      <c r="B27" s="83"/>
      <c r="C27" s="83"/>
      <c r="D27" s="83"/>
      <c r="E27" s="83"/>
      <c r="F27" s="83"/>
      <c r="G27" s="83"/>
      <c r="H27" s="83"/>
      <c r="I27" s="83"/>
      <c r="J27" s="83"/>
    </row>
    <row r="28" spans="3:8" ht="12.75">
      <c r="C28" s="91" t="s">
        <v>33</v>
      </c>
      <c r="D28" s="92"/>
      <c r="E28" s="92"/>
      <c r="F28" s="92"/>
      <c r="G28" s="92"/>
      <c r="H28" s="93"/>
    </row>
    <row r="29" spans="1:8" ht="13.5" thickBot="1">
      <c r="A29" t="s">
        <v>7</v>
      </c>
      <c r="C29" s="6">
        <v>1</v>
      </c>
      <c r="D29" s="7">
        <v>2</v>
      </c>
      <c r="E29" s="7">
        <v>3</v>
      </c>
      <c r="F29" s="7">
        <v>4</v>
      </c>
      <c r="G29" s="7">
        <v>5</v>
      </c>
      <c r="H29" s="8">
        <v>6</v>
      </c>
    </row>
    <row r="30" spans="1:8" ht="12.75" customHeight="1">
      <c r="A30" s="88" t="s">
        <v>41</v>
      </c>
      <c r="B30" s="9">
        <v>1</v>
      </c>
      <c r="C30" s="20">
        <v>0.3393</v>
      </c>
      <c r="D30" s="21">
        <v>0.3978</v>
      </c>
      <c r="E30" s="21">
        <v>0.4291</v>
      </c>
      <c r="F30" s="21">
        <v>0.4302</v>
      </c>
      <c r="G30" s="21">
        <v>0.4352</v>
      </c>
      <c r="H30" s="22">
        <v>0.4397</v>
      </c>
    </row>
    <row r="31" spans="1:8" ht="12.75">
      <c r="A31" s="89"/>
      <c r="B31" s="10">
        <v>2</v>
      </c>
      <c r="C31" s="23">
        <v>0.2213</v>
      </c>
      <c r="D31" s="24">
        <v>0.3417</v>
      </c>
      <c r="E31" s="24">
        <v>0.3835</v>
      </c>
      <c r="F31" s="24">
        <v>0.4078</v>
      </c>
      <c r="G31" s="24">
        <v>0.4113</v>
      </c>
      <c r="H31" s="25">
        <v>0.4181</v>
      </c>
    </row>
    <row r="32" spans="1:8" ht="12.75">
      <c r="A32" s="89"/>
      <c r="B32" s="10">
        <v>3</v>
      </c>
      <c r="C32" s="23">
        <v>0.1644</v>
      </c>
      <c r="D32" s="24">
        <v>0.2723</v>
      </c>
      <c r="E32" s="24">
        <v>0.3312</v>
      </c>
      <c r="F32" s="24">
        <v>0.3632</v>
      </c>
      <c r="G32" s="24">
        <v>0.3912</v>
      </c>
      <c r="H32" s="25">
        <v>0.4016</v>
      </c>
    </row>
    <row r="33" spans="1:8" ht="12.75">
      <c r="A33" s="89"/>
      <c r="B33" s="10">
        <v>4</v>
      </c>
      <c r="C33" s="23">
        <v>0.1244</v>
      </c>
      <c r="D33" s="24">
        <v>0.2287</v>
      </c>
      <c r="E33" s="24">
        <v>0.2929</v>
      </c>
      <c r="F33" s="24">
        <v>0.3321</v>
      </c>
      <c r="G33" s="24">
        <v>0.3596</v>
      </c>
      <c r="H33" s="25">
        <v>0.3713</v>
      </c>
    </row>
    <row r="34" spans="1:8" ht="12.75">
      <c r="A34" s="89"/>
      <c r="B34" s="10">
        <v>5</v>
      </c>
      <c r="C34" s="23">
        <v>0.0829</v>
      </c>
      <c r="D34" s="24">
        <v>0.1552</v>
      </c>
      <c r="E34" s="24">
        <v>0.1988</v>
      </c>
      <c r="F34" s="24">
        <v>0.2294</v>
      </c>
      <c r="G34" s="24">
        <v>0.2523</v>
      </c>
      <c r="H34" s="25">
        <v>0.2561</v>
      </c>
    </row>
    <row r="35" spans="1:8" ht="13.5" thickBot="1">
      <c r="A35" s="90"/>
      <c r="B35" s="8">
        <v>6</v>
      </c>
      <c r="C35" s="26">
        <v>0.0637</v>
      </c>
      <c r="D35" s="27">
        <v>0.1138</v>
      </c>
      <c r="E35" s="27">
        <v>0.1413</v>
      </c>
      <c r="F35" s="27">
        <v>0.163</v>
      </c>
      <c r="G35" s="27">
        <v>0.1777</v>
      </c>
      <c r="H35" s="28">
        <v>0.1895</v>
      </c>
    </row>
    <row r="37" spans="1:10" ht="12.75" customHeight="1">
      <c r="A37" s="82" t="s">
        <v>13</v>
      </c>
      <c r="B37" s="82"/>
      <c r="C37" s="82"/>
      <c r="D37" s="82"/>
      <c r="E37" s="82"/>
      <c r="F37" s="82"/>
      <c r="G37" s="82"/>
      <c r="H37" s="82"/>
      <c r="I37" s="82"/>
      <c r="J37" s="82"/>
    </row>
    <row r="38" spans="1:10" ht="30" customHeight="1" thickBot="1">
      <c r="A38" s="83" t="s">
        <v>42</v>
      </c>
      <c r="B38" s="83"/>
      <c r="C38" s="83"/>
      <c r="D38" s="83"/>
      <c r="E38" s="83"/>
      <c r="F38" s="83"/>
      <c r="G38" s="83"/>
      <c r="H38" s="83"/>
      <c r="I38" s="83"/>
      <c r="J38" s="83"/>
    </row>
    <row r="39" spans="3:8" ht="12.75">
      <c r="C39" s="91" t="s">
        <v>33</v>
      </c>
      <c r="D39" s="92"/>
      <c r="E39" s="92"/>
      <c r="F39" s="92"/>
      <c r="G39" s="92"/>
      <c r="H39" s="93"/>
    </row>
    <row r="40" spans="1:8" ht="13.5" thickBot="1">
      <c r="A40" t="s">
        <v>7</v>
      </c>
      <c r="C40" s="6">
        <v>1</v>
      </c>
      <c r="D40" s="7">
        <v>2</v>
      </c>
      <c r="E40" s="7">
        <v>3</v>
      </c>
      <c r="F40" s="7">
        <v>4</v>
      </c>
      <c r="G40" s="7">
        <v>5</v>
      </c>
      <c r="H40" s="8">
        <v>6</v>
      </c>
    </row>
    <row r="41" spans="1:8" ht="12.75">
      <c r="A41" s="88" t="s">
        <v>41</v>
      </c>
      <c r="B41" s="9">
        <v>1</v>
      </c>
      <c r="C41" s="20">
        <v>0.0176</v>
      </c>
      <c r="D41" s="21">
        <v>0.0268</v>
      </c>
      <c r="E41" s="21">
        <v>0.0328</v>
      </c>
      <c r="F41" s="21">
        <v>0.035</v>
      </c>
      <c r="G41" s="21">
        <v>0.0382</v>
      </c>
      <c r="H41" s="22">
        <v>0.0433</v>
      </c>
    </row>
    <row r="42" spans="1:8" ht="12.75">
      <c r="A42" s="89"/>
      <c r="B42" s="10">
        <v>2</v>
      </c>
      <c r="C42" s="23">
        <v>0.0106</v>
      </c>
      <c r="D42" s="24">
        <v>0.0156</v>
      </c>
      <c r="E42" s="24">
        <v>0.022</v>
      </c>
      <c r="F42" s="24">
        <v>0.0233</v>
      </c>
      <c r="G42" s="24">
        <v>0.0272</v>
      </c>
      <c r="H42" s="25">
        <v>0.0351</v>
      </c>
    </row>
    <row r="43" spans="1:8" ht="12.75">
      <c r="A43" s="89"/>
      <c r="B43" s="10">
        <v>3</v>
      </c>
      <c r="C43" s="23">
        <v>0.006</v>
      </c>
      <c r="D43" s="24">
        <v>0.0129</v>
      </c>
      <c r="E43" s="24">
        <v>0.0169</v>
      </c>
      <c r="F43" s="24">
        <v>0.0197</v>
      </c>
      <c r="G43" s="24">
        <v>0.0232</v>
      </c>
      <c r="H43" s="25">
        <v>0.0244</v>
      </c>
    </row>
    <row r="44" spans="1:8" ht="12.75">
      <c r="A44" s="89"/>
      <c r="B44" s="10">
        <v>4</v>
      </c>
      <c r="C44" s="23">
        <v>0.0054</v>
      </c>
      <c r="D44" s="24">
        <v>0.0084</v>
      </c>
      <c r="E44" s="24">
        <v>0.0134</v>
      </c>
      <c r="F44" s="24">
        <v>0.0161</v>
      </c>
      <c r="G44" s="24">
        <v>0.0175</v>
      </c>
      <c r="H44" s="25">
        <v>0.0223</v>
      </c>
    </row>
    <row r="45" spans="1:8" ht="12.75">
      <c r="A45" s="89"/>
      <c r="B45" s="10">
        <v>5</v>
      </c>
      <c r="C45" s="23">
        <v>0.0036</v>
      </c>
      <c r="D45" s="24">
        <v>0.0066</v>
      </c>
      <c r="E45" s="24">
        <v>0.0119</v>
      </c>
      <c r="F45" s="24">
        <v>0.0138</v>
      </c>
      <c r="G45" s="24">
        <v>0.0177</v>
      </c>
      <c r="H45" s="25">
        <v>0.0204</v>
      </c>
    </row>
    <row r="46" spans="1:8" ht="13.5" thickBot="1">
      <c r="A46" s="90"/>
      <c r="B46" s="8">
        <v>6</v>
      </c>
      <c r="C46" s="26">
        <v>0.0032</v>
      </c>
      <c r="D46" s="27">
        <v>0.0062</v>
      </c>
      <c r="E46" s="27">
        <v>0.0076</v>
      </c>
      <c r="F46" s="27">
        <v>0.013</v>
      </c>
      <c r="G46" s="27">
        <v>0.0144</v>
      </c>
      <c r="H46" s="28">
        <v>0.0158</v>
      </c>
    </row>
  </sheetData>
  <sheetProtection/>
  <mergeCells count="18">
    <mergeCell ref="A9:J9"/>
    <mergeCell ref="C28:H28"/>
    <mergeCell ref="A27:J27"/>
    <mergeCell ref="A10:J10"/>
    <mergeCell ref="C11:H11"/>
    <mergeCell ref="A13:A24"/>
    <mergeCell ref="B13:B14"/>
    <mergeCell ref="B15:B16"/>
    <mergeCell ref="B17:B18"/>
    <mergeCell ref="B19:B20"/>
    <mergeCell ref="B21:B22"/>
    <mergeCell ref="B23:B24"/>
    <mergeCell ref="A38:J38"/>
    <mergeCell ref="A41:A46"/>
    <mergeCell ref="A26:J26"/>
    <mergeCell ref="A37:J37"/>
    <mergeCell ref="A30:A35"/>
    <mergeCell ref="C39:H39"/>
  </mergeCells>
  <printOptions/>
  <pageMargins left="0.75" right="0.75" top="0.79" bottom="0.8" header="0.5" footer="0.5"/>
  <pageSetup horizontalDpi="600" verticalDpi="600" orientation="portrait" paperSize="9" r:id="rId3"/>
  <drawing r:id="rId2"/>
  <legacyDrawing r:id="rId1"/>
</worksheet>
</file>

<file path=xl/worksheets/sheet15.xml><?xml version="1.0" encoding="utf-8"?>
<worksheet xmlns="http://schemas.openxmlformats.org/spreadsheetml/2006/main" xmlns:r="http://schemas.openxmlformats.org/officeDocument/2006/relationships">
  <sheetPr codeName="Sheet12">
    <tabColor indexed="10"/>
  </sheetPr>
  <dimension ref="A1:J46"/>
  <sheetViews>
    <sheetView showGridLines="0" zoomScalePageLayoutView="0" workbookViewId="0" topLeftCell="A1">
      <selection activeCell="A3" sqref="A3"/>
    </sheetView>
  </sheetViews>
  <sheetFormatPr defaultColWidth="9.140625" defaultRowHeight="12.75"/>
  <cols>
    <col min="1" max="1" width="10.57421875" style="0" customWidth="1"/>
    <col min="2" max="2" width="7.00390625" style="0" customWidth="1"/>
    <col min="3" max="3" width="10.00390625" style="0" customWidth="1"/>
    <col min="4" max="4" width="10.140625" style="0" customWidth="1"/>
    <col min="6" max="6" width="10.8515625" style="0" customWidth="1"/>
    <col min="7" max="7" width="9.00390625" style="0" customWidth="1"/>
    <col min="8" max="8" width="9.421875" style="0" customWidth="1"/>
    <col min="9" max="9" width="5.28125" style="0" customWidth="1"/>
    <col min="10" max="10" width="5.57421875" style="0" customWidth="1"/>
  </cols>
  <sheetData>
    <row r="1" ht="18">
      <c r="A1" s="1" t="s">
        <v>8</v>
      </c>
    </row>
    <row r="2" ht="3.75" customHeight="1"/>
    <row r="3" ht="63" customHeight="1">
      <c r="A3" s="19" t="s">
        <v>26</v>
      </c>
    </row>
    <row r="4" ht="12.75">
      <c r="A4" s="53">
        <f>NORMINV(0.9,0,1)</f>
        <v>1.2815515655446006</v>
      </c>
    </row>
    <row r="5" spans="1:10" ht="75.75" customHeight="1">
      <c r="A5" s="2"/>
      <c r="B5" s="11" t="s">
        <v>17</v>
      </c>
      <c r="C5" s="11" t="s">
        <v>4</v>
      </c>
      <c r="D5" s="11" t="s">
        <v>0</v>
      </c>
      <c r="E5" s="11" t="s">
        <v>1</v>
      </c>
      <c r="F5" s="11" t="s">
        <v>2</v>
      </c>
      <c r="G5" s="43" t="s">
        <v>34</v>
      </c>
      <c r="H5" s="12" t="s">
        <v>35</v>
      </c>
      <c r="I5" s="13" t="s">
        <v>5</v>
      </c>
      <c r="J5" s="13" t="s">
        <v>6</v>
      </c>
    </row>
    <row r="6" spans="1:10" ht="12.75">
      <c r="A6" s="5" t="s">
        <v>43</v>
      </c>
      <c r="B6" s="4">
        <v>0</v>
      </c>
      <c r="C6" s="4">
        <v>6</v>
      </c>
      <c r="D6" s="3">
        <f>C6/1.96</f>
        <v>3.061224489795918</v>
      </c>
      <c r="E6" s="3">
        <f ca="1">NORMINV(RAND(),0,D6)</f>
        <v>2.412987799272619</v>
      </c>
      <c r="F6" s="46">
        <f>E6-1.2816*D6</f>
        <v>-1.51027750684983</v>
      </c>
      <c r="G6" s="2"/>
      <c r="H6" s="2"/>
      <c r="I6" s="2"/>
      <c r="J6" s="2"/>
    </row>
    <row r="7" spans="1:10" ht="12.75">
      <c r="A7" s="5" t="s">
        <v>36</v>
      </c>
      <c r="B7" s="4">
        <v>0</v>
      </c>
      <c r="C7" s="4">
        <v>6</v>
      </c>
      <c r="D7" s="3">
        <f>C7/1.96</f>
        <v>3.061224489795918</v>
      </c>
      <c r="E7" s="3">
        <f ca="1">NORMINV(RAND(),0,D7)</f>
        <v>2.535336932550491</v>
      </c>
      <c r="F7" s="47"/>
      <c r="G7" s="48">
        <f>E7+F6</f>
        <v>1.025059425700661</v>
      </c>
      <c r="H7" s="49" t="str">
        <f>IF(G7-1.2816*D7&gt;0,"non-comp","compliant")</f>
        <v>compliant</v>
      </c>
      <c r="I7" s="49" t="str">
        <f>IF(AND(H7="compliant",F6&gt;0),"y","n")</f>
        <v>n</v>
      </c>
      <c r="J7" s="49" t="str">
        <f>IF(AND(H7="non-comp",F6&lt;=0),"y","n")</f>
        <v>n</v>
      </c>
    </row>
    <row r="8" spans="1:10" ht="56.25" customHeight="1">
      <c r="A8" s="14"/>
      <c r="B8" s="15"/>
      <c r="C8" s="15"/>
      <c r="D8" s="16"/>
      <c r="E8" s="16"/>
      <c r="F8" s="17"/>
      <c r="G8" s="17"/>
      <c r="H8" s="18"/>
      <c r="I8" s="18"/>
      <c r="J8" s="18"/>
    </row>
    <row r="9" spans="1:10" ht="13.5" customHeight="1">
      <c r="A9" s="82" t="s">
        <v>37</v>
      </c>
      <c r="B9" s="82"/>
      <c r="C9" s="82"/>
      <c r="D9" s="82"/>
      <c r="E9" s="82"/>
      <c r="F9" s="82"/>
      <c r="G9" s="82"/>
      <c r="H9" s="82"/>
      <c r="I9" s="82"/>
      <c r="J9" s="82"/>
    </row>
    <row r="10" spans="1:10" ht="13.5" thickBot="1">
      <c r="A10" s="78" t="s">
        <v>16</v>
      </c>
      <c r="B10" s="78"/>
      <c r="C10" s="78"/>
      <c r="D10" s="78"/>
      <c r="E10" s="78"/>
      <c r="F10" s="78"/>
      <c r="G10" s="78"/>
      <c r="H10" s="78"/>
      <c r="I10" s="78"/>
      <c r="J10" s="78"/>
    </row>
    <row r="11" spans="3:8" ht="12.75">
      <c r="C11" s="91" t="s">
        <v>38</v>
      </c>
      <c r="D11" s="92"/>
      <c r="E11" s="92"/>
      <c r="F11" s="92"/>
      <c r="G11" s="92"/>
      <c r="H11" s="93"/>
    </row>
    <row r="12" spans="1:8" ht="12.75" customHeight="1" thickBot="1">
      <c r="A12" t="s">
        <v>7</v>
      </c>
      <c r="C12" s="41">
        <v>1</v>
      </c>
      <c r="D12" s="42">
        <v>2</v>
      </c>
      <c r="E12" s="42">
        <v>3</v>
      </c>
      <c r="F12" s="42">
        <v>4</v>
      </c>
      <c r="G12" s="42">
        <v>5</v>
      </c>
      <c r="H12" s="36">
        <v>6</v>
      </c>
    </row>
    <row r="13" spans="1:8" ht="12.75">
      <c r="A13" s="79" t="s">
        <v>39</v>
      </c>
      <c r="B13" s="87">
        <v>1</v>
      </c>
      <c r="C13" s="20">
        <v>0.0354</v>
      </c>
      <c r="D13" s="21">
        <v>0.0396</v>
      </c>
      <c r="E13" s="21">
        <v>0.0504</v>
      </c>
      <c r="F13" s="21">
        <v>0.0587</v>
      </c>
      <c r="G13" s="21">
        <v>0.0626</v>
      </c>
      <c r="H13" s="22">
        <v>0.0727</v>
      </c>
    </row>
    <row r="14" spans="1:8" ht="12.75">
      <c r="A14" s="80"/>
      <c r="B14" s="85"/>
      <c r="C14" s="72">
        <f>B13/1.96*1.2816</f>
        <v>0.6538775510204082</v>
      </c>
      <c r="D14" s="73">
        <f>C14</f>
        <v>0.6538775510204082</v>
      </c>
      <c r="E14" s="73">
        <f>D14</f>
        <v>0.6538775510204082</v>
      </c>
      <c r="F14" s="73">
        <f>E14</f>
        <v>0.6538775510204082</v>
      </c>
      <c r="G14" s="73">
        <f>F14</f>
        <v>0.6538775510204082</v>
      </c>
      <c r="H14" s="74">
        <f>G14</f>
        <v>0.6538775510204082</v>
      </c>
    </row>
    <row r="15" spans="1:8" ht="12.75">
      <c r="A15" s="80"/>
      <c r="B15" s="84">
        <v>2</v>
      </c>
      <c r="C15" s="23">
        <v>0.047</v>
      </c>
      <c r="D15" s="24">
        <v>0.0321</v>
      </c>
      <c r="E15" s="24">
        <v>0.0363</v>
      </c>
      <c r="F15" s="24">
        <v>0.0417</v>
      </c>
      <c r="G15" s="24">
        <v>0.0473</v>
      </c>
      <c r="H15" s="25">
        <v>0.053</v>
      </c>
    </row>
    <row r="16" spans="1:8" ht="12.75">
      <c r="A16" s="80"/>
      <c r="B16" s="85"/>
      <c r="C16" s="72">
        <f>B15/1.96*1.2816</f>
        <v>1.3077551020408165</v>
      </c>
      <c r="D16" s="73">
        <f>C16</f>
        <v>1.3077551020408165</v>
      </c>
      <c r="E16" s="73">
        <f>D16</f>
        <v>1.3077551020408165</v>
      </c>
      <c r="F16" s="73">
        <f>E16</f>
        <v>1.3077551020408165</v>
      </c>
      <c r="G16" s="73">
        <f>F16</f>
        <v>1.3077551020408165</v>
      </c>
      <c r="H16" s="74">
        <f>G16</f>
        <v>1.3077551020408165</v>
      </c>
    </row>
    <row r="17" spans="1:8" ht="12.75">
      <c r="A17" s="80"/>
      <c r="B17" s="84">
        <v>3</v>
      </c>
      <c r="C17" s="23">
        <v>0.0506</v>
      </c>
      <c r="D17" s="24">
        <v>0.0361</v>
      </c>
      <c r="E17" s="24">
        <v>0.0335</v>
      </c>
      <c r="F17" s="24">
        <v>0.0348</v>
      </c>
      <c r="G17" s="24">
        <v>0.0385</v>
      </c>
      <c r="H17" s="25">
        <v>0.0401</v>
      </c>
    </row>
    <row r="18" spans="1:8" ht="12.75">
      <c r="A18" s="80"/>
      <c r="B18" s="85"/>
      <c r="C18" s="72">
        <f>B17/1.96*1.2816</f>
        <v>1.9616326530612245</v>
      </c>
      <c r="D18" s="73">
        <f>C18</f>
        <v>1.9616326530612245</v>
      </c>
      <c r="E18" s="73">
        <f>D18</f>
        <v>1.9616326530612245</v>
      </c>
      <c r="F18" s="73">
        <f>E18</f>
        <v>1.9616326530612245</v>
      </c>
      <c r="G18" s="73">
        <f>F18</f>
        <v>1.9616326530612245</v>
      </c>
      <c r="H18" s="74">
        <f>G18</f>
        <v>1.9616326530612245</v>
      </c>
    </row>
    <row r="19" spans="1:8" ht="12.75">
      <c r="A19" s="80"/>
      <c r="B19" s="84">
        <v>4</v>
      </c>
      <c r="C19" s="23">
        <v>0.0605</v>
      </c>
      <c r="D19" s="24">
        <v>0.0446</v>
      </c>
      <c r="E19" s="24">
        <v>0.0357</v>
      </c>
      <c r="F19" s="24">
        <v>0.0335</v>
      </c>
      <c r="G19" s="24">
        <v>0.0377</v>
      </c>
      <c r="H19" s="25">
        <v>0.0379</v>
      </c>
    </row>
    <row r="20" spans="1:8" ht="12.75">
      <c r="A20" s="80"/>
      <c r="B20" s="85"/>
      <c r="C20" s="72">
        <f>B19/1.96*1.2816</f>
        <v>2.615510204081633</v>
      </c>
      <c r="D20" s="73">
        <f>C20</f>
        <v>2.615510204081633</v>
      </c>
      <c r="E20" s="73">
        <f>D20</f>
        <v>2.615510204081633</v>
      </c>
      <c r="F20" s="73">
        <f>E20</f>
        <v>2.615510204081633</v>
      </c>
      <c r="G20" s="73">
        <f>F20</f>
        <v>2.615510204081633</v>
      </c>
      <c r="H20" s="74">
        <f>G20</f>
        <v>2.615510204081633</v>
      </c>
    </row>
    <row r="21" spans="1:8" ht="12.75">
      <c r="A21" s="80"/>
      <c r="B21" s="84">
        <v>5</v>
      </c>
      <c r="C21" s="23">
        <v>0.0677</v>
      </c>
      <c r="D21" s="24">
        <v>0.0493</v>
      </c>
      <c r="E21" s="24">
        <v>0.0396</v>
      </c>
      <c r="F21" s="24">
        <v>0.0361</v>
      </c>
      <c r="G21" s="24">
        <v>0.0354</v>
      </c>
      <c r="H21" s="25">
        <v>0.0377</v>
      </c>
    </row>
    <row r="22" spans="1:8" ht="12.75">
      <c r="A22" s="80"/>
      <c r="B22" s="85"/>
      <c r="C22" s="72">
        <f>B21/1.96*1.2816</f>
        <v>3.269387755102041</v>
      </c>
      <c r="D22" s="73">
        <f>C22</f>
        <v>3.269387755102041</v>
      </c>
      <c r="E22" s="73">
        <f>D22</f>
        <v>3.269387755102041</v>
      </c>
      <c r="F22" s="73">
        <f>E22</f>
        <v>3.269387755102041</v>
      </c>
      <c r="G22" s="73">
        <f>F22</f>
        <v>3.269387755102041</v>
      </c>
      <c r="H22" s="74">
        <f>G22</f>
        <v>3.269387755102041</v>
      </c>
    </row>
    <row r="23" spans="1:8" ht="12.75">
      <c r="A23" s="80"/>
      <c r="B23" s="84">
        <v>6</v>
      </c>
      <c r="C23" s="23">
        <v>0.0653</v>
      </c>
      <c r="D23" s="24">
        <v>0.055</v>
      </c>
      <c r="E23" s="24">
        <v>0.0434</v>
      </c>
      <c r="F23" s="24">
        <v>0.0403</v>
      </c>
      <c r="G23" s="24">
        <v>0.0363</v>
      </c>
      <c r="H23" s="25">
        <v>0.0362</v>
      </c>
    </row>
    <row r="24" spans="1:9" ht="13.5" thickBot="1">
      <c r="A24" s="81"/>
      <c r="B24" s="86"/>
      <c r="C24" s="75">
        <f>B23/1.96*1.2816</f>
        <v>3.923265306122449</v>
      </c>
      <c r="D24" s="76">
        <f>C24</f>
        <v>3.923265306122449</v>
      </c>
      <c r="E24" s="76">
        <f>D24</f>
        <v>3.923265306122449</v>
      </c>
      <c r="F24" s="76">
        <f>E24</f>
        <v>3.923265306122449</v>
      </c>
      <c r="G24" s="76">
        <f>F24</f>
        <v>3.923265306122449</v>
      </c>
      <c r="H24" s="77">
        <f>G24</f>
        <v>3.923265306122449</v>
      </c>
      <c r="I24" s="40"/>
    </row>
    <row r="26" spans="1:10" ht="12.75" customHeight="1">
      <c r="A26" s="82" t="s">
        <v>12</v>
      </c>
      <c r="B26" s="82"/>
      <c r="C26" s="82"/>
      <c r="D26" s="82"/>
      <c r="E26" s="82"/>
      <c r="F26" s="82"/>
      <c r="G26" s="82"/>
      <c r="H26" s="82"/>
      <c r="I26" s="82"/>
      <c r="J26" s="82"/>
    </row>
    <row r="27" spans="1:10" ht="28.5" customHeight="1" thickBot="1">
      <c r="A27" s="83" t="s">
        <v>40</v>
      </c>
      <c r="B27" s="83"/>
      <c r="C27" s="83"/>
      <c r="D27" s="83"/>
      <c r="E27" s="83"/>
      <c r="F27" s="83"/>
      <c r="G27" s="83"/>
      <c r="H27" s="83"/>
      <c r="I27" s="83"/>
      <c r="J27" s="83"/>
    </row>
    <row r="28" spans="3:8" ht="12.75">
      <c r="C28" s="91" t="s">
        <v>33</v>
      </c>
      <c r="D28" s="92"/>
      <c r="E28" s="92"/>
      <c r="F28" s="92"/>
      <c r="G28" s="92"/>
      <c r="H28" s="93"/>
    </row>
    <row r="29" spans="1:8" ht="13.5" thickBot="1">
      <c r="A29" t="s">
        <v>7</v>
      </c>
      <c r="C29" s="6">
        <v>1</v>
      </c>
      <c r="D29" s="7">
        <v>2</v>
      </c>
      <c r="E29" s="7">
        <v>3</v>
      </c>
      <c r="F29" s="7">
        <v>4</v>
      </c>
      <c r="G29" s="7">
        <v>5</v>
      </c>
      <c r="H29" s="8">
        <v>6</v>
      </c>
    </row>
    <row r="30" spans="1:8" ht="12.75" customHeight="1">
      <c r="A30" s="88" t="s">
        <v>41</v>
      </c>
      <c r="B30" s="9">
        <v>1</v>
      </c>
      <c r="C30" s="20">
        <v>0.0802</v>
      </c>
      <c r="D30" s="21">
        <v>0.0915</v>
      </c>
      <c r="E30" s="21">
        <v>0.0866</v>
      </c>
      <c r="F30" s="21">
        <v>0.0956</v>
      </c>
      <c r="G30" s="21">
        <v>0.091</v>
      </c>
      <c r="H30" s="22">
        <v>0.087</v>
      </c>
    </row>
    <row r="31" spans="1:8" ht="12.75">
      <c r="A31" s="89"/>
      <c r="B31" s="10">
        <v>2</v>
      </c>
      <c r="C31" s="23">
        <v>0.0677</v>
      </c>
      <c r="D31" s="24">
        <v>0.0794</v>
      </c>
      <c r="E31" s="24">
        <v>0.0783</v>
      </c>
      <c r="F31" s="24">
        <v>0.0869</v>
      </c>
      <c r="G31" s="24">
        <v>0.0849</v>
      </c>
      <c r="H31" s="25">
        <v>0.0803</v>
      </c>
    </row>
    <row r="32" spans="1:8" ht="12.75">
      <c r="A32" s="89"/>
      <c r="B32" s="10">
        <v>3</v>
      </c>
      <c r="C32" s="23">
        <v>0.0539</v>
      </c>
      <c r="D32" s="24">
        <v>0.0715</v>
      </c>
      <c r="E32" s="24">
        <v>0.0791</v>
      </c>
      <c r="F32" s="24">
        <v>0.0815</v>
      </c>
      <c r="G32" s="24">
        <v>0.0837</v>
      </c>
      <c r="H32" s="25">
        <v>0.0849</v>
      </c>
    </row>
    <row r="33" spans="1:8" ht="12.75">
      <c r="A33" s="89"/>
      <c r="B33" s="10">
        <v>4</v>
      </c>
      <c r="C33" s="23">
        <v>0.0406</v>
      </c>
      <c r="D33" s="24">
        <v>0.0617</v>
      </c>
      <c r="E33" s="24">
        <v>0.0767</v>
      </c>
      <c r="F33" s="24">
        <v>0.0804</v>
      </c>
      <c r="G33" s="24">
        <v>0.0809</v>
      </c>
      <c r="H33" s="25">
        <v>0.0799</v>
      </c>
    </row>
    <row r="34" spans="1:8" ht="12.75">
      <c r="A34" s="89"/>
      <c r="B34" s="10">
        <v>5</v>
      </c>
      <c r="C34" s="23">
        <v>0.0338</v>
      </c>
      <c r="D34" s="24">
        <v>0.0549</v>
      </c>
      <c r="E34" s="24">
        <v>0.0646</v>
      </c>
      <c r="F34" s="24">
        <v>0.0741</v>
      </c>
      <c r="G34" s="24">
        <v>0.0782</v>
      </c>
      <c r="H34" s="25">
        <v>0.0771</v>
      </c>
    </row>
    <row r="35" spans="1:8" ht="13.5" thickBot="1">
      <c r="A35" s="90"/>
      <c r="B35" s="8">
        <v>6</v>
      </c>
      <c r="C35" s="26">
        <v>0.0354</v>
      </c>
      <c r="D35" s="27">
        <v>0.049</v>
      </c>
      <c r="E35" s="27">
        <v>0.0632</v>
      </c>
      <c r="F35" s="27">
        <v>0.0715</v>
      </c>
      <c r="G35" s="27">
        <v>0.0802</v>
      </c>
      <c r="H35" s="28">
        <v>0.0756</v>
      </c>
    </row>
    <row r="37" spans="1:10" ht="12" customHeight="1">
      <c r="A37" s="82" t="s">
        <v>13</v>
      </c>
      <c r="B37" s="82"/>
      <c r="C37" s="82"/>
      <c r="D37" s="82"/>
      <c r="E37" s="82"/>
      <c r="F37" s="82"/>
      <c r="G37" s="82"/>
      <c r="H37" s="82"/>
      <c r="I37" s="82"/>
      <c r="J37" s="82"/>
    </row>
    <row r="38" spans="1:10" ht="30.75" customHeight="1" thickBot="1">
      <c r="A38" s="83" t="s">
        <v>42</v>
      </c>
      <c r="B38" s="83"/>
      <c r="C38" s="83"/>
      <c r="D38" s="83"/>
      <c r="E38" s="83"/>
      <c r="F38" s="83"/>
      <c r="G38" s="83"/>
      <c r="H38" s="83"/>
      <c r="I38" s="83"/>
      <c r="J38" s="83"/>
    </row>
    <row r="39" spans="3:8" ht="12.75">
      <c r="C39" s="91" t="s">
        <v>33</v>
      </c>
      <c r="D39" s="92"/>
      <c r="E39" s="92"/>
      <c r="F39" s="92"/>
      <c r="G39" s="92"/>
      <c r="H39" s="93"/>
    </row>
    <row r="40" spans="1:8" ht="13.5" thickBot="1">
      <c r="A40" t="s">
        <v>7</v>
      </c>
      <c r="C40" s="6">
        <v>1</v>
      </c>
      <c r="D40" s="7">
        <v>2</v>
      </c>
      <c r="E40" s="7">
        <v>3</v>
      </c>
      <c r="F40" s="7">
        <v>4</v>
      </c>
      <c r="G40" s="7">
        <v>5</v>
      </c>
      <c r="H40" s="8">
        <v>6</v>
      </c>
    </row>
    <row r="41" spans="1:8" ht="12.75" customHeight="1">
      <c r="A41" s="88" t="s">
        <v>41</v>
      </c>
      <c r="B41" s="9">
        <v>1</v>
      </c>
      <c r="C41" s="20">
        <v>0.0132</v>
      </c>
      <c r="D41" s="21">
        <v>0.0264</v>
      </c>
      <c r="E41" s="21">
        <v>0.0376</v>
      </c>
      <c r="F41" s="21">
        <v>0.0464</v>
      </c>
      <c r="G41" s="21">
        <v>0.0511</v>
      </c>
      <c r="H41" s="22">
        <v>0.0596</v>
      </c>
    </row>
    <row r="42" spans="1:8" ht="12.75">
      <c r="A42" s="89"/>
      <c r="B42" s="10">
        <v>2</v>
      </c>
      <c r="C42" s="23">
        <v>0.0057</v>
      </c>
      <c r="D42" s="24">
        <v>0.0112</v>
      </c>
      <c r="E42" s="24">
        <v>0.0185</v>
      </c>
      <c r="F42" s="24">
        <v>0.0269</v>
      </c>
      <c r="G42" s="24">
        <v>0.0321</v>
      </c>
      <c r="H42" s="25">
        <v>0.0399</v>
      </c>
    </row>
    <row r="43" spans="1:8" ht="12.75">
      <c r="A43" s="89"/>
      <c r="B43" s="10">
        <v>3</v>
      </c>
      <c r="C43" s="23">
        <v>0.0028</v>
      </c>
      <c r="D43" s="24">
        <v>0.0074</v>
      </c>
      <c r="E43" s="24">
        <v>0.0123</v>
      </c>
      <c r="F43" s="24">
        <v>0.017</v>
      </c>
      <c r="G43" s="24">
        <v>0.0226</v>
      </c>
      <c r="H43" s="25">
        <v>0.0258</v>
      </c>
    </row>
    <row r="44" spans="1:8" ht="12.75">
      <c r="A44" s="89"/>
      <c r="B44" s="10">
        <v>4</v>
      </c>
      <c r="C44" s="23">
        <v>0.0019</v>
      </c>
      <c r="D44" s="24">
        <v>0.0051</v>
      </c>
      <c r="E44" s="24">
        <v>0.0084</v>
      </c>
      <c r="F44" s="24">
        <v>0.0131</v>
      </c>
      <c r="G44" s="24">
        <v>0.0171</v>
      </c>
      <c r="H44" s="25">
        <v>0.0215</v>
      </c>
    </row>
    <row r="45" spans="1:8" ht="12.75">
      <c r="A45" s="89"/>
      <c r="B45" s="10">
        <v>5</v>
      </c>
      <c r="C45" s="23">
        <v>0.0023</v>
      </c>
      <c r="D45" s="24">
        <v>0.0052</v>
      </c>
      <c r="E45" s="24">
        <v>0.0054</v>
      </c>
      <c r="F45" s="24">
        <v>0.0091</v>
      </c>
      <c r="G45" s="24">
        <v>0.0119</v>
      </c>
      <c r="H45" s="25">
        <v>0.0169</v>
      </c>
    </row>
    <row r="46" spans="1:8" ht="13.5" thickBot="1">
      <c r="A46" s="90"/>
      <c r="B46" s="8">
        <v>6</v>
      </c>
      <c r="C46" s="26">
        <v>0.0015</v>
      </c>
      <c r="D46" s="27">
        <v>0.0036</v>
      </c>
      <c r="E46" s="27">
        <v>0.0055</v>
      </c>
      <c r="F46" s="27">
        <v>0.0085</v>
      </c>
      <c r="G46" s="27">
        <v>0.0107</v>
      </c>
      <c r="H46" s="28">
        <v>0.0133</v>
      </c>
    </row>
  </sheetData>
  <sheetProtection/>
  <mergeCells count="18">
    <mergeCell ref="A41:A46"/>
    <mergeCell ref="A26:J26"/>
    <mergeCell ref="A37:J37"/>
    <mergeCell ref="A10:J10"/>
    <mergeCell ref="C11:H11"/>
    <mergeCell ref="A13:A24"/>
    <mergeCell ref="B13:B14"/>
    <mergeCell ref="B15:B16"/>
    <mergeCell ref="B17:B18"/>
    <mergeCell ref="B19:B20"/>
    <mergeCell ref="A9:J9"/>
    <mergeCell ref="C28:H28"/>
    <mergeCell ref="A30:A35"/>
    <mergeCell ref="C39:H39"/>
    <mergeCell ref="A27:J27"/>
    <mergeCell ref="A38:J38"/>
    <mergeCell ref="B21:B22"/>
    <mergeCell ref="B23:B24"/>
  </mergeCells>
  <printOptions/>
  <pageMargins left="0.75" right="0.75" top="0.79" bottom="0.8" header="0.5" footer="0.5"/>
  <pageSetup horizontalDpi="600" verticalDpi="600" orientation="portrait" paperSize="9" r:id="rId3"/>
  <drawing r:id="rId2"/>
  <legacyDrawing r:id="rId1"/>
</worksheet>
</file>

<file path=xl/worksheets/sheet16.xml><?xml version="1.0" encoding="utf-8"?>
<worksheet xmlns="http://schemas.openxmlformats.org/spreadsheetml/2006/main" xmlns:r="http://schemas.openxmlformats.org/officeDocument/2006/relationships">
  <sheetPr codeName="Sheet16">
    <tabColor indexed="10"/>
  </sheetPr>
  <dimension ref="A1:J46"/>
  <sheetViews>
    <sheetView showGridLines="0" zoomScalePageLayoutView="0" workbookViewId="0" topLeftCell="A1">
      <selection activeCell="A3" sqref="A3"/>
    </sheetView>
  </sheetViews>
  <sheetFormatPr defaultColWidth="9.140625" defaultRowHeight="12.75"/>
  <cols>
    <col min="1" max="1" width="10.57421875" style="0" customWidth="1"/>
    <col min="2" max="2" width="7.00390625" style="0" customWidth="1"/>
    <col min="3" max="3" width="10.00390625" style="0" customWidth="1"/>
    <col min="4" max="4" width="10.140625" style="0" customWidth="1"/>
    <col min="6" max="6" width="10.8515625" style="0" customWidth="1"/>
    <col min="7" max="7" width="9.00390625" style="0" customWidth="1"/>
    <col min="8" max="8" width="9.421875" style="0" customWidth="1"/>
    <col min="9" max="9" width="5.28125" style="0" customWidth="1"/>
    <col min="10" max="10" width="5.57421875" style="0" customWidth="1"/>
  </cols>
  <sheetData>
    <row r="1" ht="18">
      <c r="A1" s="1" t="s">
        <v>8</v>
      </c>
    </row>
    <row r="2" ht="3.75" customHeight="1"/>
    <row r="3" ht="63" customHeight="1">
      <c r="A3" s="19" t="s">
        <v>31</v>
      </c>
    </row>
    <row r="5" spans="1:10" ht="75.75" customHeight="1">
      <c r="A5" s="2"/>
      <c r="B5" s="11" t="s">
        <v>17</v>
      </c>
      <c r="C5" s="11" t="s">
        <v>4</v>
      </c>
      <c r="D5" s="11" t="s">
        <v>0</v>
      </c>
      <c r="E5" s="11" t="s">
        <v>1</v>
      </c>
      <c r="F5" s="11" t="s">
        <v>2</v>
      </c>
      <c r="G5" s="43" t="s">
        <v>34</v>
      </c>
      <c r="H5" s="12" t="s">
        <v>35</v>
      </c>
      <c r="I5" s="13" t="s">
        <v>5</v>
      </c>
      <c r="J5" s="13" t="s">
        <v>6</v>
      </c>
    </row>
    <row r="6" spans="1:10" ht="12.75">
      <c r="A6" s="5" t="s">
        <v>43</v>
      </c>
      <c r="B6" s="4">
        <v>3</v>
      </c>
      <c r="C6" s="4">
        <v>6</v>
      </c>
      <c r="D6" s="3">
        <f>C6/1.96</f>
        <v>3.061224489795918</v>
      </c>
      <c r="E6" s="3">
        <f ca="1">NORMINV(RAND(),0,D6)</f>
        <v>3.253891212506317</v>
      </c>
      <c r="F6" s="46">
        <f>E6-B6</f>
        <v>0.25389121250631685</v>
      </c>
      <c r="G6" s="2"/>
      <c r="H6" s="2"/>
      <c r="I6" s="2"/>
      <c r="J6" s="2"/>
    </row>
    <row r="7" spans="1:10" ht="12.75">
      <c r="A7" s="5" t="s">
        <v>36</v>
      </c>
      <c r="B7" s="4">
        <v>0</v>
      </c>
      <c r="C7" s="4">
        <v>6</v>
      </c>
      <c r="D7" s="3">
        <f>C7/1.96</f>
        <v>3.061224489795918</v>
      </c>
      <c r="E7" s="3">
        <f ca="1">NORMINV(RAND(),0,D7)</f>
        <v>-0.9392300994487286</v>
      </c>
      <c r="F7" s="47"/>
      <c r="G7" s="48">
        <f>E7+F6</f>
        <v>-0.6853388869424117</v>
      </c>
      <c r="H7" s="49" t="str">
        <f>IF(G7-1.2816*D7&gt;0,"non-comp","compliant")</f>
        <v>compliant</v>
      </c>
      <c r="I7" s="49" t="str">
        <f>IF(AND(H7="compliant",F6&gt;0),"y","n")</f>
        <v>y</v>
      </c>
      <c r="J7" s="49" t="str">
        <f>IF(AND(H7="non-comp",F6&lt;=0),"y","n")</f>
        <v>n</v>
      </c>
    </row>
    <row r="8" spans="1:10" ht="56.25" customHeight="1">
      <c r="A8" s="14"/>
      <c r="B8" s="15"/>
      <c r="C8" s="15"/>
      <c r="D8" s="16"/>
      <c r="E8" s="16"/>
      <c r="F8" s="17"/>
      <c r="G8" s="17"/>
      <c r="H8" s="18"/>
      <c r="I8" s="18"/>
      <c r="J8" s="18"/>
    </row>
    <row r="9" spans="1:10" ht="13.5" customHeight="1">
      <c r="A9" s="82" t="s">
        <v>37</v>
      </c>
      <c r="B9" s="82"/>
      <c r="C9" s="82"/>
      <c r="D9" s="82"/>
      <c r="E9" s="82"/>
      <c r="F9" s="82"/>
      <c r="G9" s="82"/>
      <c r="H9" s="82"/>
      <c r="I9" s="82"/>
      <c r="J9" s="82"/>
    </row>
    <row r="10" spans="1:10" ht="13.5" thickBot="1">
      <c r="A10" s="78" t="s">
        <v>16</v>
      </c>
      <c r="B10" s="78"/>
      <c r="C10" s="78"/>
      <c r="D10" s="78"/>
      <c r="E10" s="78"/>
      <c r="F10" s="78"/>
      <c r="G10" s="78"/>
      <c r="H10" s="78"/>
      <c r="I10" s="78"/>
      <c r="J10" s="78"/>
    </row>
    <row r="11" spans="3:8" ht="12.75">
      <c r="C11" s="91" t="s">
        <v>38</v>
      </c>
      <c r="D11" s="92"/>
      <c r="E11" s="92"/>
      <c r="F11" s="92"/>
      <c r="G11" s="92"/>
      <c r="H11" s="93"/>
    </row>
    <row r="12" spans="1:8" ht="12.75" customHeight="1" thickBot="1">
      <c r="A12" t="s">
        <v>7</v>
      </c>
      <c r="C12" s="41">
        <v>1</v>
      </c>
      <c r="D12" s="42">
        <v>2</v>
      </c>
      <c r="E12" s="42">
        <v>3</v>
      </c>
      <c r="F12" s="42">
        <v>4</v>
      </c>
      <c r="G12" s="42">
        <v>5</v>
      </c>
      <c r="H12" s="36">
        <v>6</v>
      </c>
    </row>
    <row r="13" spans="1:8" ht="12.75" customHeight="1">
      <c r="A13" s="79" t="s">
        <v>39</v>
      </c>
      <c r="B13" s="87">
        <v>1</v>
      </c>
      <c r="C13" s="20">
        <v>0</v>
      </c>
      <c r="D13" s="21">
        <v>0.0001</v>
      </c>
      <c r="E13" s="21">
        <v>0.001</v>
      </c>
      <c r="F13" s="21">
        <v>0.0049</v>
      </c>
      <c r="G13" s="21">
        <v>0.0094</v>
      </c>
      <c r="H13" s="22">
        <v>0.0138</v>
      </c>
    </row>
    <row r="14" spans="1:8" ht="12.75">
      <c r="A14" s="80"/>
      <c r="B14" s="85"/>
      <c r="C14" s="60">
        <v>3</v>
      </c>
      <c r="D14" s="61">
        <v>3</v>
      </c>
      <c r="E14" s="61">
        <v>3</v>
      </c>
      <c r="F14" s="61">
        <v>3</v>
      </c>
      <c r="G14" s="61">
        <v>3</v>
      </c>
      <c r="H14" s="62">
        <v>3</v>
      </c>
    </row>
    <row r="15" spans="1:8" ht="12.75">
      <c r="A15" s="80"/>
      <c r="B15" s="84">
        <v>2</v>
      </c>
      <c r="C15" s="23">
        <v>0.0006</v>
      </c>
      <c r="D15" s="24">
        <v>0.0014</v>
      </c>
      <c r="E15" s="24">
        <v>0.0046</v>
      </c>
      <c r="F15" s="24">
        <v>0.0094</v>
      </c>
      <c r="G15" s="24">
        <v>0.0126</v>
      </c>
      <c r="H15" s="25">
        <v>0.0154</v>
      </c>
    </row>
    <row r="16" spans="1:8" ht="12.75">
      <c r="A16" s="80"/>
      <c r="B16" s="85"/>
      <c r="C16" s="60">
        <v>3</v>
      </c>
      <c r="D16" s="61">
        <v>3</v>
      </c>
      <c r="E16" s="61">
        <v>3</v>
      </c>
      <c r="F16" s="61">
        <v>3</v>
      </c>
      <c r="G16" s="61">
        <v>3</v>
      </c>
      <c r="H16" s="62">
        <v>3</v>
      </c>
    </row>
    <row r="17" spans="1:8" ht="12.75">
      <c r="A17" s="80"/>
      <c r="B17" s="84">
        <v>3</v>
      </c>
      <c r="C17" s="23">
        <v>0.011</v>
      </c>
      <c r="D17" s="24">
        <v>0.0076</v>
      </c>
      <c r="E17" s="24">
        <v>0.0113</v>
      </c>
      <c r="F17" s="24">
        <v>0.0165</v>
      </c>
      <c r="G17" s="24">
        <v>0.0161</v>
      </c>
      <c r="H17" s="25">
        <v>0.0229</v>
      </c>
    </row>
    <row r="18" spans="1:8" ht="12.75">
      <c r="A18" s="80"/>
      <c r="B18" s="85"/>
      <c r="C18" s="60">
        <v>3</v>
      </c>
      <c r="D18" s="61">
        <v>3</v>
      </c>
      <c r="E18" s="61">
        <v>3</v>
      </c>
      <c r="F18" s="61">
        <v>3</v>
      </c>
      <c r="G18" s="61">
        <v>3</v>
      </c>
      <c r="H18" s="62">
        <v>3</v>
      </c>
    </row>
    <row r="19" spans="1:8" ht="12.75">
      <c r="A19" s="80"/>
      <c r="B19" s="84">
        <v>4</v>
      </c>
      <c r="C19" s="23">
        <v>0.0442</v>
      </c>
      <c r="D19" s="24">
        <v>0.029</v>
      </c>
      <c r="E19" s="24">
        <v>0.027</v>
      </c>
      <c r="F19" s="24">
        <v>0.024</v>
      </c>
      <c r="G19" s="24">
        <v>0.0272</v>
      </c>
      <c r="H19" s="25">
        <v>0.0313</v>
      </c>
    </row>
    <row r="20" spans="1:8" ht="12.75">
      <c r="A20" s="80"/>
      <c r="B20" s="85"/>
      <c r="C20" s="60">
        <v>3</v>
      </c>
      <c r="D20" s="61">
        <v>3</v>
      </c>
      <c r="E20" s="61">
        <v>3</v>
      </c>
      <c r="F20" s="61">
        <v>3</v>
      </c>
      <c r="G20" s="61">
        <v>3</v>
      </c>
      <c r="H20" s="62">
        <v>3</v>
      </c>
    </row>
    <row r="21" spans="1:8" ht="12.75">
      <c r="A21" s="80"/>
      <c r="B21" s="84">
        <v>5</v>
      </c>
      <c r="C21" s="23">
        <v>0.081</v>
      </c>
      <c r="D21" s="24">
        <v>0.056</v>
      </c>
      <c r="E21" s="24">
        <v>0.0441</v>
      </c>
      <c r="F21" s="24">
        <v>0.0436</v>
      </c>
      <c r="G21" s="24">
        <v>0.0429</v>
      </c>
      <c r="H21" s="25">
        <v>0.0447</v>
      </c>
    </row>
    <row r="22" spans="1:8" ht="12.75">
      <c r="A22" s="80"/>
      <c r="B22" s="85"/>
      <c r="C22" s="60">
        <v>3</v>
      </c>
      <c r="D22" s="61">
        <v>3</v>
      </c>
      <c r="E22" s="61">
        <v>3</v>
      </c>
      <c r="F22" s="61">
        <v>3</v>
      </c>
      <c r="G22" s="61">
        <v>3</v>
      </c>
      <c r="H22" s="62">
        <v>3</v>
      </c>
    </row>
    <row r="23" spans="1:8" ht="12.75">
      <c r="A23" s="80"/>
      <c r="B23" s="84">
        <v>6</v>
      </c>
      <c r="C23" s="23">
        <v>0.1177</v>
      </c>
      <c r="D23" s="24">
        <v>0.0893</v>
      </c>
      <c r="E23" s="24">
        <v>0.0727</v>
      </c>
      <c r="F23" s="24">
        <v>0.0622</v>
      </c>
      <c r="G23" s="24">
        <v>0.0626</v>
      </c>
      <c r="H23" s="25">
        <v>0.0522</v>
      </c>
    </row>
    <row r="24" spans="1:9" ht="13.5" thickBot="1">
      <c r="A24" s="81"/>
      <c r="B24" s="86"/>
      <c r="C24" s="63">
        <v>3</v>
      </c>
      <c r="D24" s="64">
        <v>3</v>
      </c>
      <c r="E24" s="64">
        <v>3</v>
      </c>
      <c r="F24" s="64">
        <v>3</v>
      </c>
      <c r="G24" s="64">
        <v>3</v>
      </c>
      <c r="H24" s="65">
        <v>3</v>
      </c>
      <c r="I24" s="40"/>
    </row>
    <row r="26" spans="1:10" ht="12.75" customHeight="1">
      <c r="A26" s="82" t="s">
        <v>12</v>
      </c>
      <c r="B26" s="82"/>
      <c r="C26" s="82"/>
      <c r="D26" s="82"/>
      <c r="E26" s="82"/>
      <c r="F26" s="82"/>
      <c r="G26" s="82"/>
      <c r="H26" s="82"/>
      <c r="I26" s="82"/>
      <c r="J26" s="82"/>
    </row>
    <row r="27" spans="1:10" ht="28.5" customHeight="1" thickBot="1">
      <c r="A27" s="83" t="s">
        <v>40</v>
      </c>
      <c r="B27" s="83"/>
      <c r="C27" s="83"/>
      <c r="D27" s="83"/>
      <c r="E27" s="83"/>
      <c r="F27" s="83"/>
      <c r="G27" s="83"/>
      <c r="H27" s="83"/>
      <c r="I27" s="83"/>
      <c r="J27" s="83"/>
    </row>
    <row r="28" spans="3:8" ht="12.75">
      <c r="C28" s="91" t="s">
        <v>33</v>
      </c>
      <c r="D28" s="92"/>
      <c r="E28" s="92"/>
      <c r="F28" s="92"/>
      <c r="G28" s="92"/>
      <c r="H28" s="93"/>
    </row>
    <row r="29" spans="1:8" ht="13.5" thickBot="1">
      <c r="A29" t="s">
        <v>7</v>
      </c>
      <c r="C29" s="6">
        <v>1</v>
      </c>
      <c r="D29" s="7">
        <v>2</v>
      </c>
      <c r="E29" s="7">
        <v>3</v>
      </c>
      <c r="F29" s="7">
        <v>4</v>
      </c>
      <c r="G29" s="7">
        <v>5</v>
      </c>
      <c r="H29" s="8">
        <v>6</v>
      </c>
    </row>
    <row r="30" spans="1:8" ht="12.75" customHeight="1">
      <c r="A30" s="88" t="s">
        <v>41</v>
      </c>
      <c r="B30" s="9">
        <v>1</v>
      </c>
      <c r="C30" s="20">
        <v>0</v>
      </c>
      <c r="D30" s="21">
        <v>0</v>
      </c>
      <c r="E30" s="21">
        <v>0</v>
      </c>
      <c r="F30" s="21">
        <v>0</v>
      </c>
      <c r="G30" s="21">
        <v>0</v>
      </c>
      <c r="H30" s="22">
        <v>0</v>
      </c>
    </row>
    <row r="31" spans="1:8" ht="12.75">
      <c r="A31" s="89"/>
      <c r="B31" s="10">
        <v>2</v>
      </c>
      <c r="C31" s="23">
        <v>0.001</v>
      </c>
      <c r="D31" s="24">
        <v>0.0013</v>
      </c>
      <c r="E31" s="24">
        <v>0.0015</v>
      </c>
      <c r="F31" s="24">
        <v>0.0015</v>
      </c>
      <c r="G31" s="24">
        <v>0.0017</v>
      </c>
      <c r="H31" s="25">
        <v>0.0021</v>
      </c>
    </row>
    <row r="32" spans="1:8" ht="12.75">
      <c r="A32" s="89"/>
      <c r="B32" s="10">
        <v>3</v>
      </c>
      <c r="C32" s="23">
        <v>0.0129</v>
      </c>
      <c r="D32" s="24">
        <v>0.0181</v>
      </c>
      <c r="E32" s="24">
        <v>0.0216</v>
      </c>
      <c r="F32" s="24">
        <v>0.0234</v>
      </c>
      <c r="G32" s="24">
        <v>0.0224</v>
      </c>
      <c r="H32" s="25">
        <v>0.0193</v>
      </c>
    </row>
    <row r="33" spans="1:8" ht="12.75">
      <c r="A33" s="89"/>
      <c r="B33" s="10">
        <v>4</v>
      </c>
      <c r="C33" s="23">
        <v>0.0329</v>
      </c>
      <c r="D33" s="24">
        <v>0.0464</v>
      </c>
      <c r="E33" s="24">
        <v>0.05</v>
      </c>
      <c r="F33" s="24">
        <v>0.0522</v>
      </c>
      <c r="G33" s="24">
        <v>0.0589</v>
      </c>
      <c r="H33" s="25">
        <v>0.0561</v>
      </c>
    </row>
    <row r="34" spans="1:8" ht="12.75">
      <c r="A34" s="89"/>
      <c r="B34" s="10">
        <v>5</v>
      </c>
      <c r="C34" s="23">
        <v>0.0388</v>
      </c>
      <c r="D34" s="24">
        <v>0.0661</v>
      </c>
      <c r="E34" s="24">
        <v>0.0805</v>
      </c>
      <c r="F34" s="24">
        <v>0.089</v>
      </c>
      <c r="G34" s="24">
        <v>0.0978</v>
      </c>
      <c r="H34" s="25">
        <v>0.1</v>
      </c>
    </row>
    <row r="35" spans="1:8" ht="13.5" thickBot="1">
      <c r="A35" s="90"/>
      <c r="B35" s="8">
        <v>6</v>
      </c>
      <c r="C35" s="26">
        <v>0.0485</v>
      </c>
      <c r="D35" s="27">
        <v>0.0776</v>
      </c>
      <c r="E35" s="27">
        <v>0.0938</v>
      </c>
      <c r="F35" s="27">
        <v>0.1092</v>
      </c>
      <c r="G35" s="27">
        <v>0.1192</v>
      </c>
      <c r="H35" s="28">
        <v>0.1292</v>
      </c>
    </row>
    <row r="37" spans="1:10" ht="12" customHeight="1">
      <c r="A37" s="82" t="s">
        <v>13</v>
      </c>
      <c r="B37" s="82"/>
      <c r="C37" s="82"/>
      <c r="D37" s="82"/>
      <c r="E37" s="82"/>
      <c r="F37" s="82"/>
      <c r="G37" s="82"/>
      <c r="H37" s="82"/>
      <c r="I37" s="82"/>
      <c r="J37" s="82"/>
    </row>
    <row r="38" spans="1:10" ht="30.75" customHeight="1" thickBot="1">
      <c r="A38" s="83" t="s">
        <v>42</v>
      </c>
      <c r="B38" s="83"/>
      <c r="C38" s="83"/>
      <c r="D38" s="83"/>
      <c r="E38" s="83"/>
      <c r="F38" s="83"/>
      <c r="G38" s="83"/>
      <c r="H38" s="83"/>
      <c r="I38" s="83"/>
      <c r="J38" s="83"/>
    </row>
    <row r="39" spans="3:8" ht="12.75">
      <c r="C39" s="91" t="s">
        <v>33</v>
      </c>
      <c r="D39" s="92"/>
      <c r="E39" s="92"/>
      <c r="F39" s="92"/>
      <c r="G39" s="92"/>
      <c r="H39" s="93"/>
    </row>
    <row r="40" spans="1:8" ht="13.5" thickBot="1">
      <c r="A40" t="s">
        <v>7</v>
      </c>
      <c r="C40" s="6">
        <v>1</v>
      </c>
      <c r="D40" s="7">
        <v>2</v>
      </c>
      <c r="E40" s="7">
        <v>3</v>
      </c>
      <c r="F40" s="7">
        <v>4</v>
      </c>
      <c r="G40" s="7">
        <v>5</v>
      </c>
      <c r="H40" s="8">
        <v>6</v>
      </c>
    </row>
    <row r="41" spans="1:8" ht="12.75" customHeight="1">
      <c r="A41" s="88" t="s">
        <v>41</v>
      </c>
      <c r="B41" s="9">
        <v>1</v>
      </c>
      <c r="C41" s="20">
        <v>0</v>
      </c>
      <c r="D41" s="21">
        <v>0.0001</v>
      </c>
      <c r="E41" s="21">
        <v>0.001</v>
      </c>
      <c r="F41" s="21">
        <v>0.0049</v>
      </c>
      <c r="G41" s="21">
        <v>0.0094</v>
      </c>
      <c r="H41" s="22">
        <v>0.0138</v>
      </c>
    </row>
    <row r="42" spans="1:8" ht="12.75">
      <c r="A42" s="89"/>
      <c r="B42" s="10">
        <v>2</v>
      </c>
      <c r="C42" s="23">
        <v>0</v>
      </c>
      <c r="D42" s="24">
        <v>0.001</v>
      </c>
      <c r="E42" s="24">
        <v>0.0043</v>
      </c>
      <c r="F42" s="24">
        <v>0.009</v>
      </c>
      <c r="G42" s="24">
        <v>0.0123</v>
      </c>
      <c r="H42" s="25">
        <v>0.0149</v>
      </c>
    </row>
    <row r="43" spans="1:8" ht="12.75">
      <c r="A43" s="89"/>
      <c r="B43" s="10">
        <v>3</v>
      </c>
      <c r="C43" s="23">
        <v>0.0006</v>
      </c>
      <c r="D43" s="24">
        <v>0.0029</v>
      </c>
      <c r="E43" s="24">
        <v>0.0057</v>
      </c>
      <c r="F43" s="24">
        <v>0.0118</v>
      </c>
      <c r="G43" s="24">
        <v>0.0129</v>
      </c>
      <c r="H43" s="25">
        <v>0.0186</v>
      </c>
    </row>
    <row r="44" spans="1:8" ht="12.75">
      <c r="A44" s="89"/>
      <c r="B44" s="10">
        <v>4</v>
      </c>
      <c r="C44" s="23">
        <v>0.0023</v>
      </c>
      <c r="D44" s="24">
        <v>0.0045</v>
      </c>
      <c r="E44" s="24">
        <v>0.0084</v>
      </c>
      <c r="F44" s="24">
        <v>0.0091</v>
      </c>
      <c r="G44" s="24">
        <v>0.0123</v>
      </c>
      <c r="H44" s="25">
        <v>0.0193</v>
      </c>
    </row>
    <row r="45" spans="1:8" ht="12.75">
      <c r="A45" s="89"/>
      <c r="B45" s="10">
        <v>5</v>
      </c>
      <c r="C45" s="23">
        <v>0.0022</v>
      </c>
      <c r="D45" s="24">
        <v>0.0042</v>
      </c>
      <c r="E45" s="24">
        <v>0.0068</v>
      </c>
      <c r="F45" s="24">
        <v>0.0105</v>
      </c>
      <c r="G45" s="24">
        <v>0.0136</v>
      </c>
      <c r="H45" s="25">
        <v>0.02</v>
      </c>
    </row>
    <row r="46" spans="1:8" ht="13.5" thickBot="1">
      <c r="A46" s="90"/>
      <c r="B46" s="8">
        <v>6</v>
      </c>
      <c r="C46" s="26">
        <v>0.0027</v>
      </c>
      <c r="D46" s="27">
        <v>0.0043</v>
      </c>
      <c r="E46" s="27">
        <v>0.0065</v>
      </c>
      <c r="F46" s="27">
        <v>0.009</v>
      </c>
      <c r="G46" s="27">
        <v>0.0136</v>
      </c>
      <c r="H46" s="28">
        <v>0.0116</v>
      </c>
    </row>
  </sheetData>
  <sheetProtection/>
  <mergeCells count="18">
    <mergeCell ref="A9:J9"/>
    <mergeCell ref="C28:H28"/>
    <mergeCell ref="A30:A35"/>
    <mergeCell ref="C39:H39"/>
    <mergeCell ref="A27:J27"/>
    <mergeCell ref="A38:J38"/>
    <mergeCell ref="B21:B22"/>
    <mergeCell ref="B23:B24"/>
    <mergeCell ref="A41:A46"/>
    <mergeCell ref="A26:J26"/>
    <mergeCell ref="A37:J37"/>
    <mergeCell ref="A10:J10"/>
    <mergeCell ref="C11:H11"/>
    <mergeCell ref="A13:A24"/>
    <mergeCell ref="B13:B14"/>
    <mergeCell ref="B15:B16"/>
    <mergeCell ref="B17:B18"/>
    <mergeCell ref="B19:B20"/>
  </mergeCells>
  <printOptions/>
  <pageMargins left="0.75" right="0.75" top="0.79" bottom="0.8" header="0.5" footer="0.5"/>
  <pageSetup horizontalDpi="600" verticalDpi="600" orientation="portrait" paperSize="9" r:id="rId3"/>
  <drawing r:id="rId2"/>
  <legacyDrawing r:id="rId1"/>
</worksheet>
</file>

<file path=xl/worksheets/sheet17.xml><?xml version="1.0" encoding="utf-8"?>
<worksheet xmlns="http://schemas.openxmlformats.org/spreadsheetml/2006/main" xmlns:r="http://schemas.openxmlformats.org/officeDocument/2006/relationships">
  <sheetPr codeName="Sheet17">
    <tabColor indexed="10"/>
  </sheetPr>
  <dimension ref="A1:J46"/>
  <sheetViews>
    <sheetView showGridLines="0" zoomScalePageLayoutView="0" workbookViewId="0" topLeftCell="A73">
      <selection activeCell="A3" sqref="A3"/>
    </sheetView>
  </sheetViews>
  <sheetFormatPr defaultColWidth="9.140625" defaultRowHeight="12.75"/>
  <cols>
    <col min="1" max="1" width="10.57421875" style="0" customWidth="1"/>
    <col min="2" max="2" width="7.00390625" style="0" customWidth="1"/>
    <col min="3" max="3" width="10.00390625" style="0" customWidth="1"/>
    <col min="4" max="4" width="10.140625" style="0" customWidth="1"/>
    <col min="6" max="6" width="10.8515625" style="0" customWidth="1"/>
    <col min="7" max="7" width="9.00390625" style="0" customWidth="1"/>
    <col min="8" max="8" width="9.421875" style="0" customWidth="1"/>
    <col min="9" max="9" width="5.28125" style="0" customWidth="1"/>
    <col min="10" max="10" width="5.57421875" style="0" customWidth="1"/>
  </cols>
  <sheetData>
    <row r="1" ht="18">
      <c r="A1" s="1" t="s">
        <v>8</v>
      </c>
    </row>
    <row r="2" ht="3.75" customHeight="1"/>
    <row r="3" ht="63" customHeight="1">
      <c r="A3" s="19" t="s">
        <v>32</v>
      </c>
    </row>
    <row r="5" spans="1:10" ht="75.75" customHeight="1">
      <c r="A5" s="2"/>
      <c r="B5" s="11" t="s">
        <v>17</v>
      </c>
      <c r="C5" s="11" t="s">
        <v>4</v>
      </c>
      <c r="D5" s="11" t="s">
        <v>0</v>
      </c>
      <c r="E5" s="11" t="s">
        <v>1</v>
      </c>
      <c r="F5" s="11" t="s">
        <v>2</v>
      </c>
      <c r="G5" s="43" t="s">
        <v>34</v>
      </c>
      <c r="H5" s="12" t="s">
        <v>35</v>
      </c>
      <c r="I5" s="13" t="s">
        <v>5</v>
      </c>
      <c r="J5" s="13" t="s">
        <v>6</v>
      </c>
    </row>
    <row r="6" spans="1:10" ht="12.75">
      <c r="A6" s="5" t="s">
        <v>43</v>
      </c>
      <c r="B6" s="4">
        <v>2</v>
      </c>
      <c r="C6" s="4">
        <v>6</v>
      </c>
      <c r="D6" s="3">
        <f>C6/1.96</f>
        <v>3.061224489795918</v>
      </c>
      <c r="E6" s="3">
        <f ca="1">NORMINV(RAND(),0,D6)</f>
        <v>-2.859913463693259</v>
      </c>
      <c r="F6" s="46">
        <f>E6-B6</f>
        <v>-4.859913463693259</v>
      </c>
      <c r="G6" s="2"/>
      <c r="H6" s="2"/>
      <c r="I6" s="2"/>
      <c r="J6" s="2"/>
    </row>
    <row r="7" spans="1:10" ht="12.75">
      <c r="A7" s="5" t="s">
        <v>36</v>
      </c>
      <c r="B7" s="4">
        <v>0</v>
      </c>
      <c r="C7" s="4">
        <v>6</v>
      </c>
      <c r="D7" s="3">
        <f>C7/1.96</f>
        <v>3.061224489795918</v>
      </c>
      <c r="E7" s="3">
        <f ca="1">NORMINV(RAND(),0,D7)</f>
        <v>-5.171340669386925</v>
      </c>
      <c r="F7" s="47"/>
      <c r="G7" s="48">
        <f>E7+F6</f>
        <v>-10.031254133080184</v>
      </c>
      <c r="H7" s="49" t="str">
        <f>IF(G7-1.2816*D7&gt;0,"non-comp","compliant")</f>
        <v>compliant</v>
      </c>
      <c r="I7" s="49" t="str">
        <f>IF(AND(H7="compliant",F6&gt;0),"y","n")</f>
        <v>n</v>
      </c>
      <c r="J7" s="49" t="str">
        <f>IF(AND(H7="non-comp",F6&lt;=0),"y","n")</f>
        <v>n</v>
      </c>
    </row>
    <row r="8" spans="1:10" ht="56.25" customHeight="1">
      <c r="A8" s="14"/>
      <c r="B8" s="15"/>
      <c r="C8" s="15"/>
      <c r="D8" s="16"/>
      <c r="E8" s="16"/>
      <c r="F8" s="17"/>
      <c r="G8" s="17"/>
      <c r="H8" s="18"/>
      <c r="I8" s="18"/>
      <c r="J8" s="18"/>
    </row>
    <row r="9" spans="1:10" ht="13.5" customHeight="1">
      <c r="A9" s="82" t="s">
        <v>37</v>
      </c>
      <c r="B9" s="82"/>
      <c r="C9" s="82"/>
      <c r="D9" s="82"/>
      <c r="E9" s="82"/>
      <c r="F9" s="82"/>
      <c r="G9" s="82"/>
      <c r="H9" s="82"/>
      <c r="I9" s="82"/>
      <c r="J9" s="82"/>
    </row>
    <row r="10" spans="1:10" ht="13.5" thickBot="1">
      <c r="A10" s="78" t="s">
        <v>16</v>
      </c>
      <c r="B10" s="78"/>
      <c r="C10" s="78"/>
      <c r="D10" s="78"/>
      <c r="E10" s="78"/>
      <c r="F10" s="78"/>
      <c r="G10" s="78"/>
      <c r="H10" s="78"/>
      <c r="I10" s="78"/>
      <c r="J10" s="78"/>
    </row>
    <row r="11" spans="3:8" ht="12.75">
      <c r="C11" s="91" t="s">
        <v>38</v>
      </c>
      <c r="D11" s="92"/>
      <c r="E11" s="92"/>
      <c r="F11" s="92"/>
      <c r="G11" s="92"/>
      <c r="H11" s="93"/>
    </row>
    <row r="12" spans="1:8" ht="12.75" customHeight="1" thickBot="1">
      <c r="A12" t="s">
        <v>7</v>
      </c>
      <c r="C12" s="41">
        <v>1</v>
      </c>
      <c r="D12" s="42">
        <v>2</v>
      </c>
      <c r="E12" s="42">
        <v>3</v>
      </c>
      <c r="F12" s="42">
        <v>4</v>
      </c>
      <c r="G12" s="42">
        <v>5</v>
      </c>
      <c r="H12" s="36">
        <v>6</v>
      </c>
    </row>
    <row r="13" spans="1:8" ht="12.75" customHeight="1">
      <c r="A13" s="79" t="s">
        <v>39</v>
      </c>
      <c r="B13" s="87">
        <v>1</v>
      </c>
      <c r="C13" s="20">
        <v>0.0002</v>
      </c>
      <c r="D13" s="21">
        <v>0.0015</v>
      </c>
      <c r="E13" s="21">
        <v>0.0061</v>
      </c>
      <c r="F13" s="21">
        <v>0.0153</v>
      </c>
      <c r="G13" s="21">
        <v>0.02</v>
      </c>
      <c r="H13" s="22">
        <v>0.0289</v>
      </c>
    </row>
    <row r="14" spans="1:8" ht="12.75">
      <c r="A14" s="80"/>
      <c r="B14" s="85"/>
      <c r="C14" s="60">
        <v>2</v>
      </c>
      <c r="D14" s="61">
        <v>2</v>
      </c>
      <c r="E14" s="61">
        <v>2</v>
      </c>
      <c r="F14" s="61">
        <v>2</v>
      </c>
      <c r="G14" s="61">
        <v>2</v>
      </c>
      <c r="H14" s="62">
        <v>2</v>
      </c>
    </row>
    <row r="15" spans="1:8" ht="12.75">
      <c r="A15" s="80"/>
      <c r="B15" s="84">
        <v>2</v>
      </c>
      <c r="C15" s="23">
        <v>0.011</v>
      </c>
      <c r="D15" s="24">
        <v>0.0121</v>
      </c>
      <c r="E15" s="24">
        <v>0.016</v>
      </c>
      <c r="F15" s="24">
        <v>0.0221</v>
      </c>
      <c r="G15" s="24">
        <v>0.0254</v>
      </c>
      <c r="H15" s="25">
        <v>0.0333</v>
      </c>
    </row>
    <row r="16" spans="1:8" ht="12.75">
      <c r="A16" s="80"/>
      <c r="B16" s="85"/>
      <c r="C16" s="60">
        <v>2</v>
      </c>
      <c r="D16" s="61">
        <v>2</v>
      </c>
      <c r="E16" s="61">
        <v>2</v>
      </c>
      <c r="F16" s="61">
        <v>2</v>
      </c>
      <c r="G16" s="61">
        <v>2</v>
      </c>
      <c r="H16" s="62">
        <v>2</v>
      </c>
    </row>
    <row r="17" spans="1:8" ht="12.75">
      <c r="A17" s="80"/>
      <c r="B17" s="84">
        <v>3</v>
      </c>
      <c r="C17" s="23">
        <v>0.0516</v>
      </c>
      <c r="D17" s="24">
        <v>0.0342</v>
      </c>
      <c r="E17" s="24">
        <v>0.0313</v>
      </c>
      <c r="F17" s="24">
        <v>0.0351</v>
      </c>
      <c r="G17" s="24">
        <v>0.0398</v>
      </c>
      <c r="H17" s="25">
        <v>0.0429</v>
      </c>
    </row>
    <row r="18" spans="1:8" ht="12.75">
      <c r="A18" s="80"/>
      <c r="B18" s="85"/>
      <c r="C18" s="60">
        <v>2</v>
      </c>
      <c r="D18" s="61">
        <v>2</v>
      </c>
      <c r="E18" s="61">
        <v>2</v>
      </c>
      <c r="F18" s="61">
        <v>2</v>
      </c>
      <c r="G18" s="61">
        <v>2</v>
      </c>
      <c r="H18" s="62">
        <v>2</v>
      </c>
    </row>
    <row r="19" spans="1:8" ht="12.75">
      <c r="A19" s="80"/>
      <c r="B19" s="84">
        <v>4</v>
      </c>
      <c r="C19" s="23">
        <v>0.1019</v>
      </c>
      <c r="D19" s="24">
        <v>0.0745</v>
      </c>
      <c r="E19" s="24">
        <v>0.0626</v>
      </c>
      <c r="F19" s="24">
        <v>0.0547</v>
      </c>
      <c r="G19" s="24">
        <v>0.0529</v>
      </c>
      <c r="H19" s="25">
        <v>0.0513</v>
      </c>
    </row>
    <row r="20" spans="1:8" ht="12.75">
      <c r="A20" s="80"/>
      <c r="B20" s="85"/>
      <c r="C20" s="60">
        <v>2</v>
      </c>
      <c r="D20" s="61">
        <v>2</v>
      </c>
      <c r="E20" s="61">
        <v>2</v>
      </c>
      <c r="F20" s="61">
        <v>2</v>
      </c>
      <c r="G20" s="61">
        <v>2</v>
      </c>
      <c r="H20" s="62">
        <v>2</v>
      </c>
    </row>
    <row r="21" spans="1:8" ht="12.75">
      <c r="A21" s="80"/>
      <c r="B21" s="84">
        <v>5</v>
      </c>
      <c r="C21" s="23">
        <v>0.1555</v>
      </c>
      <c r="D21" s="24">
        <v>0.118</v>
      </c>
      <c r="E21" s="24">
        <v>0.0907</v>
      </c>
      <c r="F21" s="24">
        <v>0.0825</v>
      </c>
      <c r="G21" s="24">
        <v>0.0694</v>
      </c>
      <c r="H21" s="25">
        <v>0.0662</v>
      </c>
    </row>
    <row r="22" spans="1:8" ht="12.75">
      <c r="A22" s="80"/>
      <c r="B22" s="85"/>
      <c r="C22" s="60">
        <v>2</v>
      </c>
      <c r="D22" s="61">
        <v>2</v>
      </c>
      <c r="E22" s="61">
        <v>2</v>
      </c>
      <c r="F22" s="61">
        <v>2</v>
      </c>
      <c r="G22" s="61">
        <v>2</v>
      </c>
      <c r="H22" s="62">
        <v>2</v>
      </c>
    </row>
    <row r="23" spans="1:8" ht="12.75">
      <c r="A23" s="80"/>
      <c r="B23" s="84">
        <v>6</v>
      </c>
      <c r="C23" s="23">
        <v>0.2053</v>
      </c>
      <c r="D23" s="24">
        <v>0.1507</v>
      </c>
      <c r="E23" s="24">
        <v>0.1235</v>
      </c>
      <c r="F23" s="24">
        <v>0.1077</v>
      </c>
      <c r="G23" s="24">
        <v>0.097</v>
      </c>
      <c r="H23" s="25">
        <v>0.0853</v>
      </c>
    </row>
    <row r="24" spans="1:9" ht="13.5" thickBot="1">
      <c r="A24" s="81"/>
      <c r="B24" s="86"/>
      <c r="C24" s="63">
        <v>2</v>
      </c>
      <c r="D24" s="64">
        <v>2</v>
      </c>
      <c r="E24" s="64">
        <v>2</v>
      </c>
      <c r="F24" s="64">
        <v>2</v>
      </c>
      <c r="G24" s="64">
        <v>2</v>
      </c>
      <c r="H24" s="65">
        <v>2</v>
      </c>
      <c r="I24" s="40"/>
    </row>
    <row r="26" spans="1:10" ht="12.75" customHeight="1">
      <c r="A26" s="82" t="s">
        <v>12</v>
      </c>
      <c r="B26" s="82"/>
      <c r="C26" s="82"/>
      <c r="D26" s="82"/>
      <c r="E26" s="82"/>
      <c r="F26" s="82"/>
      <c r="G26" s="82"/>
      <c r="H26" s="82"/>
      <c r="I26" s="82"/>
      <c r="J26" s="82"/>
    </row>
    <row r="27" spans="1:10" ht="28.5" customHeight="1" thickBot="1">
      <c r="A27" s="83" t="s">
        <v>40</v>
      </c>
      <c r="B27" s="83"/>
      <c r="C27" s="83"/>
      <c r="D27" s="83"/>
      <c r="E27" s="83"/>
      <c r="F27" s="83"/>
      <c r="G27" s="83"/>
      <c r="H27" s="83"/>
      <c r="I27" s="83"/>
      <c r="J27" s="83"/>
    </row>
    <row r="28" spans="3:8" ht="12.75">
      <c r="C28" s="91" t="s">
        <v>33</v>
      </c>
      <c r="D28" s="92"/>
      <c r="E28" s="92"/>
      <c r="F28" s="92"/>
      <c r="G28" s="92"/>
      <c r="H28" s="93"/>
    </row>
    <row r="29" spans="1:8" ht="13.5" thickBot="1">
      <c r="A29" t="s">
        <v>7</v>
      </c>
      <c r="C29" s="6">
        <v>1</v>
      </c>
      <c r="D29" s="7">
        <v>2</v>
      </c>
      <c r="E29" s="7">
        <v>3</v>
      </c>
      <c r="F29" s="7">
        <v>4</v>
      </c>
      <c r="G29" s="7">
        <v>5</v>
      </c>
      <c r="H29" s="8">
        <v>6</v>
      </c>
    </row>
    <row r="30" spans="1:8" ht="12.75" customHeight="1">
      <c r="A30" s="88" t="s">
        <v>41</v>
      </c>
      <c r="B30" s="9">
        <v>1</v>
      </c>
      <c r="C30" s="20">
        <v>0.0001</v>
      </c>
      <c r="D30" s="21">
        <v>0</v>
      </c>
      <c r="E30" s="21">
        <v>0.0001</v>
      </c>
      <c r="F30" s="21">
        <v>0</v>
      </c>
      <c r="G30" s="21">
        <v>0</v>
      </c>
      <c r="H30" s="22">
        <v>0</v>
      </c>
    </row>
    <row r="31" spans="1:8" ht="12.75">
      <c r="A31" s="89"/>
      <c r="B31" s="10">
        <v>2</v>
      </c>
      <c r="C31" s="23">
        <v>0.0157</v>
      </c>
      <c r="D31" s="24">
        <v>0.0199</v>
      </c>
      <c r="E31" s="24">
        <v>0.0239</v>
      </c>
      <c r="F31" s="24">
        <v>0.0215</v>
      </c>
      <c r="G31" s="24">
        <v>0.0231</v>
      </c>
      <c r="H31" s="25">
        <v>0.0241</v>
      </c>
    </row>
    <row r="32" spans="1:8" ht="12.75">
      <c r="A32" s="89"/>
      <c r="B32" s="10">
        <v>3</v>
      </c>
      <c r="C32" s="23">
        <v>0.0489</v>
      </c>
      <c r="D32" s="24">
        <v>0.0682</v>
      </c>
      <c r="E32" s="24">
        <v>0.078</v>
      </c>
      <c r="F32" s="24">
        <v>0.076</v>
      </c>
      <c r="G32" s="24">
        <v>0.0815</v>
      </c>
      <c r="H32" s="25">
        <v>0.0841</v>
      </c>
    </row>
    <row r="33" spans="1:8" ht="12.75">
      <c r="A33" s="89"/>
      <c r="B33" s="10">
        <v>4</v>
      </c>
      <c r="C33" s="23">
        <v>0.0652</v>
      </c>
      <c r="D33" s="24">
        <v>0.0983</v>
      </c>
      <c r="E33" s="24">
        <v>0.1196</v>
      </c>
      <c r="F33" s="24">
        <v>0.1221</v>
      </c>
      <c r="G33" s="24">
        <v>0.1327</v>
      </c>
      <c r="H33" s="25">
        <v>0.1345</v>
      </c>
    </row>
    <row r="34" spans="1:8" ht="12.75">
      <c r="A34" s="89"/>
      <c r="B34" s="10">
        <v>5</v>
      </c>
      <c r="C34" s="23">
        <v>0.065</v>
      </c>
      <c r="D34" s="24">
        <v>0.1054</v>
      </c>
      <c r="E34" s="24">
        <v>0.1384</v>
      </c>
      <c r="F34" s="24">
        <v>0.15</v>
      </c>
      <c r="G34" s="24">
        <v>0.1604</v>
      </c>
      <c r="H34" s="25">
        <v>0.1653</v>
      </c>
    </row>
    <row r="35" spans="1:8" ht="13.5" thickBot="1">
      <c r="A35" s="90"/>
      <c r="B35" s="8">
        <v>6</v>
      </c>
      <c r="C35" s="26">
        <v>0.0621</v>
      </c>
      <c r="D35" s="27">
        <v>0.1127</v>
      </c>
      <c r="E35" s="27">
        <v>0.142</v>
      </c>
      <c r="F35" s="27">
        <v>0.1616</v>
      </c>
      <c r="G35" s="27">
        <v>0.1769</v>
      </c>
      <c r="H35" s="28">
        <v>0.183</v>
      </c>
    </row>
    <row r="37" spans="1:10" ht="12" customHeight="1">
      <c r="A37" s="82" t="s">
        <v>13</v>
      </c>
      <c r="B37" s="82"/>
      <c r="C37" s="82"/>
      <c r="D37" s="82"/>
      <c r="E37" s="82"/>
      <c r="F37" s="82"/>
      <c r="G37" s="82"/>
      <c r="H37" s="82"/>
      <c r="I37" s="82"/>
      <c r="J37" s="82"/>
    </row>
    <row r="38" spans="1:10" ht="30.75" customHeight="1" thickBot="1">
      <c r="A38" s="83" t="s">
        <v>42</v>
      </c>
      <c r="B38" s="83"/>
      <c r="C38" s="83"/>
      <c r="D38" s="83"/>
      <c r="E38" s="83"/>
      <c r="F38" s="83"/>
      <c r="G38" s="83"/>
      <c r="H38" s="83"/>
      <c r="I38" s="83"/>
      <c r="J38" s="83"/>
    </row>
    <row r="39" spans="3:8" ht="12.75">
      <c r="C39" s="91" t="s">
        <v>33</v>
      </c>
      <c r="D39" s="92"/>
      <c r="E39" s="92"/>
      <c r="F39" s="92"/>
      <c r="G39" s="92"/>
      <c r="H39" s="93"/>
    </row>
    <row r="40" spans="1:8" ht="13.5" thickBot="1">
      <c r="A40" t="s">
        <v>7</v>
      </c>
      <c r="C40" s="6">
        <v>1</v>
      </c>
      <c r="D40" s="7">
        <v>2</v>
      </c>
      <c r="E40" s="7">
        <v>3</v>
      </c>
      <c r="F40" s="7">
        <v>4</v>
      </c>
      <c r="G40" s="7">
        <v>5</v>
      </c>
      <c r="H40" s="8">
        <v>6</v>
      </c>
    </row>
    <row r="41" spans="1:8" ht="12.75" customHeight="1">
      <c r="A41" s="88" t="s">
        <v>41</v>
      </c>
      <c r="B41" s="9">
        <v>1</v>
      </c>
      <c r="C41" s="20">
        <v>0.0002</v>
      </c>
      <c r="D41" s="21">
        <v>0.0015</v>
      </c>
      <c r="E41" s="21">
        <v>0.0061</v>
      </c>
      <c r="F41" s="21">
        <v>0.0153</v>
      </c>
      <c r="G41" s="21">
        <v>0.02</v>
      </c>
      <c r="H41" s="22">
        <v>0.0289</v>
      </c>
    </row>
    <row r="42" spans="1:8" ht="12.75">
      <c r="A42" s="89"/>
      <c r="B42" s="10">
        <v>2</v>
      </c>
      <c r="C42" s="23">
        <v>0.0032</v>
      </c>
      <c r="D42" s="24">
        <v>0.0057</v>
      </c>
      <c r="E42" s="24">
        <v>0.0126</v>
      </c>
      <c r="F42" s="24">
        <v>0.0187</v>
      </c>
      <c r="G42" s="24">
        <v>0.0224</v>
      </c>
      <c r="H42" s="25">
        <v>0.0308</v>
      </c>
    </row>
    <row r="43" spans="1:8" ht="12.75">
      <c r="A43" s="89"/>
      <c r="B43" s="10">
        <v>3</v>
      </c>
      <c r="C43" s="23">
        <v>0.0029</v>
      </c>
      <c r="D43" s="24">
        <v>0.0057</v>
      </c>
      <c r="E43" s="24">
        <v>0.0125</v>
      </c>
      <c r="F43" s="24">
        <v>0.0162</v>
      </c>
      <c r="G43" s="24">
        <v>0.0229</v>
      </c>
      <c r="H43" s="25">
        <v>0.028</v>
      </c>
    </row>
    <row r="44" spans="1:8" ht="12.75">
      <c r="A44" s="89"/>
      <c r="B44" s="10">
        <v>4</v>
      </c>
      <c r="C44" s="23">
        <v>0.0045</v>
      </c>
      <c r="D44" s="24">
        <v>0.007</v>
      </c>
      <c r="E44" s="24">
        <v>0.0129</v>
      </c>
      <c r="F44" s="24">
        <v>0.0152</v>
      </c>
      <c r="G44" s="24">
        <v>0.0189</v>
      </c>
      <c r="H44" s="25">
        <v>0.0223</v>
      </c>
    </row>
    <row r="45" spans="1:8" ht="12.75">
      <c r="A45" s="89"/>
      <c r="B45" s="10">
        <v>5</v>
      </c>
      <c r="C45" s="23">
        <v>0.0043</v>
      </c>
      <c r="D45" s="24">
        <v>0.0072</v>
      </c>
      <c r="E45" s="24">
        <v>0.0088</v>
      </c>
      <c r="F45" s="24">
        <v>0.0146</v>
      </c>
      <c r="G45" s="24">
        <v>0.0158</v>
      </c>
      <c r="H45" s="25">
        <v>0.0202</v>
      </c>
    </row>
    <row r="46" spans="1:8" ht="13.5" thickBot="1">
      <c r="A46" s="90"/>
      <c r="B46" s="8">
        <v>6</v>
      </c>
      <c r="C46" s="26">
        <v>0.0032</v>
      </c>
      <c r="D46" s="27">
        <v>0.0046</v>
      </c>
      <c r="E46" s="27">
        <v>0.0091</v>
      </c>
      <c r="F46" s="27">
        <v>0.011</v>
      </c>
      <c r="G46" s="27">
        <v>0.0144</v>
      </c>
      <c r="H46" s="28">
        <v>0.0178</v>
      </c>
    </row>
  </sheetData>
  <sheetProtection/>
  <mergeCells count="18">
    <mergeCell ref="A41:A46"/>
    <mergeCell ref="A26:J26"/>
    <mergeCell ref="A37:J37"/>
    <mergeCell ref="A10:J10"/>
    <mergeCell ref="C11:H11"/>
    <mergeCell ref="A13:A24"/>
    <mergeCell ref="B13:B14"/>
    <mergeCell ref="B15:B16"/>
    <mergeCell ref="B17:B18"/>
    <mergeCell ref="B19:B20"/>
    <mergeCell ref="A9:J9"/>
    <mergeCell ref="C28:H28"/>
    <mergeCell ref="A30:A35"/>
    <mergeCell ref="C39:H39"/>
    <mergeCell ref="A27:J27"/>
    <mergeCell ref="A38:J38"/>
    <mergeCell ref="B21:B22"/>
    <mergeCell ref="B23:B24"/>
  </mergeCells>
  <printOptions/>
  <pageMargins left="0.75" right="0.75" top="0.79" bottom="0.8" header="0.5" footer="0.5"/>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3"/>
  <dimension ref="A1:B3"/>
  <sheetViews>
    <sheetView zoomScalePageLayoutView="0" workbookViewId="0" topLeftCell="A1">
      <selection activeCell="B3" sqref="B3"/>
    </sheetView>
  </sheetViews>
  <sheetFormatPr defaultColWidth="9.140625" defaultRowHeight="12.75"/>
  <cols>
    <col min="1" max="1" width="23.8515625" style="0" customWidth="1"/>
  </cols>
  <sheetData>
    <row r="1" ht="18">
      <c r="A1" s="1" t="s">
        <v>14</v>
      </c>
    </row>
    <row r="3" spans="1:2" ht="12.75">
      <c r="A3" t="s">
        <v>15</v>
      </c>
      <c r="B3" s="31">
        <v>10000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
    <tabColor indexed="12"/>
  </sheetPr>
  <dimension ref="A1:Q46"/>
  <sheetViews>
    <sheetView showGridLines="0" tabSelected="1" zoomScalePageLayoutView="0" workbookViewId="0" topLeftCell="A2">
      <selection activeCell="A6" sqref="A6"/>
    </sheetView>
  </sheetViews>
  <sheetFormatPr defaultColWidth="9.140625" defaultRowHeight="12.75"/>
  <cols>
    <col min="1" max="1" width="10.57421875" style="0" customWidth="1"/>
    <col min="2" max="2" width="7.00390625" style="0" customWidth="1"/>
    <col min="3" max="3" width="10.00390625" style="0" customWidth="1"/>
    <col min="4" max="4" width="10.140625" style="0" customWidth="1"/>
    <col min="6" max="6" width="10.8515625" style="0" customWidth="1"/>
    <col min="7" max="7" width="9.00390625" style="0" customWidth="1"/>
    <col min="8" max="8" width="9.421875" style="0" customWidth="1"/>
    <col min="9" max="9" width="5.28125" style="0" customWidth="1"/>
    <col min="10" max="10" width="5.57421875" style="0" customWidth="1"/>
    <col min="11" max="11" width="10.140625" style="0" customWidth="1"/>
  </cols>
  <sheetData>
    <row r="1" ht="18">
      <c r="A1" s="1" t="s">
        <v>8</v>
      </c>
    </row>
    <row r="2" ht="3.75" customHeight="1"/>
    <row r="3" ht="52.5" customHeight="1">
      <c r="A3" s="19" t="s">
        <v>18</v>
      </c>
    </row>
    <row r="4" ht="4.5" customHeight="1"/>
    <row r="5" spans="1:10" ht="79.5" customHeight="1">
      <c r="A5" s="2"/>
      <c r="B5" s="11" t="s">
        <v>3</v>
      </c>
      <c r="C5" s="11" t="s">
        <v>4</v>
      </c>
      <c r="D5" s="11" t="s">
        <v>0</v>
      </c>
      <c r="E5" s="11" t="s">
        <v>1</v>
      </c>
      <c r="F5" s="11" t="s">
        <v>2</v>
      </c>
      <c r="G5" s="43" t="s">
        <v>34</v>
      </c>
      <c r="H5" s="44" t="s">
        <v>35</v>
      </c>
      <c r="I5" s="45" t="s">
        <v>5</v>
      </c>
      <c r="J5" s="45" t="s">
        <v>6</v>
      </c>
    </row>
    <row r="6" spans="1:10" ht="12.75">
      <c r="A6" s="5" t="s">
        <v>43</v>
      </c>
      <c r="B6" s="4">
        <v>0</v>
      </c>
      <c r="C6" s="4">
        <v>6</v>
      </c>
      <c r="D6" s="3">
        <f>C6/1.96</f>
        <v>3.061224489795918</v>
      </c>
      <c r="E6" s="3">
        <f ca="1">NORMINV(RAND(),0,D6)</f>
        <v>2.989650340917405</v>
      </c>
      <c r="F6" s="46">
        <f>E6</f>
        <v>2.989650340917405</v>
      </c>
      <c r="G6" s="2"/>
      <c r="H6" s="2"/>
      <c r="I6" s="2"/>
      <c r="J6" s="2"/>
    </row>
    <row r="7" spans="1:10" ht="12.75">
      <c r="A7" s="5" t="s">
        <v>36</v>
      </c>
      <c r="B7" s="4">
        <v>0</v>
      </c>
      <c r="C7" s="4">
        <v>6</v>
      </c>
      <c r="D7" s="3">
        <f>C7/1.96</f>
        <v>3.061224489795918</v>
      </c>
      <c r="E7" s="3">
        <f ca="1">NORMINV(RAND(),0,D7)</f>
        <v>4.46539230884312</v>
      </c>
      <c r="F7" s="47"/>
      <c r="G7" s="48">
        <f>E7+F6</f>
        <v>7.455042649760525</v>
      </c>
      <c r="H7" s="49" t="str">
        <f>IF(G7&gt;0,"non-comp","compliant")</f>
        <v>non-comp</v>
      </c>
      <c r="I7" s="49" t="str">
        <f>IF(AND(H7="compliant",F6&gt;0),"y","n")</f>
        <v>n</v>
      </c>
      <c r="J7" s="49" t="str">
        <f>IF(AND(H7="non-comp",F6&lt;=0),"y","n")</f>
        <v>n</v>
      </c>
    </row>
    <row r="8" spans="1:10" ht="53.25" customHeight="1">
      <c r="A8" s="14"/>
      <c r="B8" s="15"/>
      <c r="C8" s="15"/>
      <c r="D8" s="16"/>
      <c r="E8" s="16"/>
      <c r="F8" s="17"/>
      <c r="G8" s="17"/>
      <c r="H8" s="18"/>
      <c r="I8" s="18"/>
      <c r="J8" s="18"/>
    </row>
    <row r="9" spans="1:10" ht="12.75">
      <c r="A9" s="82" t="s">
        <v>37</v>
      </c>
      <c r="B9" s="82"/>
      <c r="C9" s="82"/>
      <c r="D9" s="82"/>
      <c r="E9" s="82"/>
      <c r="F9" s="82"/>
      <c r="G9" s="82"/>
      <c r="H9" s="82"/>
      <c r="I9" s="82"/>
      <c r="J9" s="82"/>
    </row>
    <row r="10" spans="1:10" ht="13.5" thickBot="1">
      <c r="A10" s="78" t="s">
        <v>16</v>
      </c>
      <c r="B10" s="78"/>
      <c r="C10" s="78"/>
      <c r="D10" s="78"/>
      <c r="E10" s="78"/>
      <c r="F10" s="78"/>
      <c r="G10" s="78"/>
      <c r="H10" s="78"/>
      <c r="I10" s="78"/>
      <c r="J10" s="78"/>
    </row>
    <row r="11" spans="3:8" ht="12.75">
      <c r="C11" s="91" t="s">
        <v>38</v>
      </c>
      <c r="D11" s="92"/>
      <c r="E11" s="92"/>
      <c r="F11" s="92"/>
      <c r="G11" s="92"/>
      <c r="H11" s="93"/>
    </row>
    <row r="12" spans="1:8" ht="13.5" thickBot="1">
      <c r="A12" t="s">
        <v>7</v>
      </c>
      <c r="C12" s="41">
        <v>1</v>
      </c>
      <c r="D12" s="42">
        <v>2</v>
      </c>
      <c r="E12" s="42">
        <v>3</v>
      </c>
      <c r="F12" s="42">
        <v>4</v>
      </c>
      <c r="G12" s="42">
        <v>5</v>
      </c>
      <c r="H12" s="36">
        <v>6</v>
      </c>
    </row>
    <row r="13" spans="1:17" ht="12.75" customHeight="1">
      <c r="A13" s="79" t="s">
        <v>39</v>
      </c>
      <c r="B13" s="87">
        <v>1</v>
      </c>
      <c r="C13" s="20">
        <v>0.5053</v>
      </c>
      <c r="D13" s="21">
        <v>0.4971</v>
      </c>
      <c r="E13" s="21">
        <v>0.5093</v>
      </c>
      <c r="F13" s="21">
        <v>0.5074</v>
      </c>
      <c r="G13" s="21">
        <v>0.495</v>
      </c>
      <c r="H13" s="22">
        <v>0.4984</v>
      </c>
      <c r="K13" s="59"/>
      <c r="L13" s="59"/>
      <c r="M13" s="59"/>
      <c r="N13" s="59"/>
      <c r="O13" s="59"/>
      <c r="P13" s="59"/>
      <c r="Q13" s="58"/>
    </row>
    <row r="14" spans="1:17" ht="12.75">
      <c r="A14" s="80"/>
      <c r="B14" s="85"/>
      <c r="C14" s="60">
        <v>0</v>
      </c>
      <c r="D14" s="61">
        <v>0</v>
      </c>
      <c r="E14" s="61">
        <v>0</v>
      </c>
      <c r="F14" s="61">
        <v>0</v>
      </c>
      <c r="G14" s="61">
        <v>0</v>
      </c>
      <c r="H14" s="62">
        <v>0</v>
      </c>
      <c r="K14" s="59"/>
      <c r="L14" s="59"/>
      <c r="M14" s="59"/>
      <c r="N14" s="59"/>
      <c r="O14" s="59"/>
      <c r="P14" s="59"/>
      <c r="Q14" s="58"/>
    </row>
    <row r="15" spans="1:17" ht="12.75">
      <c r="A15" s="80"/>
      <c r="B15" s="84">
        <v>2</v>
      </c>
      <c r="C15" s="23">
        <v>0.4945</v>
      </c>
      <c r="D15" s="24">
        <v>0.4981</v>
      </c>
      <c r="E15" s="24">
        <v>0.5037</v>
      </c>
      <c r="F15" s="24">
        <v>0.5085</v>
      </c>
      <c r="G15" s="24">
        <v>0.4983</v>
      </c>
      <c r="H15" s="25">
        <v>0.5065</v>
      </c>
      <c r="K15" s="59"/>
      <c r="L15" s="59"/>
      <c r="M15" s="59"/>
      <c r="N15" s="59"/>
      <c r="O15" s="59"/>
      <c r="P15" s="59"/>
      <c r="Q15" s="58"/>
    </row>
    <row r="16" spans="1:17" ht="12.75">
      <c r="A16" s="80"/>
      <c r="B16" s="85"/>
      <c r="C16" s="60">
        <v>0</v>
      </c>
      <c r="D16" s="61">
        <v>0</v>
      </c>
      <c r="E16" s="61">
        <v>0</v>
      </c>
      <c r="F16" s="61">
        <v>0</v>
      </c>
      <c r="G16" s="61">
        <v>0</v>
      </c>
      <c r="H16" s="62">
        <v>0</v>
      </c>
      <c r="K16" s="59"/>
      <c r="L16" s="59"/>
      <c r="M16" s="59"/>
      <c r="N16" s="59"/>
      <c r="O16" s="59"/>
      <c r="P16" s="59"/>
      <c r="Q16" s="58"/>
    </row>
    <row r="17" spans="1:17" ht="12.75">
      <c r="A17" s="80"/>
      <c r="B17" s="84">
        <v>3</v>
      </c>
      <c r="C17" s="23">
        <v>0.4922</v>
      </c>
      <c r="D17" s="24">
        <v>0.4969</v>
      </c>
      <c r="E17" s="24">
        <v>0.4991</v>
      </c>
      <c r="F17" s="24">
        <v>0.498</v>
      </c>
      <c r="G17" s="24">
        <v>0.4987</v>
      </c>
      <c r="H17" s="25">
        <v>0.4973</v>
      </c>
      <c r="K17" s="59"/>
      <c r="L17" s="59"/>
      <c r="M17" s="59"/>
      <c r="N17" s="59"/>
      <c r="O17" s="59"/>
      <c r="P17" s="59"/>
      <c r="Q17" s="58"/>
    </row>
    <row r="18" spans="1:17" ht="12.75">
      <c r="A18" s="80"/>
      <c r="B18" s="85"/>
      <c r="C18" s="60">
        <v>0</v>
      </c>
      <c r="D18" s="61">
        <v>0</v>
      </c>
      <c r="E18" s="61">
        <v>0</v>
      </c>
      <c r="F18" s="61">
        <v>0</v>
      </c>
      <c r="G18" s="61">
        <v>0</v>
      </c>
      <c r="H18" s="62">
        <v>0</v>
      </c>
      <c r="K18" s="59"/>
      <c r="L18" s="59"/>
      <c r="M18" s="59"/>
      <c r="N18" s="59"/>
      <c r="O18" s="59"/>
      <c r="P18" s="59"/>
      <c r="Q18" s="58"/>
    </row>
    <row r="19" spans="1:17" ht="12.75">
      <c r="A19" s="80"/>
      <c r="B19" s="84">
        <v>4</v>
      </c>
      <c r="C19" s="23">
        <v>0.4955</v>
      </c>
      <c r="D19" s="24">
        <v>0.505</v>
      </c>
      <c r="E19" s="24">
        <v>0.4993</v>
      </c>
      <c r="F19" s="24">
        <v>0.5037</v>
      </c>
      <c r="G19" s="24">
        <v>0.4959</v>
      </c>
      <c r="H19" s="25">
        <v>0.4949</v>
      </c>
      <c r="K19" s="59"/>
      <c r="L19" s="59"/>
      <c r="M19" s="59"/>
      <c r="N19" s="59"/>
      <c r="O19" s="59"/>
      <c r="P19" s="59"/>
      <c r="Q19" s="58"/>
    </row>
    <row r="20" spans="1:17" ht="12.75">
      <c r="A20" s="80"/>
      <c r="B20" s="85"/>
      <c r="C20" s="60">
        <v>0</v>
      </c>
      <c r="D20" s="61">
        <v>0</v>
      </c>
      <c r="E20" s="61">
        <v>0</v>
      </c>
      <c r="F20" s="61">
        <v>0</v>
      </c>
      <c r="G20" s="61">
        <v>0</v>
      </c>
      <c r="H20" s="62">
        <v>0</v>
      </c>
      <c r="K20" s="59"/>
      <c r="L20" s="59"/>
      <c r="M20" s="59"/>
      <c r="N20" s="59"/>
      <c r="O20" s="59"/>
      <c r="P20" s="59"/>
      <c r="Q20" s="58"/>
    </row>
    <row r="21" spans="1:17" ht="12.75">
      <c r="A21" s="80"/>
      <c r="B21" s="84">
        <v>5</v>
      </c>
      <c r="C21" s="23">
        <v>0.501</v>
      </c>
      <c r="D21" s="24">
        <v>0.506</v>
      </c>
      <c r="E21" s="24">
        <v>0.5037</v>
      </c>
      <c r="F21" s="24">
        <v>0.4954</v>
      </c>
      <c r="G21" s="24">
        <v>0.497</v>
      </c>
      <c r="H21" s="25">
        <v>0.4945</v>
      </c>
      <c r="K21" s="59"/>
      <c r="L21" s="59"/>
      <c r="M21" s="59"/>
      <c r="N21" s="59"/>
      <c r="O21" s="59"/>
      <c r="P21" s="59"/>
      <c r="Q21" s="58"/>
    </row>
    <row r="22" spans="1:17" ht="12.75">
      <c r="A22" s="80"/>
      <c r="B22" s="85"/>
      <c r="C22" s="60">
        <v>0</v>
      </c>
      <c r="D22" s="61">
        <v>0</v>
      </c>
      <c r="E22" s="61">
        <v>0</v>
      </c>
      <c r="F22" s="61">
        <v>0</v>
      </c>
      <c r="G22" s="61">
        <v>0</v>
      </c>
      <c r="H22" s="62">
        <v>0</v>
      </c>
      <c r="K22" s="59"/>
      <c r="L22" s="59"/>
      <c r="M22" s="59"/>
      <c r="N22" s="59"/>
      <c r="O22" s="59"/>
      <c r="P22" s="59"/>
      <c r="Q22" s="58"/>
    </row>
    <row r="23" spans="1:17" ht="12.75">
      <c r="A23" s="80"/>
      <c r="B23" s="84">
        <v>6</v>
      </c>
      <c r="C23" s="23">
        <v>0.5096</v>
      </c>
      <c r="D23" s="24">
        <v>0.4918</v>
      </c>
      <c r="E23" s="24">
        <v>0.5017</v>
      </c>
      <c r="F23" s="24">
        <v>0.4981</v>
      </c>
      <c r="G23" s="24">
        <v>0.5083</v>
      </c>
      <c r="H23" s="25">
        <v>0.502</v>
      </c>
      <c r="K23" s="59"/>
      <c r="L23" s="59"/>
      <c r="M23" s="59"/>
      <c r="N23" s="59"/>
      <c r="O23" s="59"/>
      <c r="P23" s="59"/>
      <c r="Q23" s="58"/>
    </row>
    <row r="24" spans="1:17" ht="13.5" thickBot="1">
      <c r="A24" s="81"/>
      <c r="B24" s="86"/>
      <c r="C24" s="63">
        <v>0</v>
      </c>
      <c r="D24" s="64">
        <v>0</v>
      </c>
      <c r="E24" s="64">
        <v>0</v>
      </c>
      <c r="F24" s="64">
        <v>0</v>
      </c>
      <c r="G24" s="64">
        <v>0</v>
      </c>
      <c r="H24" s="65">
        <v>0</v>
      </c>
      <c r="I24" s="40"/>
      <c r="K24" s="58"/>
      <c r="L24" s="58"/>
      <c r="M24" s="58"/>
      <c r="N24" s="58"/>
      <c r="O24" s="58"/>
      <c r="P24" s="58"/>
      <c r="Q24" s="58"/>
    </row>
    <row r="25" ht="12.75" customHeight="1"/>
    <row r="26" spans="1:10" ht="12.75" customHeight="1">
      <c r="A26" s="82" t="s">
        <v>12</v>
      </c>
      <c r="B26" s="82"/>
      <c r="C26" s="82"/>
      <c r="D26" s="82"/>
      <c r="E26" s="82"/>
      <c r="F26" s="82"/>
      <c r="G26" s="82"/>
      <c r="H26" s="82"/>
      <c r="I26" s="82"/>
      <c r="J26" s="82"/>
    </row>
    <row r="27" spans="1:10" ht="30.75" customHeight="1" thickBot="1">
      <c r="A27" s="83" t="s">
        <v>40</v>
      </c>
      <c r="B27" s="83"/>
      <c r="C27" s="83"/>
      <c r="D27" s="83"/>
      <c r="E27" s="83"/>
      <c r="F27" s="83"/>
      <c r="G27" s="83"/>
      <c r="H27" s="83"/>
      <c r="I27" s="83"/>
      <c r="J27" s="83"/>
    </row>
    <row r="28" spans="3:8" ht="12.75">
      <c r="C28" s="91" t="s">
        <v>33</v>
      </c>
      <c r="D28" s="92"/>
      <c r="E28" s="92"/>
      <c r="F28" s="92"/>
      <c r="G28" s="92"/>
      <c r="H28" s="93"/>
    </row>
    <row r="29" spans="1:8" ht="13.5" thickBot="1">
      <c r="A29" t="s">
        <v>7</v>
      </c>
      <c r="C29" s="32">
        <v>1</v>
      </c>
      <c r="D29" s="33">
        <v>2</v>
      </c>
      <c r="E29" s="33">
        <v>3</v>
      </c>
      <c r="F29" s="33">
        <v>4</v>
      </c>
      <c r="G29" s="33">
        <v>5</v>
      </c>
      <c r="H29" s="34">
        <v>6</v>
      </c>
    </row>
    <row r="30" spans="1:8" ht="12.75" customHeight="1">
      <c r="A30" s="88" t="s">
        <v>41</v>
      </c>
      <c r="B30" s="9">
        <v>1</v>
      </c>
      <c r="C30" s="20">
        <v>0.1243</v>
      </c>
      <c r="D30" s="21">
        <v>0.1798</v>
      </c>
      <c r="E30" s="21">
        <v>0.1928</v>
      </c>
      <c r="F30" s="21">
        <v>0.2146</v>
      </c>
      <c r="G30" s="21">
        <v>0.2253</v>
      </c>
      <c r="H30" s="22">
        <v>0.2215</v>
      </c>
    </row>
    <row r="31" spans="1:8" ht="12.75">
      <c r="A31" s="89"/>
      <c r="B31" s="10">
        <v>2</v>
      </c>
      <c r="C31" s="23">
        <v>0.0735</v>
      </c>
      <c r="D31" s="24">
        <v>0.1271</v>
      </c>
      <c r="E31" s="24">
        <v>0.1568</v>
      </c>
      <c r="F31" s="24">
        <v>0.1711</v>
      </c>
      <c r="G31" s="24">
        <v>0.1921</v>
      </c>
      <c r="H31" s="25">
        <v>0.1996</v>
      </c>
    </row>
    <row r="32" spans="1:8" ht="12.75">
      <c r="A32" s="89"/>
      <c r="B32" s="10">
        <v>3</v>
      </c>
      <c r="C32" s="23">
        <v>0.0528</v>
      </c>
      <c r="D32" s="24">
        <v>0.0949</v>
      </c>
      <c r="E32" s="24">
        <v>0.1213</v>
      </c>
      <c r="F32" s="24">
        <v>0.149</v>
      </c>
      <c r="G32" s="24">
        <v>0.1598</v>
      </c>
      <c r="H32" s="25">
        <v>0.1746</v>
      </c>
    </row>
    <row r="33" spans="1:8" ht="12.75">
      <c r="A33" s="89"/>
      <c r="B33" s="10">
        <v>4</v>
      </c>
      <c r="C33" s="23">
        <v>0.0361</v>
      </c>
      <c r="D33" s="24">
        <v>0.0729</v>
      </c>
      <c r="E33" s="24">
        <v>0.0991</v>
      </c>
      <c r="F33" s="24">
        <v>0.1194</v>
      </c>
      <c r="G33" s="24">
        <v>0.1355</v>
      </c>
      <c r="H33" s="25">
        <v>0.1618</v>
      </c>
    </row>
    <row r="34" spans="1:8" ht="12.75">
      <c r="A34" s="89"/>
      <c r="B34" s="10">
        <v>5</v>
      </c>
      <c r="C34" s="23">
        <v>0.0317</v>
      </c>
      <c r="D34" s="24">
        <v>0.0624</v>
      </c>
      <c r="E34" s="24">
        <v>0.0859</v>
      </c>
      <c r="F34" s="24">
        <v>0.106</v>
      </c>
      <c r="G34" s="24">
        <v>0.1261</v>
      </c>
      <c r="H34" s="25">
        <v>0.1423</v>
      </c>
    </row>
    <row r="35" spans="1:8" ht="13.5" thickBot="1">
      <c r="A35" s="90"/>
      <c r="B35" s="8">
        <v>6</v>
      </c>
      <c r="C35" s="26">
        <v>0.0254</v>
      </c>
      <c r="D35" s="27">
        <v>0.0534</v>
      </c>
      <c r="E35" s="27">
        <v>0.0779</v>
      </c>
      <c r="F35" s="27">
        <v>0.0917</v>
      </c>
      <c r="G35" s="27">
        <v>0.1078</v>
      </c>
      <c r="H35" s="28">
        <v>0.123</v>
      </c>
    </row>
    <row r="36" ht="12.75" customHeight="1"/>
    <row r="37" spans="1:13" ht="12.75">
      <c r="A37" s="82" t="s">
        <v>13</v>
      </c>
      <c r="B37" s="82"/>
      <c r="C37" s="82"/>
      <c r="D37" s="82"/>
      <c r="E37" s="82"/>
      <c r="F37" s="82"/>
      <c r="G37" s="82"/>
      <c r="H37" s="82"/>
      <c r="I37" s="82"/>
      <c r="J37" s="82"/>
      <c r="L37" s="82"/>
      <c r="M37" s="82"/>
    </row>
    <row r="38" spans="1:13" ht="30" customHeight="1" thickBot="1">
      <c r="A38" s="83" t="s">
        <v>42</v>
      </c>
      <c r="B38" s="83"/>
      <c r="C38" s="83"/>
      <c r="D38" s="83"/>
      <c r="E38" s="83"/>
      <c r="F38" s="83"/>
      <c r="G38" s="83"/>
      <c r="H38" s="83"/>
      <c r="I38" s="83"/>
      <c r="J38" s="83"/>
      <c r="L38" s="83"/>
      <c r="M38" s="83"/>
    </row>
    <row r="39" spans="3:8" ht="12.75">
      <c r="C39" s="94">
        <v>0.1256</v>
      </c>
      <c r="D39" s="95"/>
      <c r="E39" s="95"/>
      <c r="F39" s="95"/>
      <c r="G39" s="95"/>
      <c r="H39" s="96"/>
    </row>
    <row r="40" spans="1:8" ht="13.5" thickBot="1">
      <c r="A40" t="s">
        <v>7</v>
      </c>
      <c r="C40" s="32">
        <v>1</v>
      </c>
      <c r="D40" s="33">
        <v>2</v>
      </c>
      <c r="E40" s="33">
        <v>3</v>
      </c>
      <c r="F40" s="33">
        <v>4</v>
      </c>
      <c r="G40" s="33">
        <v>5</v>
      </c>
      <c r="H40" s="34">
        <v>6</v>
      </c>
    </row>
    <row r="41" spans="1:8" ht="12.75" customHeight="1">
      <c r="A41" s="88" t="s">
        <v>41</v>
      </c>
      <c r="B41" s="9">
        <v>1</v>
      </c>
      <c r="C41" s="20">
        <v>0.1311</v>
      </c>
      <c r="D41" s="21">
        <v>0.1757</v>
      </c>
      <c r="E41" s="21">
        <v>0.2014</v>
      </c>
      <c r="F41" s="21">
        <v>0.2201</v>
      </c>
      <c r="G41" s="21">
        <v>0.2104</v>
      </c>
      <c r="H41" s="22">
        <v>0.2259</v>
      </c>
    </row>
    <row r="42" spans="1:8" ht="12.75">
      <c r="A42" s="89"/>
      <c r="B42" s="10">
        <v>2</v>
      </c>
      <c r="C42" s="23">
        <v>0.0729</v>
      </c>
      <c r="D42" s="24">
        <v>0.1253</v>
      </c>
      <c r="E42" s="24">
        <v>0.1632</v>
      </c>
      <c r="F42" s="24">
        <v>0.1724</v>
      </c>
      <c r="G42" s="24">
        <v>0.1879</v>
      </c>
      <c r="H42" s="25">
        <v>0.198</v>
      </c>
    </row>
    <row r="43" spans="1:8" ht="12.75">
      <c r="A43" s="89"/>
      <c r="B43" s="10">
        <v>3</v>
      </c>
      <c r="C43" s="23">
        <v>0.0508</v>
      </c>
      <c r="D43" s="24">
        <v>0.0957</v>
      </c>
      <c r="E43" s="24">
        <v>0.1252</v>
      </c>
      <c r="F43" s="24">
        <v>0.1458</v>
      </c>
      <c r="G43" s="24">
        <v>0.1642</v>
      </c>
      <c r="H43" s="25">
        <v>0.1728</v>
      </c>
    </row>
    <row r="44" spans="1:8" ht="12.75">
      <c r="A44" s="89"/>
      <c r="B44" s="10">
        <v>4</v>
      </c>
      <c r="C44" s="23">
        <v>0.0384</v>
      </c>
      <c r="D44" s="24">
        <v>0.0767</v>
      </c>
      <c r="E44" s="24">
        <v>0.1051</v>
      </c>
      <c r="F44" s="24">
        <v>0.1192</v>
      </c>
      <c r="G44" s="24">
        <v>0.1459</v>
      </c>
      <c r="H44" s="25">
        <v>0.1552</v>
      </c>
    </row>
    <row r="45" spans="1:8" ht="12.75">
      <c r="A45" s="89"/>
      <c r="B45" s="10">
        <v>5</v>
      </c>
      <c r="C45" s="23">
        <v>0.0336</v>
      </c>
      <c r="D45" s="24">
        <v>0.0612</v>
      </c>
      <c r="E45" s="24">
        <v>0.0863</v>
      </c>
      <c r="F45" s="24">
        <v>0.1055</v>
      </c>
      <c r="G45" s="24">
        <v>0.1284</v>
      </c>
      <c r="H45" s="25">
        <v>0.1402</v>
      </c>
    </row>
    <row r="46" spans="1:8" ht="13.5" thickBot="1">
      <c r="A46" s="90"/>
      <c r="B46" s="8">
        <v>6</v>
      </c>
      <c r="C46" s="26">
        <v>0.0267</v>
      </c>
      <c r="D46" s="27">
        <v>0.052</v>
      </c>
      <c r="E46" s="27">
        <v>0.0746</v>
      </c>
      <c r="F46" s="27">
        <v>0.0931</v>
      </c>
      <c r="G46" s="27">
        <v>0.1133</v>
      </c>
      <c r="H46" s="28">
        <v>0.1215</v>
      </c>
    </row>
  </sheetData>
  <sheetProtection/>
  <mergeCells count="20">
    <mergeCell ref="A41:A46"/>
    <mergeCell ref="A26:J26"/>
    <mergeCell ref="A37:J37"/>
    <mergeCell ref="A9:J9"/>
    <mergeCell ref="C11:H11"/>
    <mergeCell ref="C28:H28"/>
    <mergeCell ref="A30:A35"/>
    <mergeCell ref="C39:H39"/>
    <mergeCell ref="A27:J27"/>
    <mergeCell ref="A38:J38"/>
    <mergeCell ref="A10:J10"/>
    <mergeCell ref="A13:A24"/>
    <mergeCell ref="L37:M37"/>
    <mergeCell ref="L38:M38"/>
    <mergeCell ref="B21:B22"/>
    <mergeCell ref="B23:B24"/>
    <mergeCell ref="B13:B14"/>
    <mergeCell ref="B15:B16"/>
    <mergeCell ref="B17:B18"/>
    <mergeCell ref="B19:B20"/>
  </mergeCells>
  <printOptions/>
  <pageMargins left="0.7874015748031497" right="0.7874015748031497" top="0.3937007874015748" bottom="0.3937007874015748" header="0" footer="0"/>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6">
    <tabColor indexed="12"/>
  </sheetPr>
  <dimension ref="A1:L46"/>
  <sheetViews>
    <sheetView showGridLines="0" zoomScalePageLayoutView="0" workbookViewId="0" topLeftCell="A1">
      <selection activeCell="A3" sqref="A3"/>
    </sheetView>
  </sheetViews>
  <sheetFormatPr defaultColWidth="9.140625" defaultRowHeight="12.75"/>
  <cols>
    <col min="1" max="1" width="10.57421875" style="0" customWidth="1"/>
    <col min="2" max="2" width="7.00390625" style="0" customWidth="1"/>
    <col min="3" max="3" width="10.00390625" style="0" customWidth="1"/>
    <col min="4" max="4" width="10.140625" style="0" customWidth="1"/>
    <col min="6" max="6" width="10.8515625" style="0" customWidth="1"/>
    <col min="7" max="7" width="9.00390625" style="0" customWidth="1"/>
    <col min="8" max="8" width="9.421875" style="0" customWidth="1"/>
    <col min="9" max="9" width="5.28125" style="0" customWidth="1"/>
    <col min="10" max="10" width="5.57421875" style="0" customWidth="1"/>
  </cols>
  <sheetData>
    <row r="1" ht="18">
      <c r="A1" s="1" t="s">
        <v>8</v>
      </c>
    </row>
    <row r="2" ht="3.75" customHeight="1"/>
    <row r="3" ht="93.75" customHeight="1">
      <c r="A3" s="19" t="s">
        <v>19</v>
      </c>
    </row>
    <row r="5" spans="1:10" ht="75.75" customHeight="1">
      <c r="A5" s="2"/>
      <c r="B5" s="11" t="s">
        <v>3</v>
      </c>
      <c r="C5" s="11" t="s">
        <v>4</v>
      </c>
      <c r="D5" s="11" t="s">
        <v>0</v>
      </c>
      <c r="E5" s="11" t="s">
        <v>1</v>
      </c>
      <c r="F5" s="11" t="s">
        <v>2</v>
      </c>
      <c r="G5" s="43" t="s">
        <v>34</v>
      </c>
      <c r="H5" s="12" t="s">
        <v>35</v>
      </c>
      <c r="I5" s="13" t="s">
        <v>5</v>
      </c>
      <c r="J5" s="13" t="s">
        <v>6</v>
      </c>
    </row>
    <row r="6" spans="1:10" ht="12.75">
      <c r="A6" s="5" t="s">
        <v>43</v>
      </c>
      <c r="B6" s="4">
        <v>0</v>
      </c>
      <c r="C6" s="4">
        <v>6</v>
      </c>
      <c r="D6" s="35">
        <f>C6/1.96</f>
        <v>3.061224489795918</v>
      </c>
      <c r="E6" s="3">
        <f ca="1">NORMINV(RAND(),0,D6)</f>
        <v>4.524930931480274</v>
      </c>
      <c r="F6" s="50">
        <f>IF(C6&lt;=4,E6,E6-(C6-4))</f>
        <v>2.5249309314802737</v>
      </c>
      <c r="G6" s="2"/>
      <c r="H6" s="2"/>
      <c r="I6" s="2"/>
      <c r="J6" s="2"/>
    </row>
    <row r="7" spans="1:10" ht="12.75">
      <c r="A7" s="5" t="s">
        <v>36</v>
      </c>
      <c r="B7" s="4">
        <v>0</v>
      </c>
      <c r="C7" s="4">
        <v>6</v>
      </c>
      <c r="D7" s="35">
        <f>C7/1.96</f>
        <v>3.061224489795918</v>
      </c>
      <c r="E7" s="3">
        <f ca="1">NORMINV(RAND(),0,D7)</f>
        <v>-4.4485570210954</v>
      </c>
      <c r="F7" s="51"/>
      <c r="G7" s="50">
        <f>E7+F6</f>
        <v>-1.9236260896151265</v>
      </c>
      <c r="H7" s="49" t="str">
        <f>IF(G7&gt;0,"non-comp","compliant")</f>
        <v>compliant</v>
      </c>
      <c r="I7" s="49" t="str">
        <f>IF(AND(H7="compliant",F6&gt;0),"y","n")</f>
        <v>y</v>
      </c>
      <c r="J7" s="49" t="str">
        <f>IF(AND(H7="non-comp",F6&lt;=0),"y","n")</f>
        <v>n</v>
      </c>
    </row>
    <row r="8" spans="1:12" ht="56.25" customHeight="1">
      <c r="A8" s="14"/>
      <c r="B8" s="15"/>
      <c r="C8" s="15"/>
      <c r="D8" s="16"/>
      <c r="E8" s="16"/>
      <c r="F8" s="17"/>
      <c r="G8" s="17"/>
      <c r="H8" s="18"/>
      <c r="I8" s="18"/>
      <c r="J8" s="18"/>
      <c r="L8" s="29"/>
    </row>
    <row r="9" spans="1:10" ht="13.5" customHeight="1">
      <c r="A9" s="82" t="s">
        <v>37</v>
      </c>
      <c r="B9" s="82"/>
      <c r="C9" s="82"/>
      <c r="D9" s="82"/>
      <c r="E9" s="82"/>
      <c r="F9" s="82"/>
      <c r="G9" s="82"/>
      <c r="H9" s="82"/>
      <c r="I9" s="82"/>
      <c r="J9" s="82"/>
    </row>
    <row r="10" spans="1:10" ht="13.5" thickBot="1">
      <c r="A10" s="78" t="s">
        <v>16</v>
      </c>
      <c r="B10" s="78"/>
      <c r="C10" s="78"/>
      <c r="D10" s="78"/>
      <c r="E10" s="78"/>
      <c r="F10" s="78"/>
      <c r="G10" s="78"/>
      <c r="H10" s="78"/>
      <c r="I10" s="78"/>
      <c r="J10" s="78"/>
    </row>
    <row r="11" spans="3:8" ht="12.75">
      <c r="C11" s="91" t="s">
        <v>38</v>
      </c>
      <c r="D11" s="92"/>
      <c r="E11" s="92"/>
      <c r="F11" s="92"/>
      <c r="G11" s="92"/>
      <c r="H11" s="93"/>
    </row>
    <row r="12" spans="1:8" ht="12.75" customHeight="1" thickBot="1">
      <c r="A12" t="s">
        <v>7</v>
      </c>
      <c r="C12" s="41">
        <v>1</v>
      </c>
      <c r="D12" s="42">
        <v>2</v>
      </c>
      <c r="E12" s="42">
        <v>3</v>
      </c>
      <c r="F12" s="42">
        <v>4</v>
      </c>
      <c r="G12" s="42">
        <v>5</v>
      </c>
      <c r="H12" s="36">
        <v>6</v>
      </c>
    </row>
    <row r="13" spans="1:8" ht="12.75" customHeight="1">
      <c r="A13" s="79" t="s">
        <v>39</v>
      </c>
      <c r="B13" s="87">
        <v>1</v>
      </c>
      <c r="C13" s="20">
        <v>0.4963</v>
      </c>
      <c r="D13" s="21">
        <v>0.4997</v>
      </c>
      <c r="E13" s="21">
        <v>0.4951</v>
      </c>
      <c r="F13" s="21">
        <v>0.5066</v>
      </c>
      <c r="G13" s="21">
        <v>0.504</v>
      </c>
      <c r="H13" s="22">
        <v>0.5064</v>
      </c>
    </row>
    <row r="14" spans="1:8" ht="12.75">
      <c r="A14" s="80"/>
      <c r="B14" s="85"/>
      <c r="C14" s="60">
        <v>0</v>
      </c>
      <c r="D14" s="61">
        <v>0</v>
      </c>
      <c r="E14" s="61">
        <v>0</v>
      </c>
      <c r="F14" s="61">
        <v>0</v>
      </c>
      <c r="G14" s="61">
        <v>0</v>
      </c>
      <c r="H14" s="62">
        <v>0</v>
      </c>
    </row>
    <row r="15" spans="1:8" ht="12.75">
      <c r="A15" s="80"/>
      <c r="B15" s="84">
        <v>2</v>
      </c>
      <c r="C15" s="23">
        <v>0.504</v>
      </c>
      <c r="D15" s="24">
        <v>0.4969</v>
      </c>
      <c r="E15" s="24">
        <v>0.4991</v>
      </c>
      <c r="F15" s="24">
        <v>0.5</v>
      </c>
      <c r="G15" s="24">
        <v>0.5018</v>
      </c>
      <c r="H15" s="25">
        <v>0.4969</v>
      </c>
    </row>
    <row r="16" spans="1:8" ht="12.75">
      <c r="A16" s="80"/>
      <c r="B16" s="85"/>
      <c r="C16" s="60">
        <v>0</v>
      </c>
      <c r="D16" s="61">
        <v>0</v>
      </c>
      <c r="E16" s="61">
        <v>0</v>
      </c>
      <c r="F16" s="61">
        <v>0</v>
      </c>
      <c r="G16" s="61">
        <v>0</v>
      </c>
      <c r="H16" s="62">
        <v>0</v>
      </c>
    </row>
    <row r="17" spans="1:8" ht="12.75">
      <c r="A17" s="80"/>
      <c r="B17" s="84">
        <v>3</v>
      </c>
      <c r="C17" s="23">
        <v>0.5043</v>
      </c>
      <c r="D17" s="24">
        <v>0.4957</v>
      </c>
      <c r="E17" s="24">
        <v>0.49</v>
      </c>
      <c r="F17" s="24">
        <v>0.4974</v>
      </c>
      <c r="G17" s="24">
        <v>0.4963</v>
      </c>
      <c r="H17" s="25">
        <v>0.4939</v>
      </c>
    </row>
    <row r="18" spans="1:8" ht="12.75">
      <c r="A18" s="80"/>
      <c r="B18" s="85"/>
      <c r="C18" s="60">
        <v>0</v>
      </c>
      <c r="D18" s="61">
        <v>0</v>
      </c>
      <c r="E18" s="61">
        <v>0</v>
      </c>
      <c r="F18" s="61">
        <v>0</v>
      </c>
      <c r="G18" s="61">
        <v>0</v>
      </c>
      <c r="H18" s="62">
        <v>0</v>
      </c>
    </row>
    <row r="19" spans="1:8" ht="12.75">
      <c r="A19" s="80"/>
      <c r="B19" s="84">
        <v>4</v>
      </c>
      <c r="C19" s="23">
        <v>0.5075</v>
      </c>
      <c r="D19" s="24">
        <v>0.4894</v>
      </c>
      <c r="E19" s="24">
        <v>0.4984</v>
      </c>
      <c r="F19" s="24">
        <v>0.5036</v>
      </c>
      <c r="G19" s="24">
        <v>0.5004</v>
      </c>
      <c r="H19" s="25">
        <v>0.5129</v>
      </c>
    </row>
    <row r="20" spans="1:8" ht="12.75">
      <c r="A20" s="80"/>
      <c r="B20" s="85"/>
      <c r="C20" s="60">
        <v>0</v>
      </c>
      <c r="D20" s="61">
        <v>0</v>
      </c>
      <c r="E20" s="61">
        <v>0</v>
      </c>
      <c r="F20" s="61">
        <v>0</v>
      </c>
      <c r="G20" s="61">
        <v>0</v>
      </c>
      <c r="H20" s="62">
        <v>0</v>
      </c>
    </row>
    <row r="21" spans="1:8" ht="12.75">
      <c r="A21" s="80"/>
      <c r="B21" s="84">
        <v>5</v>
      </c>
      <c r="C21" s="23">
        <v>0.3413</v>
      </c>
      <c r="D21" s="24">
        <v>0.3553</v>
      </c>
      <c r="E21" s="24">
        <v>0.3738</v>
      </c>
      <c r="F21" s="24">
        <v>0.3825</v>
      </c>
      <c r="G21" s="24">
        <v>0.3905</v>
      </c>
      <c r="H21" s="25">
        <v>0.4047</v>
      </c>
    </row>
    <row r="22" spans="1:8" ht="12.75">
      <c r="A22" s="80"/>
      <c r="B22" s="85"/>
      <c r="C22" s="60">
        <v>1</v>
      </c>
      <c r="D22" s="61">
        <v>1</v>
      </c>
      <c r="E22" s="61">
        <v>1</v>
      </c>
      <c r="F22" s="61">
        <v>1</v>
      </c>
      <c r="G22" s="61">
        <v>1</v>
      </c>
      <c r="H22" s="62">
        <v>1</v>
      </c>
    </row>
    <row r="23" spans="1:8" ht="12.75">
      <c r="A23" s="80"/>
      <c r="B23" s="84">
        <v>6</v>
      </c>
      <c r="C23" s="37">
        <v>0.2668</v>
      </c>
      <c r="D23" s="38">
        <v>0.2636</v>
      </c>
      <c r="E23" s="38">
        <v>0.2792</v>
      </c>
      <c r="F23" s="38">
        <v>0.2993</v>
      </c>
      <c r="G23" s="38">
        <v>0.3066</v>
      </c>
      <c r="H23" s="39">
        <v>0.3169</v>
      </c>
    </row>
    <row r="24" spans="1:9" ht="13.5" thickBot="1">
      <c r="A24" s="81"/>
      <c r="B24" s="86"/>
      <c r="C24" s="63">
        <v>2</v>
      </c>
      <c r="D24" s="64">
        <v>2</v>
      </c>
      <c r="E24" s="64">
        <v>2</v>
      </c>
      <c r="F24" s="64">
        <v>2</v>
      </c>
      <c r="G24" s="64">
        <v>2</v>
      </c>
      <c r="H24" s="65">
        <v>2</v>
      </c>
      <c r="I24" s="40"/>
    </row>
    <row r="26" spans="1:10" ht="12.75" customHeight="1">
      <c r="A26" s="82" t="s">
        <v>12</v>
      </c>
      <c r="B26" s="82"/>
      <c r="C26" s="82"/>
      <c r="D26" s="82"/>
      <c r="E26" s="82"/>
      <c r="F26" s="82"/>
      <c r="G26" s="82"/>
      <c r="H26" s="82"/>
      <c r="I26" s="82"/>
      <c r="J26" s="82"/>
    </row>
    <row r="27" spans="1:10" ht="28.5" customHeight="1" thickBot="1">
      <c r="A27" s="83" t="s">
        <v>40</v>
      </c>
      <c r="B27" s="83"/>
      <c r="C27" s="83"/>
      <c r="D27" s="83"/>
      <c r="E27" s="83"/>
      <c r="F27" s="83"/>
      <c r="G27" s="83"/>
      <c r="H27" s="83"/>
      <c r="I27" s="83"/>
      <c r="J27" s="83"/>
    </row>
    <row r="28" spans="3:8" ht="12.75">
      <c r="C28" s="91" t="s">
        <v>33</v>
      </c>
      <c r="D28" s="92"/>
      <c r="E28" s="92"/>
      <c r="F28" s="92"/>
      <c r="G28" s="92"/>
      <c r="H28" s="93"/>
    </row>
    <row r="29" spans="1:8" ht="13.5" thickBot="1">
      <c r="A29" t="s">
        <v>7</v>
      </c>
      <c r="C29" s="6">
        <v>1</v>
      </c>
      <c r="D29" s="7">
        <v>2</v>
      </c>
      <c r="E29" s="7">
        <v>3</v>
      </c>
      <c r="F29" s="7">
        <v>4</v>
      </c>
      <c r="G29" s="7">
        <v>5</v>
      </c>
      <c r="H29" s="8">
        <v>6</v>
      </c>
    </row>
    <row r="30" spans="1:8" ht="12.75" customHeight="1">
      <c r="A30" s="88" t="s">
        <v>41</v>
      </c>
      <c r="B30" s="9">
        <v>1</v>
      </c>
      <c r="C30" s="20">
        <v>0.1267</v>
      </c>
      <c r="D30" s="21">
        <v>0.1712</v>
      </c>
      <c r="E30" s="21">
        <v>0.1953</v>
      </c>
      <c r="F30" s="21">
        <v>0.203</v>
      </c>
      <c r="G30" s="21">
        <v>0.2165</v>
      </c>
      <c r="H30" s="22">
        <v>0.2195</v>
      </c>
    </row>
    <row r="31" spans="1:8" ht="12.75">
      <c r="A31" s="89"/>
      <c r="B31" s="10">
        <v>2</v>
      </c>
      <c r="C31" s="23">
        <v>0.0745</v>
      </c>
      <c r="D31" s="24">
        <v>0.1272</v>
      </c>
      <c r="E31" s="24">
        <v>0.1594</v>
      </c>
      <c r="F31" s="24">
        <v>0.1769</v>
      </c>
      <c r="G31" s="24">
        <v>0.1967</v>
      </c>
      <c r="H31" s="25">
        <v>0.1979</v>
      </c>
    </row>
    <row r="32" spans="1:8" ht="12.75">
      <c r="A32" s="89"/>
      <c r="B32" s="10">
        <v>3</v>
      </c>
      <c r="C32" s="23">
        <v>0.0498</v>
      </c>
      <c r="D32" s="24">
        <v>0.0884</v>
      </c>
      <c r="E32" s="24">
        <v>0.1301</v>
      </c>
      <c r="F32" s="24">
        <v>0.148</v>
      </c>
      <c r="G32" s="24">
        <v>0.1571</v>
      </c>
      <c r="H32" s="25">
        <v>0.1785</v>
      </c>
    </row>
    <row r="33" spans="1:8" ht="12.75">
      <c r="A33" s="89"/>
      <c r="B33" s="10">
        <v>4</v>
      </c>
      <c r="C33" s="23">
        <v>0.0406</v>
      </c>
      <c r="D33" s="24">
        <v>0.0782</v>
      </c>
      <c r="E33" s="24">
        <v>0.1047</v>
      </c>
      <c r="F33" s="24">
        <v>0.1226</v>
      </c>
      <c r="G33" s="24">
        <v>0.1407</v>
      </c>
      <c r="H33" s="25">
        <v>0.1546</v>
      </c>
    </row>
    <row r="34" spans="1:8" ht="12.75">
      <c r="A34" s="89"/>
      <c r="B34" s="10">
        <v>5</v>
      </c>
      <c r="C34" s="23">
        <v>0.025</v>
      </c>
      <c r="D34" s="24">
        <v>0.0534</v>
      </c>
      <c r="E34" s="24">
        <v>0.069</v>
      </c>
      <c r="F34" s="24">
        <v>0.0876</v>
      </c>
      <c r="G34" s="24">
        <v>0.0991</v>
      </c>
      <c r="H34" s="25">
        <v>0.1068</v>
      </c>
    </row>
    <row r="35" spans="1:8" ht="13.5" thickBot="1">
      <c r="A35" s="90"/>
      <c r="B35" s="8">
        <v>6</v>
      </c>
      <c r="C35" s="26">
        <v>0.0214</v>
      </c>
      <c r="D35" s="27">
        <v>0.0385</v>
      </c>
      <c r="E35" s="27">
        <v>0.0497</v>
      </c>
      <c r="F35" s="27">
        <v>0.0604</v>
      </c>
      <c r="G35" s="27">
        <v>0.0685</v>
      </c>
      <c r="H35" s="28">
        <v>0.0749</v>
      </c>
    </row>
    <row r="37" spans="1:10" ht="12.75" customHeight="1">
      <c r="A37" s="82" t="s">
        <v>13</v>
      </c>
      <c r="B37" s="82"/>
      <c r="C37" s="82"/>
      <c r="D37" s="82"/>
      <c r="E37" s="82"/>
      <c r="F37" s="82"/>
      <c r="G37" s="82"/>
      <c r="H37" s="82"/>
      <c r="I37" s="82"/>
      <c r="J37" s="82"/>
    </row>
    <row r="38" spans="1:10" ht="30" customHeight="1" thickBot="1">
      <c r="A38" s="83" t="s">
        <v>42</v>
      </c>
      <c r="B38" s="83"/>
      <c r="C38" s="83"/>
      <c r="D38" s="83"/>
      <c r="E38" s="83"/>
      <c r="F38" s="83"/>
      <c r="G38" s="83"/>
      <c r="H38" s="83"/>
      <c r="I38" s="83"/>
      <c r="J38" s="83"/>
    </row>
    <row r="39" spans="3:8" ht="12.75">
      <c r="C39" s="91" t="s">
        <v>33</v>
      </c>
      <c r="D39" s="92"/>
      <c r="E39" s="92"/>
      <c r="F39" s="92"/>
      <c r="G39" s="92"/>
      <c r="H39" s="93"/>
    </row>
    <row r="40" spans="1:8" ht="13.5" thickBot="1">
      <c r="A40" t="s">
        <v>7</v>
      </c>
      <c r="C40" s="6">
        <v>1</v>
      </c>
      <c r="D40" s="7">
        <v>2</v>
      </c>
      <c r="E40" s="7">
        <v>3</v>
      </c>
      <c r="F40" s="7">
        <v>4</v>
      </c>
      <c r="G40" s="7">
        <v>5</v>
      </c>
      <c r="H40" s="8">
        <v>6</v>
      </c>
    </row>
    <row r="41" spans="1:8" ht="12.75">
      <c r="A41" s="88" t="s">
        <v>41</v>
      </c>
      <c r="B41" s="9">
        <v>1</v>
      </c>
      <c r="C41" s="20">
        <v>0.1245</v>
      </c>
      <c r="D41" s="21">
        <v>0.1739</v>
      </c>
      <c r="E41" s="21">
        <v>0.1981</v>
      </c>
      <c r="F41" s="21">
        <v>0.2115</v>
      </c>
      <c r="G41" s="21">
        <v>0.2254</v>
      </c>
      <c r="H41" s="22">
        <v>0.2253</v>
      </c>
    </row>
    <row r="42" spans="1:8" ht="12.75">
      <c r="A42" s="89"/>
      <c r="B42" s="10">
        <v>2</v>
      </c>
      <c r="C42" s="23">
        <v>0.0764</v>
      </c>
      <c r="D42" s="24">
        <v>0.1321</v>
      </c>
      <c r="E42" s="24">
        <v>0.1517</v>
      </c>
      <c r="F42" s="24">
        <v>0.173</v>
      </c>
      <c r="G42" s="24">
        <v>0.1892</v>
      </c>
      <c r="H42" s="25">
        <v>0.1962</v>
      </c>
    </row>
    <row r="43" spans="1:8" ht="12.75">
      <c r="A43" s="89"/>
      <c r="B43" s="10">
        <v>3</v>
      </c>
      <c r="C43" s="23">
        <v>0.0501</v>
      </c>
      <c r="D43" s="24">
        <v>0.0939</v>
      </c>
      <c r="E43" s="24">
        <v>0.1257</v>
      </c>
      <c r="F43" s="24">
        <v>0.145</v>
      </c>
      <c r="G43" s="24">
        <v>0.1552</v>
      </c>
      <c r="H43" s="25">
        <v>0.174</v>
      </c>
    </row>
    <row r="44" spans="1:8" ht="12.75">
      <c r="A44" s="89"/>
      <c r="B44" s="10">
        <v>4</v>
      </c>
      <c r="C44" s="23">
        <v>0.039</v>
      </c>
      <c r="D44" s="24">
        <v>0.071</v>
      </c>
      <c r="E44" s="24">
        <v>0.1009</v>
      </c>
      <c r="F44" s="24">
        <v>0.129</v>
      </c>
      <c r="G44" s="24">
        <v>0.14</v>
      </c>
      <c r="H44" s="25">
        <v>0.1545</v>
      </c>
    </row>
    <row r="45" spans="1:8" ht="12.75">
      <c r="A45" s="89"/>
      <c r="B45" s="10">
        <v>5</v>
      </c>
      <c r="C45" s="23">
        <v>0.0314</v>
      </c>
      <c r="D45" s="24">
        <v>0.0624</v>
      </c>
      <c r="E45" s="24">
        <v>0.0947</v>
      </c>
      <c r="F45" s="24">
        <v>0.1104</v>
      </c>
      <c r="G45" s="24">
        <v>0.1361</v>
      </c>
      <c r="H45" s="25">
        <v>0.1582</v>
      </c>
    </row>
    <row r="46" spans="1:8" ht="13.5" thickBot="1">
      <c r="A46" s="90"/>
      <c r="B46" s="8">
        <v>6</v>
      </c>
      <c r="C46" s="26">
        <v>0.0241</v>
      </c>
      <c r="D46" s="27">
        <v>0.0489</v>
      </c>
      <c r="E46" s="27">
        <v>0.0684</v>
      </c>
      <c r="F46" s="27">
        <v>0.0997</v>
      </c>
      <c r="G46" s="27">
        <v>0.1174</v>
      </c>
      <c r="H46" s="28">
        <v>0.1391</v>
      </c>
    </row>
  </sheetData>
  <sheetProtection/>
  <mergeCells count="18">
    <mergeCell ref="A41:A46"/>
    <mergeCell ref="A26:J26"/>
    <mergeCell ref="A37:J37"/>
    <mergeCell ref="A9:J9"/>
    <mergeCell ref="C28:H28"/>
    <mergeCell ref="A30:A35"/>
    <mergeCell ref="C39:H39"/>
    <mergeCell ref="A27:J27"/>
    <mergeCell ref="A38:J38"/>
    <mergeCell ref="A10:J10"/>
    <mergeCell ref="C11:H11"/>
    <mergeCell ref="A13:A24"/>
    <mergeCell ref="B13:B14"/>
    <mergeCell ref="B15:B16"/>
    <mergeCell ref="B17:B18"/>
    <mergeCell ref="B19:B20"/>
    <mergeCell ref="B21:B22"/>
    <mergeCell ref="B23:B24"/>
  </mergeCells>
  <printOptions/>
  <pageMargins left="0.75" right="0.75" top="0.79" bottom="0.8" header="0.5" footer="0.5"/>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sheetPr codeName="Sheet10">
    <tabColor indexed="12"/>
  </sheetPr>
  <dimension ref="A1:J46"/>
  <sheetViews>
    <sheetView showGridLines="0" zoomScalePageLayoutView="0" workbookViewId="0" topLeftCell="A1">
      <selection activeCell="C14" sqref="C14"/>
    </sheetView>
  </sheetViews>
  <sheetFormatPr defaultColWidth="9.140625" defaultRowHeight="12.75"/>
  <cols>
    <col min="1" max="1" width="10.421875" style="0" customWidth="1"/>
    <col min="2" max="2" width="7.00390625" style="0" customWidth="1"/>
    <col min="3" max="3" width="10.00390625" style="0" customWidth="1"/>
    <col min="4" max="4" width="10.140625" style="0" customWidth="1"/>
    <col min="6" max="6" width="10.8515625" style="0" customWidth="1"/>
    <col min="7" max="7" width="9.00390625" style="0" customWidth="1"/>
    <col min="8" max="8" width="9.421875" style="0" customWidth="1"/>
    <col min="9" max="9" width="5.28125" style="0" customWidth="1"/>
    <col min="10" max="10" width="5.57421875" style="0" customWidth="1"/>
  </cols>
  <sheetData>
    <row r="1" ht="18">
      <c r="A1" s="1" t="s">
        <v>8</v>
      </c>
    </row>
    <row r="2" ht="3.75" customHeight="1"/>
    <row r="3" ht="63" customHeight="1">
      <c r="A3" s="19" t="s">
        <v>20</v>
      </c>
    </row>
    <row r="5" spans="1:10" ht="75.75" customHeight="1">
      <c r="A5" s="2"/>
      <c r="B5" s="11" t="s">
        <v>17</v>
      </c>
      <c r="C5" s="11" t="s">
        <v>4</v>
      </c>
      <c r="D5" s="11" t="s">
        <v>0</v>
      </c>
      <c r="E5" s="11" t="s">
        <v>1</v>
      </c>
      <c r="F5" s="11" t="s">
        <v>2</v>
      </c>
      <c r="G5" s="43" t="s">
        <v>34</v>
      </c>
      <c r="H5" s="12" t="s">
        <v>35</v>
      </c>
      <c r="I5" s="13" t="s">
        <v>5</v>
      </c>
      <c r="J5" s="13" t="s">
        <v>6</v>
      </c>
    </row>
    <row r="6" spans="1:10" ht="12.75">
      <c r="A6" s="5" t="s">
        <v>43</v>
      </c>
      <c r="B6" s="4">
        <v>0</v>
      </c>
      <c r="C6" s="4">
        <v>6</v>
      </c>
      <c r="D6" s="3">
        <f>C6/1.96</f>
        <v>3.061224489795918</v>
      </c>
      <c r="E6" s="3">
        <f ca="1">NORMINV(RAND(),0,D6)</f>
        <v>0.8188322406040593</v>
      </c>
      <c r="F6" s="46">
        <f>E6-C6</f>
        <v>-5.18116775939594</v>
      </c>
      <c r="G6" s="2"/>
      <c r="H6" s="2"/>
      <c r="I6" s="2"/>
      <c r="J6" s="2"/>
    </row>
    <row r="7" spans="1:10" ht="12.75">
      <c r="A7" s="5" t="s">
        <v>36</v>
      </c>
      <c r="B7" s="4">
        <v>0</v>
      </c>
      <c r="C7" s="4">
        <v>6</v>
      </c>
      <c r="D7" s="3">
        <f>C7/1.96</f>
        <v>3.061224489795918</v>
      </c>
      <c r="E7" s="3">
        <f ca="1">NORMINV(RAND(),0,D7)</f>
        <v>-0.7375516558037216</v>
      </c>
      <c r="F7" s="47"/>
      <c r="G7" s="48">
        <f>E7+F6</f>
        <v>-5.918719415199662</v>
      </c>
      <c r="H7" s="49" t="str">
        <f>IF(G7&gt;0,"non-comp","compliant")</f>
        <v>compliant</v>
      </c>
      <c r="I7" s="49" t="str">
        <f>IF(AND(H7="compliant",F6&gt;0),"y","n")</f>
        <v>n</v>
      </c>
      <c r="J7" s="49" t="str">
        <f>IF(AND(H7="non-comp",F6&lt;=0),"y","n")</f>
        <v>n</v>
      </c>
    </row>
    <row r="8" spans="1:10" ht="56.25" customHeight="1">
      <c r="A8" s="14"/>
      <c r="B8" s="15"/>
      <c r="C8" s="15"/>
      <c r="D8" s="16"/>
      <c r="E8" s="16"/>
      <c r="F8" s="17"/>
      <c r="G8" s="17"/>
      <c r="H8" s="18"/>
      <c r="I8" s="18"/>
      <c r="J8" s="18"/>
    </row>
    <row r="9" spans="1:10" ht="13.5" customHeight="1">
      <c r="A9" s="82" t="s">
        <v>37</v>
      </c>
      <c r="B9" s="82"/>
      <c r="C9" s="82"/>
      <c r="D9" s="82"/>
      <c r="E9" s="82"/>
      <c r="F9" s="82"/>
      <c r="G9" s="82"/>
      <c r="H9" s="82"/>
      <c r="I9" s="82"/>
      <c r="J9" s="82"/>
    </row>
    <row r="10" spans="1:10" ht="13.5" thickBot="1">
      <c r="A10" s="78" t="s">
        <v>16</v>
      </c>
      <c r="B10" s="78"/>
      <c r="C10" s="78"/>
      <c r="D10" s="78"/>
      <c r="E10" s="78"/>
      <c r="F10" s="78"/>
      <c r="G10" s="78"/>
      <c r="H10" s="78"/>
      <c r="I10" s="78"/>
      <c r="J10" s="78"/>
    </row>
    <row r="11" spans="3:8" ht="12.75">
      <c r="C11" s="91" t="s">
        <v>38</v>
      </c>
      <c r="D11" s="92"/>
      <c r="E11" s="92"/>
      <c r="F11" s="92"/>
      <c r="G11" s="92"/>
      <c r="H11" s="93"/>
    </row>
    <row r="12" spans="1:8" ht="12.75" customHeight="1" thickBot="1">
      <c r="A12" t="s">
        <v>7</v>
      </c>
      <c r="C12" s="41">
        <v>1</v>
      </c>
      <c r="D12" s="42">
        <v>2</v>
      </c>
      <c r="E12" s="42">
        <v>3</v>
      </c>
      <c r="F12" s="42">
        <v>4</v>
      </c>
      <c r="G12" s="42">
        <v>5</v>
      </c>
      <c r="H12" s="36">
        <v>6</v>
      </c>
    </row>
    <row r="13" spans="1:8" ht="12.75" customHeight="1">
      <c r="A13" s="79" t="s">
        <v>39</v>
      </c>
      <c r="B13" s="87">
        <v>1</v>
      </c>
      <c r="C13" s="20">
        <v>0.0859</v>
      </c>
      <c r="D13" s="21">
        <v>0.1944</v>
      </c>
      <c r="E13" s="21">
        <v>0.2756</v>
      </c>
      <c r="F13" s="21">
        <v>0.3235</v>
      </c>
      <c r="G13" s="21">
        <v>0.3456</v>
      </c>
      <c r="H13" s="22">
        <v>0.3691</v>
      </c>
    </row>
    <row r="14" spans="1:8" ht="12.75">
      <c r="A14" s="80"/>
      <c r="B14" s="85"/>
      <c r="C14" s="60">
        <v>1</v>
      </c>
      <c r="D14" s="61">
        <v>1</v>
      </c>
      <c r="E14" s="61">
        <v>1</v>
      </c>
      <c r="F14" s="61">
        <v>1</v>
      </c>
      <c r="G14" s="61">
        <v>1</v>
      </c>
      <c r="H14" s="62">
        <v>1</v>
      </c>
    </row>
    <row r="15" spans="1:8" ht="12.75">
      <c r="A15" s="80"/>
      <c r="B15" s="84">
        <v>2</v>
      </c>
      <c r="C15" s="23">
        <v>0.0405</v>
      </c>
      <c r="D15" s="24">
        <v>0.0871</v>
      </c>
      <c r="E15" s="24">
        <v>0.1339</v>
      </c>
      <c r="F15" s="24">
        <v>0.1917</v>
      </c>
      <c r="G15" s="24">
        <v>0.2317</v>
      </c>
      <c r="H15" s="25">
        <v>0.262</v>
      </c>
    </row>
    <row r="16" spans="1:8" ht="12.75">
      <c r="A16" s="80"/>
      <c r="B16" s="85"/>
      <c r="C16" s="60">
        <v>2</v>
      </c>
      <c r="D16" s="61">
        <v>2</v>
      </c>
      <c r="E16" s="61">
        <v>2</v>
      </c>
      <c r="F16" s="61">
        <v>2</v>
      </c>
      <c r="G16" s="61">
        <v>2</v>
      </c>
      <c r="H16" s="62">
        <v>2</v>
      </c>
    </row>
    <row r="17" spans="1:8" ht="12.75">
      <c r="A17" s="80"/>
      <c r="B17" s="84">
        <v>3</v>
      </c>
      <c r="C17" s="23">
        <v>0.0331</v>
      </c>
      <c r="D17" s="24">
        <v>0.0514</v>
      </c>
      <c r="E17" s="24">
        <v>0.0852</v>
      </c>
      <c r="F17" s="24">
        <v>0.1189</v>
      </c>
      <c r="G17" s="24">
        <v>0.1637</v>
      </c>
      <c r="H17" s="25">
        <v>0.188</v>
      </c>
    </row>
    <row r="18" spans="1:8" ht="12.75">
      <c r="A18" s="80"/>
      <c r="B18" s="85"/>
      <c r="C18" s="60">
        <v>3</v>
      </c>
      <c r="D18" s="61">
        <v>3</v>
      </c>
      <c r="E18" s="61">
        <v>3</v>
      </c>
      <c r="F18" s="61">
        <v>3</v>
      </c>
      <c r="G18" s="61">
        <v>3</v>
      </c>
      <c r="H18" s="62">
        <v>3</v>
      </c>
    </row>
    <row r="19" spans="1:8" ht="12.75">
      <c r="A19" s="80"/>
      <c r="B19" s="84">
        <v>4</v>
      </c>
      <c r="C19" s="23">
        <v>0.0269</v>
      </c>
      <c r="D19" s="24">
        <v>0.0419</v>
      </c>
      <c r="E19" s="24">
        <v>0.0555</v>
      </c>
      <c r="F19" s="24">
        <v>0.0818</v>
      </c>
      <c r="G19" s="24">
        <v>0.1126</v>
      </c>
      <c r="H19" s="25">
        <v>0.1375</v>
      </c>
    </row>
    <row r="20" spans="1:8" ht="12.75">
      <c r="A20" s="80"/>
      <c r="B20" s="85"/>
      <c r="C20" s="60">
        <v>4</v>
      </c>
      <c r="D20" s="61">
        <v>4</v>
      </c>
      <c r="E20" s="61">
        <v>4</v>
      </c>
      <c r="F20" s="61">
        <v>4</v>
      </c>
      <c r="G20" s="61">
        <v>4</v>
      </c>
      <c r="H20" s="62">
        <v>4</v>
      </c>
    </row>
    <row r="21" spans="1:8" ht="12.75">
      <c r="A21" s="80"/>
      <c r="B21" s="84">
        <v>5</v>
      </c>
      <c r="C21" s="23">
        <v>0.0295</v>
      </c>
      <c r="D21" s="24">
        <v>0.0327</v>
      </c>
      <c r="E21" s="24">
        <v>0.045</v>
      </c>
      <c r="F21" s="24">
        <v>0.0613</v>
      </c>
      <c r="G21" s="24">
        <v>0.0834</v>
      </c>
      <c r="H21" s="25">
        <v>0.1035</v>
      </c>
    </row>
    <row r="22" spans="1:8" ht="12.75">
      <c r="A22" s="80"/>
      <c r="B22" s="85"/>
      <c r="C22" s="60">
        <v>5</v>
      </c>
      <c r="D22" s="61">
        <v>5</v>
      </c>
      <c r="E22" s="61">
        <v>5</v>
      </c>
      <c r="F22" s="61">
        <v>5</v>
      </c>
      <c r="G22" s="61">
        <v>5</v>
      </c>
      <c r="H22" s="62">
        <v>5</v>
      </c>
    </row>
    <row r="23" spans="1:8" ht="12.75">
      <c r="A23" s="80"/>
      <c r="B23" s="84">
        <v>6</v>
      </c>
      <c r="C23" s="23">
        <v>0.0245</v>
      </c>
      <c r="D23" s="24">
        <v>0.0323</v>
      </c>
      <c r="E23" s="24">
        <v>0.0377</v>
      </c>
      <c r="F23" s="24">
        <v>0.0524</v>
      </c>
      <c r="G23" s="24">
        <v>0.0624</v>
      </c>
      <c r="H23" s="25">
        <v>0.0804</v>
      </c>
    </row>
    <row r="24" spans="1:9" ht="13.5" thickBot="1">
      <c r="A24" s="81"/>
      <c r="B24" s="86"/>
      <c r="C24" s="63">
        <v>6</v>
      </c>
      <c r="D24" s="64">
        <v>6</v>
      </c>
      <c r="E24" s="64">
        <v>6</v>
      </c>
      <c r="F24" s="64">
        <v>6</v>
      </c>
      <c r="G24" s="64">
        <v>6</v>
      </c>
      <c r="H24" s="65">
        <v>6</v>
      </c>
      <c r="I24" s="40"/>
    </row>
    <row r="26" spans="1:10" ht="12.75" customHeight="1">
      <c r="A26" s="82" t="s">
        <v>12</v>
      </c>
      <c r="B26" s="82"/>
      <c r="C26" s="82"/>
      <c r="D26" s="82"/>
      <c r="E26" s="82"/>
      <c r="F26" s="82"/>
      <c r="G26" s="82"/>
      <c r="H26" s="82"/>
      <c r="I26" s="82"/>
      <c r="J26" s="82"/>
    </row>
    <row r="27" spans="1:10" ht="28.5" customHeight="1" thickBot="1">
      <c r="A27" s="83" t="s">
        <v>40</v>
      </c>
      <c r="B27" s="83"/>
      <c r="C27" s="83"/>
      <c r="D27" s="83"/>
      <c r="E27" s="83"/>
      <c r="F27" s="83"/>
      <c r="G27" s="83"/>
      <c r="H27" s="83"/>
      <c r="I27" s="83"/>
      <c r="J27" s="83"/>
    </row>
    <row r="28" spans="3:8" ht="12.75">
      <c r="C28" s="91" t="s">
        <v>33</v>
      </c>
      <c r="D28" s="92"/>
      <c r="E28" s="92"/>
      <c r="F28" s="92"/>
      <c r="G28" s="92"/>
      <c r="H28" s="93"/>
    </row>
    <row r="29" spans="1:8" ht="13.5" thickBot="1">
      <c r="A29" t="s">
        <v>7</v>
      </c>
      <c r="C29" s="6">
        <v>1</v>
      </c>
      <c r="D29" s="7">
        <v>2</v>
      </c>
      <c r="E29" s="7">
        <v>3</v>
      </c>
      <c r="F29" s="7">
        <v>4</v>
      </c>
      <c r="G29" s="7">
        <v>5</v>
      </c>
      <c r="H29" s="8">
        <v>6</v>
      </c>
    </row>
    <row r="30" spans="1:8" ht="12.75" customHeight="1">
      <c r="A30" s="88" t="s">
        <v>41</v>
      </c>
      <c r="B30" s="9">
        <v>1</v>
      </c>
      <c r="C30" s="20">
        <v>0.008</v>
      </c>
      <c r="D30" s="21">
        <v>0.0119</v>
      </c>
      <c r="E30" s="21">
        <v>0.0114</v>
      </c>
      <c r="F30" s="21">
        <v>0.0119</v>
      </c>
      <c r="G30" s="21">
        <v>0.0105</v>
      </c>
      <c r="H30" s="22">
        <v>0.0113</v>
      </c>
    </row>
    <row r="31" spans="1:8" ht="12.75">
      <c r="A31" s="89"/>
      <c r="B31" s="10">
        <v>2</v>
      </c>
      <c r="C31" s="23">
        <v>0.0076</v>
      </c>
      <c r="D31" s="24">
        <v>0.0094</v>
      </c>
      <c r="E31" s="24">
        <v>0.0093</v>
      </c>
      <c r="F31" s="24">
        <v>0.0113</v>
      </c>
      <c r="G31" s="24">
        <v>0.0118</v>
      </c>
      <c r="H31" s="25">
        <v>0.0118</v>
      </c>
    </row>
    <row r="32" spans="1:8" ht="12.75">
      <c r="A32" s="89"/>
      <c r="B32" s="10">
        <v>3</v>
      </c>
      <c r="C32" s="23">
        <v>0.005</v>
      </c>
      <c r="D32" s="24">
        <v>0.0075</v>
      </c>
      <c r="E32" s="24">
        <v>0.0096</v>
      </c>
      <c r="F32" s="24">
        <v>0.0109</v>
      </c>
      <c r="G32" s="24">
        <v>0.009</v>
      </c>
      <c r="H32" s="25">
        <v>0.0093</v>
      </c>
    </row>
    <row r="33" spans="1:8" ht="12.75">
      <c r="A33" s="89"/>
      <c r="B33" s="10">
        <v>4</v>
      </c>
      <c r="C33" s="23">
        <v>0.0043</v>
      </c>
      <c r="D33" s="24">
        <v>0.0073</v>
      </c>
      <c r="E33" s="24">
        <v>0.0085</v>
      </c>
      <c r="F33" s="24">
        <v>0.0079</v>
      </c>
      <c r="G33" s="24">
        <v>0.0078</v>
      </c>
      <c r="H33" s="25">
        <v>0.0117</v>
      </c>
    </row>
    <row r="34" spans="1:8" ht="12.75">
      <c r="A34" s="89"/>
      <c r="B34" s="10">
        <v>5</v>
      </c>
      <c r="C34" s="23">
        <v>0.0036</v>
      </c>
      <c r="D34" s="24">
        <v>0.0065</v>
      </c>
      <c r="E34" s="24">
        <v>0.0074</v>
      </c>
      <c r="F34" s="24">
        <v>0.0078</v>
      </c>
      <c r="G34" s="24">
        <v>0.01</v>
      </c>
      <c r="H34" s="25">
        <v>0.0105</v>
      </c>
    </row>
    <row r="35" spans="1:8" ht="13.5" thickBot="1">
      <c r="A35" s="90"/>
      <c r="B35" s="8">
        <v>6</v>
      </c>
      <c r="C35" s="26">
        <v>0.0041</v>
      </c>
      <c r="D35" s="27">
        <v>0.0055</v>
      </c>
      <c r="E35" s="27">
        <v>0.0067</v>
      </c>
      <c r="F35" s="27">
        <v>0.0081</v>
      </c>
      <c r="G35" s="27">
        <v>0.0089</v>
      </c>
      <c r="H35" s="28">
        <v>0.0095</v>
      </c>
    </row>
    <row r="37" spans="1:10" ht="12" customHeight="1">
      <c r="A37" s="82" t="s">
        <v>13</v>
      </c>
      <c r="B37" s="82"/>
      <c r="C37" s="82"/>
      <c r="D37" s="82"/>
      <c r="E37" s="82"/>
      <c r="F37" s="82"/>
      <c r="G37" s="82"/>
      <c r="H37" s="82"/>
      <c r="I37" s="82"/>
      <c r="J37" s="82"/>
    </row>
    <row r="38" spans="1:10" ht="30.75" customHeight="1" thickBot="1">
      <c r="A38" s="83" t="s">
        <v>42</v>
      </c>
      <c r="B38" s="83"/>
      <c r="C38" s="83"/>
      <c r="D38" s="83"/>
      <c r="E38" s="83"/>
      <c r="F38" s="83"/>
      <c r="G38" s="83"/>
      <c r="H38" s="83"/>
      <c r="I38" s="83"/>
      <c r="J38" s="83"/>
    </row>
    <row r="39" spans="3:8" ht="12.75">
      <c r="C39" s="91" t="s">
        <v>33</v>
      </c>
      <c r="D39" s="92"/>
      <c r="E39" s="92"/>
      <c r="F39" s="92"/>
      <c r="G39" s="92"/>
      <c r="H39" s="93"/>
    </row>
    <row r="40" spans="1:8" ht="13.5" thickBot="1">
      <c r="A40" t="s">
        <v>7</v>
      </c>
      <c r="C40" s="6">
        <v>1</v>
      </c>
      <c r="D40" s="7">
        <v>2</v>
      </c>
      <c r="E40" s="7">
        <v>3</v>
      </c>
      <c r="F40" s="7">
        <v>4</v>
      </c>
      <c r="G40" s="7">
        <v>5</v>
      </c>
      <c r="H40" s="8">
        <v>6</v>
      </c>
    </row>
    <row r="41" spans="1:8" ht="12.75" customHeight="1">
      <c r="A41" s="88" t="s">
        <v>41</v>
      </c>
      <c r="B41" s="9">
        <v>1</v>
      </c>
      <c r="C41" s="20">
        <v>0.0678</v>
      </c>
      <c r="D41" s="21">
        <v>0.1823</v>
      </c>
      <c r="E41" s="21">
        <v>0.2624</v>
      </c>
      <c r="F41" s="21">
        <v>0.3111</v>
      </c>
      <c r="G41" s="21">
        <v>0.3296</v>
      </c>
      <c r="H41" s="22">
        <v>0.3561</v>
      </c>
    </row>
    <row r="42" spans="1:8" ht="12.75">
      <c r="A42" s="89"/>
      <c r="B42" s="10">
        <v>2</v>
      </c>
      <c r="C42" s="23">
        <v>0.0215</v>
      </c>
      <c r="D42" s="24">
        <v>0.0713</v>
      </c>
      <c r="E42" s="24">
        <v>0.1206</v>
      </c>
      <c r="F42" s="24">
        <v>0.1766</v>
      </c>
      <c r="G42" s="24">
        <v>0.2187</v>
      </c>
      <c r="H42" s="25">
        <v>0.2495</v>
      </c>
    </row>
    <row r="43" spans="1:8" ht="12.75">
      <c r="A43" s="89"/>
      <c r="B43" s="10">
        <v>3</v>
      </c>
      <c r="C43" s="23">
        <v>0.0122</v>
      </c>
      <c r="D43" s="24">
        <v>0.0346</v>
      </c>
      <c r="E43" s="24">
        <v>0.0691</v>
      </c>
      <c r="F43" s="24">
        <v>0.1032</v>
      </c>
      <c r="G43" s="24">
        <v>0.147</v>
      </c>
      <c r="H43" s="25">
        <v>0.1717</v>
      </c>
    </row>
    <row r="44" spans="1:8" ht="12.75">
      <c r="A44" s="89"/>
      <c r="B44" s="10">
        <v>4</v>
      </c>
      <c r="C44" s="23">
        <v>0.0084</v>
      </c>
      <c r="D44" s="24">
        <v>0.0218</v>
      </c>
      <c r="E44" s="24">
        <v>0.0393</v>
      </c>
      <c r="F44" s="24">
        <v>0.0651</v>
      </c>
      <c r="G44" s="24">
        <v>0.098</v>
      </c>
      <c r="H44" s="25">
        <v>0.1237</v>
      </c>
    </row>
    <row r="45" spans="1:8" ht="12.75">
      <c r="A45" s="89"/>
      <c r="B45" s="10">
        <v>5</v>
      </c>
      <c r="C45" s="23">
        <v>0.0053</v>
      </c>
      <c r="D45" s="24">
        <v>0.0136</v>
      </c>
      <c r="E45" s="24">
        <v>0.0284</v>
      </c>
      <c r="F45" s="24">
        <v>0.046</v>
      </c>
      <c r="G45" s="24">
        <v>0.0666</v>
      </c>
      <c r="H45" s="25">
        <v>0.0869</v>
      </c>
    </row>
    <row r="46" spans="1:8" ht="13.5" thickBot="1">
      <c r="A46" s="90"/>
      <c r="B46" s="8">
        <v>6</v>
      </c>
      <c r="C46" s="26">
        <v>0.0048</v>
      </c>
      <c r="D46" s="27">
        <v>0.0133</v>
      </c>
      <c r="E46" s="27">
        <v>0.0214</v>
      </c>
      <c r="F46" s="27">
        <v>0.0341</v>
      </c>
      <c r="G46" s="27">
        <v>0.0453</v>
      </c>
      <c r="H46" s="28">
        <v>0.0638</v>
      </c>
    </row>
  </sheetData>
  <sheetProtection/>
  <mergeCells count="18">
    <mergeCell ref="A41:A46"/>
    <mergeCell ref="A26:J26"/>
    <mergeCell ref="A37:J37"/>
    <mergeCell ref="A10:J10"/>
    <mergeCell ref="C11:H11"/>
    <mergeCell ref="A13:A24"/>
    <mergeCell ref="B13:B14"/>
    <mergeCell ref="B15:B16"/>
    <mergeCell ref="B17:B18"/>
    <mergeCell ref="B19:B20"/>
    <mergeCell ref="A9:J9"/>
    <mergeCell ref="C28:H28"/>
    <mergeCell ref="A30:A35"/>
    <mergeCell ref="C39:H39"/>
    <mergeCell ref="A27:J27"/>
    <mergeCell ref="A38:J38"/>
    <mergeCell ref="B21:B22"/>
    <mergeCell ref="B23:B24"/>
  </mergeCells>
  <printOptions/>
  <pageMargins left="0.75" right="0.75" top="0.79" bottom="0.8" header="0.5" footer="0.5"/>
  <pageSetup horizontalDpi="600" verticalDpi="6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codeName="Sheet4">
    <tabColor indexed="12"/>
  </sheetPr>
  <dimension ref="A1:J46"/>
  <sheetViews>
    <sheetView showGridLines="0" zoomScalePageLayoutView="0" workbookViewId="0" topLeftCell="A1">
      <selection activeCell="A3" sqref="A3"/>
    </sheetView>
  </sheetViews>
  <sheetFormatPr defaultColWidth="9.140625" defaultRowHeight="12.75"/>
  <cols>
    <col min="1" max="1" width="10.57421875" style="0" customWidth="1"/>
    <col min="2" max="2" width="7.00390625" style="0" customWidth="1"/>
    <col min="3" max="3" width="10.00390625" style="0" customWidth="1"/>
    <col min="4" max="4" width="10.140625" style="0" customWidth="1"/>
    <col min="6" max="6" width="10.8515625" style="0" customWidth="1"/>
    <col min="7" max="7" width="9.00390625" style="0" customWidth="1"/>
    <col min="8" max="8" width="9.421875" style="0" customWidth="1"/>
    <col min="9" max="9" width="5.28125" style="0" customWidth="1"/>
    <col min="10" max="10" width="5.57421875" style="0" customWidth="1"/>
  </cols>
  <sheetData>
    <row r="1" ht="18">
      <c r="A1" s="1" t="s">
        <v>8</v>
      </c>
    </row>
    <row r="2" ht="3.75" customHeight="1"/>
    <row r="3" ht="63" customHeight="1">
      <c r="A3" s="19" t="s">
        <v>21</v>
      </c>
    </row>
    <row r="5" spans="1:10" ht="75.75" customHeight="1">
      <c r="A5" s="2"/>
      <c r="B5" s="11" t="s">
        <v>17</v>
      </c>
      <c r="C5" s="11" t="s">
        <v>4</v>
      </c>
      <c r="D5" s="11" t="s">
        <v>0</v>
      </c>
      <c r="E5" s="11" t="s">
        <v>1</v>
      </c>
      <c r="F5" s="11" t="s">
        <v>2</v>
      </c>
      <c r="G5" s="43" t="s">
        <v>34</v>
      </c>
      <c r="H5" s="12" t="s">
        <v>35</v>
      </c>
      <c r="I5" s="13" t="s">
        <v>5</v>
      </c>
      <c r="J5" s="13" t="s">
        <v>6</v>
      </c>
    </row>
    <row r="6" spans="1:10" ht="12.75">
      <c r="A6" s="5" t="s">
        <v>43</v>
      </c>
      <c r="B6" s="4">
        <v>3</v>
      </c>
      <c r="C6" s="4">
        <v>6</v>
      </c>
      <c r="D6" s="3">
        <f>C6/1.96</f>
        <v>3.061224489795918</v>
      </c>
      <c r="E6" s="3">
        <f ca="1">NORMINV(RAND(),0,D6)</f>
        <v>4.289970223251926</v>
      </c>
      <c r="F6" s="46">
        <f>E6-B6</f>
        <v>1.2899702232519257</v>
      </c>
      <c r="G6" s="2"/>
      <c r="H6" s="2"/>
      <c r="I6" s="2"/>
      <c r="J6" s="2"/>
    </row>
    <row r="7" spans="1:10" ht="12.75">
      <c r="A7" s="5" t="s">
        <v>36</v>
      </c>
      <c r="B7" s="4">
        <v>0</v>
      </c>
      <c r="C7" s="4">
        <v>6</v>
      </c>
      <c r="D7" s="3">
        <f>C7/1.96</f>
        <v>3.061224489795918</v>
      </c>
      <c r="E7" s="3">
        <f ca="1">NORMINV(RAND(),0,D7)</f>
        <v>-3.4769257398371534</v>
      </c>
      <c r="F7" s="47"/>
      <c r="G7" s="48">
        <f>E7+F6</f>
        <v>-2.1869555165852277</v>
      </c>
      <c r="H7" s="49" t="str">
        <f>IF(G7&gt;0,"non-comp","compliant")</f>
        <v>compliant</v>
      </c>
      <c r="I7" s="49" t="str">
        <f>IF(AND(H7="compliant",F6&gt;0),"y","n")</f>
        <v>y</v>
      </c>
      <c r="J7" s="49" t="str">
        <f>IF(AND(H7="non-comp",F6&lt;=0),"y","n")</f>
        <v>n</v>
      </c>
    </row>
    <row r="8" spans="1:10" ht="56.25" customHeight="1">
      <c r="A8" s="14"/>
      <c r="B8" s="15"/>
      <c r="C8" s="15"/>
      <c r="D8" s="16"/>
      <c r="E8" s="16"/>
      <c r="F8" s="17"/>
      <c r="G8" s="17"/>
      <c r="H8" s="18"/>
      <c r="I8" s="18"/>
      <c r="J8" s="18"/>
    </row>
    <row r="9" spans="1:10" ht="13.5" customHeight="1">
      <c r="A9" s="82" t="s">
        <v>37</v>
      </c>
      <c r="B9" s="82"/>
      <c r="C9" s="82"/>
      <c r="D9" s="82"/>
      <c r="E9" s="82"/>
      <c r="F9" s="82"/>
      <c r="G9" s="82"/>
      <c r="H9" s="82"/>
      <c r="I9" s="82"/>
      <c r="J9" s="82"/>
    </row>
    <row r="10" spans="1:10" ht="13.5" thickBot="1">
      <c r="A10" s="78" t="s">
        <v>16</v>
      </c>
      <c r="B10" s="78"/>
      <c r="C10" s="78"/>
      <c r="D10" s="78"/>
      <c r="E10" s="78"/>
      <c r="F10" s="78"/>
      <c r="G10" s="78"/>
      <c r="H10" s="78"/>
      <c r="I10" s="78"/>
      <c r="J10" s="78"/>
    </row>
    <row r="11" spans="3:8" ht="12.75">
      <c r="C11" s="91" t="s">
        <v>38</v>
      </c>
      <c r="D11" s="92"/>
      <c r="E11" s="92"/>
      <c r="F11" s="92"/>
      <c r="G11" s="92"/>
      <c r="H11" s="93"/>
    </row>
    <row r="12" spans="1:8" ht="12.75" customHeight="1" thickBot="1">
      <c r="A12" t="s">
        <v>7</v>
      </c>
      <c r="C12" s="41">
        <v>1</v>
      </c>
      <c r="D12" s="42">
        <v>2</v>
      </c>
      <c r="E12" s="42">
        <v>3</v>
      </c>
      <c r="F12" s="42">
        <v>4</v>
      </c>
      <c r="G12" s="42">
        <v>5</v>
      </c>
      <c r="H12" s="36">
        <v>6</v>
      </c>
    </row>
    <row r="13" spans="1:8" ht="12.75" customHeight="1">
      <c r="A13" s="79" t="s">
        <v>39</v>
      </c>
      <c r="B13" s="87">
        <v>1</v>
      </c>
      <c r="C13" s="20">
        <v>0</v>
      </c>
      <c r="D13" s="21">
        <v>0.0045</v>
      </c>
      <c r="E13" s="21">
        <v>0.0269</v>
      </c>
      <c r="F13" s="21">
        <v>0.0743</v>
      </c>
      <c r="G13" s="21">
        <v>0.1242</v>
      </c>
      <c r="H13" s="22">
        <v>0.1673</v>
      </c>
    </row>
    <row r="14" spans="1:8" ht="12.75">
      <c r="A14" s="80"/>
      <c r="B14" s="85"/>
      <c r="C14" s="60">
        <v>3</v>
      </c>
      <c r="D14" s="61">
        <v>3</v>
      </c>
      <c r="E14" s="61">
        <v>3</v>
      </c>
      <c r="F14" s="61">
        <v>3</v>
      </c>
      <c r="G14" s="61">
        <v>3</v>
      </c>
      <c r="H14" s="62">
        <v>3</v>
      </c>
    </row>
    <row r="15" spans="1:8" ht="12.75">
      <c r="A15" s="80"/>
      <c r="B15" s="84">
        <v>2</v>
      </c>
      <c r="C15" s="23">
        <v>0.0045</v>
      </c>
      <c r="D15" s="24">
        <v>0.0183</v>
      </c>
      <c r="E15" s="24">
        <v>0.0529</v>
      </c>
      <c r="F15" s="24">
        <v>0.0955</v>
      </c>
      <c r="G15" s="24">
        <v>0.1364</v>
      </c>
      <c r="H15" s="25">
        <v>0.1758</v>
      </c>
    </row>
    <row r="16" spans="1:8" ht="12.75">
      <c r="A16" s="80"/>
      <c r="B16" s="85"/>
      <c r="C16" s="60">
        <v>3</v>
      </c>
      <c r="D16" s="61">
        <v>3</v>
      </c>
      <c r="E16" s="61">
        <v>3</v>
      </c>
      <c r="F16" s="61">
        <v>3</v>
      </c>
      <c r="G16" s="61">
        <v>3</v>
      </c>
      <c r="H16" s="62">
        <v>3</v>
      </c>
    </row>
    <row r="17" spans="1:8" ht="12.75">
      <c r="A17" s="80"/>
      <c r="B17" s="84">
        <v>3</v>
      </c>
      <c r="C17" s="23">
        <v>0.0284</v>
      </c>
      <c r="D17" s="24">
        <v>0.0515</v>
      </c>
      <c r="E17" s="24">
        <v>0.0859</v>
      </c>
      <c r="F17" s="24">
        <v>0.1186</v>
      </c>
      <c r="G17" s="24">
        <v>0.1623</v>
      </c>
      <c r="H17" s="25">
        <v>0.1896</v>
      </c>
    </row>
    <row r="18" spans="1:8" ht="12.75">
      <c r="A18" s="80"/>
      <c r="B18" s="85"/>
      <c r="C18" s="60">
        <v>3</v>
      </c>
      <c r="D18" s="61">
        <v>3</v>
      </c>
      <c r="E18" s="61">
        <v>3</v>
      </c>
      <c r="F18" s="61">
        <v>3</v>
      </c>
      <c r="G18" s="61">
        <v>3</v>
      </c>
      <c r="H18" s="62">
        <v>3</v>
      </c>
    </row>
    <row r="19" spans="1:8" ht="12.75">
      <c r="A19" s="80"/>
      <c r="B19" s="84">
        <v>4</v>
      </c>
      <c r="C19" s="23">
        <v>0.0751</v>
      </c>
      <c r="D19" s="24">
        <v>0.0994</v>
      </c>
      <c r="E19" s="24">
        <v>0.1184</v>
      </c>
      <c r="F19" s="24">
        <v>0.1557</v>
      </c>
      <c r="G19" s="24">
        <v>0.1755</v>
      </c>
      <c r="H19" s="25">
        <v>0.2054</v>
      </c>
    </row>
    <row r="20" spans="1:8" ht="12.75">
      <c r="A20" s="80"/>
      <c r="B20" s="85"/>
      <c r="C20" s="60">
        <v>3</v>
      </c>
      <c r="D20" s="61">
        <v>3</v>
      </c>
      <c r="E20" s="61">
        <v>3</v>
      </c>
      <c r="F20" s="61">
        <v>3</v>
      </c>
      <c r="G20" s="61">
        <v>3</v>
      </c>
      <c r="H20" s="62">
        <v>3</v>
      </c>
    </row>
    <row r="21" spans="1:8" ht="12.75">
      <c r="A21" s="80"/>
      <c r="B21" s="84">
        <v>5</v>
      </c>
      <c r="C21" s="23">
        <v>0.1278</v>
      </c>
      <c r="D21" s="24">
        <v>0.1303</v>
      </c>
      <c r="E21" s="24">
        <v>0.1524</v>
      </c>
      <c r="F21" s="24">
        <v>0.1766</v>
      </c>
      <c r="G21" s="24">
        <v>0.2029</v>
      </c>
      <c r="H21" s="25">
        <v>0.2293</v>
      </c>
    </row>
    <row r="22" spans="1:8" ht="12.75">
      <c r="A22" s="80"/>
      <c r="B22" s="85"/>
      <c r="C22" s="60">
        <v>3</v>
      </c>
      <c r="D22" s="61">
        <v>3</v>
      </c>
      <c r="E22" s="61">
        <v>3</v>
      </c>
      <c r="F22" s="61">
        <v>3</v>
      </c>
      <c r="G22" s="61">
        <v>3</v>
      </c>
      <c r="H22" s="62">
        <v>3</v>
      </c>
    </row>
    <row r="23" spans="1:8" ht="12.75">
      <c r="A23" s="80"/>
      <c r="B23" s="84">
        <v>6</v>
      </c>
      <c r="C23" s="23">
        <v>0.1616</v>
      </c>
      <c r="D23" s="24">
        <v>0.176</v>
      </c>
      <c r="E23" s="24">
        <v>0.1872</v>
      </c>
      <c r="F23" s="24">
        <v>0.2078</v>
      </c>
      <c r="G23" s="24">
        <v>0.226</v>
      </c>
      <c r="H23" s="25">
        <v>0.2378</v>
      </c>
    </row>
    <row r="24" spans="1:9" ht="13.5" thickBot="1">
      <c r="A24" s="81"/>
      <c r="B24" s="86"/>
      <c r="C24" s="63">
        <v>3</v>
      </c>
      <c r="D24" s="64">
        <v>3</v>
      </c>
      <c r="E24" s="64">
        <v>3</v>
      </c>
      <c r="F24" s="64">
        <v>3</v>
      </c>
      <c r="G24" s="64">
        <v>3</v>
      </c>
      <c r="H24" s="65">
        <v>3</v>
      </c>
      <c r="I24" s="40"/>
    </row>
    <row r="26" spans="1:10" ht="12.75" customHeight="1">
      <c r="A26" s="82" t="s">
        <v>12</v>
      </c>
      <c r="B26" s="82"/>
      <c r="C26" s="82"/>
      <c r="D26" s="82"/>
      <c r="E26" s="82"/>
      <c r="F26" s="82"/>
      <c r="G26" s="82"/>
      <c r="H26" s="82"/>
      <c r="I26" s="82"/>
      <c r="J26" s="82"/>
    </row>
    <row r="27" spans="1:10" ht="28.5" customHeight="1" thickBot="1">
      <c r="A27" s="83" t="s">
        <v>40</v>
      </c>
      <c r="B27" s="83"/>
      <c r="C27" s="83"/>
      <c r="D27" s="83"/>
      <c r="E27" s="83"/>
      <c r="F27" s="83"/>
      <c r="G27" s="83"/>
      <c r="H27" s="83"/>
      <c r="I27" s="83"/>
      <c r="J27" s="83"/>
    </row>
    <row r="28" spans="3:8" ht="12.75">
      <c r="C28" s="91" t="s">
        <v>33</v>
      </c>
      <c r="D28" s="92"/>
      <c r="E28" s="92"/>
      <c r="F28" s="92"/>
      <c r="G28" s="92"/>
      <c r="H28" s="93"/>
    </row>
    <row r="29" spans="1:8" ht="13.5" thickBot="1">
      <c r="A29" t="s">
        <v>7</v>
      </c>
      <c r="C29" s="6">
        <v>1</v>
      </c>
      <c r="D29" s="7">
        <v>2</v>
      </c>
      <c r="E29" s="7">
        <v>3</v>
      </c>
      <c r="F29" s="7">
        <v>4</v>
      </c>
      <c r="G29" s="7">
        <v>5</v>
      </c>
      <c r="H29" s="8">
        <v>6</v>
      </c>
    </row>
    <row r="30" spans="1:8" ht="12.75" customHeight="1">
      <c r="A30" s="88" t="s">
        <v>41</v>
      </c>
      <c r="B30" s="9">
        <v>1</v>
      </c>
      <c r="C30" s="20">
        <v>0</v>
      </c>
      <c r="D30" s="21">
        <v>0</v>
      </c>
      <c r="E30" s="21">
        <v>0</v>
      </c>
      <c r="F30" s="21">
        <v>0</v>
      </c>
      <c r="G30" s="21">
        <v>0</v>
      </c>
      <c r="H30" s="22">
        <v>0</v>
      </c>
    </row>
    <row r="31" spans="1:8" ht="12.75">
      <c r="A31" s="89"/>
      <c r="B31" s="10">
        <v>2</v>
      </c>
      <c r="C31" s="23">
        <v>0.0002</v>
      </c>
      <c r="D31" s="24">
        <v>0.0004</v>
      </c>
      <c r="E31" s="24">
        <v>0.0007</v>
      </c>
      <c r="F31" s="24">
        <v>0.0007</v>
      </c>
      <c r="G31" s="24">
        <v>0.0009</v>
      </c>
      <c r="H31" s="25">
        <v>0.0007</v>
      </c>
    </row>
    <row r="32" spans="1:8" ht="12.75">
      <c r="A32" s="89"/>
      <c r="B32" s="10">
        <v>3</v>
      </c>
      <c r="C32" s="23">
        <v>0.0044</v>
      </c>
      <c r="D32" s="24">
        <v>0.0086</v>
      </c>
      <c r="E32" s="24">
        <v>0.0086</v>
      </c>
      <c r="F32" s="24">
        <v>0.0105</v>
      </c>
      <c r="G32" s="24">
        <v>0.0114</v>
      </c>
      <c r="H32" s="25">
        <v>0.011</v>
      </c>
    </row>
    <row r="33" spans="1:8" ht="12.75">
      <c r="A33" s="89"/>
      <c r="B33" s="10">
        <v>4</v>
      </c>
      <c r="C33" s="23">
        <v>0.0115</v>
      </c>
      <c r="D33" s="24">
        <v>0.0141</v>
      </c>
      <c r="E33" s="24">
        <v>0.0234</v>
      </c>
      <c r="F33" s="24">
        <v>0.0261</v>
      </c>
      <c r="G33" s="24">
        <v>0.0257</v>
      </c>
      <c r="H33" s="25">
        <v>0.0268</v>
      </c>
    </row>
    <row r="34" spans="1:8" ht="12.75">
      <c r="A34" s="89"/>
      <c r="B34" s="10">
        <v>5</v>
      </c>
      <c r="C34" s="23">
        <v>0.0132</v>
      </c>
      <c r="D34" s="24">
        <v>0.0248</v>
      </c>
      <c r="E34" s="24">
        <v>0.0344</v>
      </c>
      <c r="F34" s="24">
        <v>0.0338</v>
      </c>
      <c r="G34" s="24">
        <v>0.0397</v>
      </c>
      <c r="H34" s="25">
        <v>0.0406</v>
      </c>
    </row>
    <row r="35" spans="1:8" ht="13.5" thickBot="1">
      <c r="A35" s="90"/>
      <c r="B35" s="8">
        <v>6</v>
      </c>
      <c r="C35" s="26">
        <v>0.0147</v>
      </c>
      <c r="D35" s="27">
        <v>0.0269</v>
      </c>
      <c r="E35" s="27">
        <v>0.0371</v>
      </c>
      <c r="F35" s="27">
        <v>0.0435</v>
      </c>
      <c r="G35" s="27">
        <v>0.0435</v>
      </c>
      <c r="H35" s="28">
        <v>0.0554</v>
      </c>
    </row>
    <row r="37" spans="1:10" ht="12" customHeight="1">
      <c r="A37" s="82" t="s">
        <v>13</v>
      </c>
      <c r="B37" s="82"/>
      <c r="C37" s="82"/>
      <c r="D37" s="82"/>
      <c r="E37" s="82"/>
      <c r="F37" s="82"/>
      <c r="G37" s="82"/>
      <c r="H37" s="82"/>
      <c r="I37" s="82"/>
      <c r="J37" s="82"/>
    </row>
    <row r="38" spans="1:10" ht="30.75" customHeight="1" thickBot="1">
      <c r="A38" s="83" t="s">
        <v>42</v>
      </c>
      <c r="B38" s="83"/>
      <c r="C38" s="83"/>
      <c r="D38" s="83"/>
      <c r="E38" s="83"/>
      <c r="F38" s="83"/>
      <c r="G38" s="83"/>
      <c r="H38" s="83"/>
      <c r="I38" s="83"/>
      <c r="J38" s="83"/>
    </row>
    <row r="39" spans="3:8" ht="12.75">
      <c r="C39" s="91" t="s">
        <v>33</v>
      </c>
      <c r="D39" s="92"/>
      <c r="E39" s="92"/>
      <c r="F39" s="92"/>
      <c r="G39" s="92"/>
      <c r="H39" s="93"/>
    </row>
    <row r="40" spans="1:8" ht="13.5" thickBot="1">
      <c r="A40" t="s">
        <v>7</v>
      </c>
      <c r="C40" s="6">
        <v>1</v>
      </c>
      <c r="D40" s="7">
        <v>2</v>
      </c>
      <c r="E40" s="7">
        <v>3</v>
      </c>
      <c r="F40" s="7">
        <v>4</v>
      </c>
      <c r="G40" s="7">
        <v>5</v>
      </c>
      <c r="H40" s="8">
        <v>6</v>
      </c>
    </row>
    <row r="41" spans="1:8" ht="12.75" customHeight="1">
      <c r="A41" s="88" t="s">
        <v>41</v>
      </c>
      <c r="B41" s="9">
        <v>1</v>
      </c>
      <c r="C41" s="20">
        <v>0</v>
      </c>
      <c r="D41" s="21">
        <v>0.0045</v>
      </c>
      <c r="E41" s="21">
        <v>0.0269</v>
      </c>
      <c r="F41" s="21">
        <v>0.0743</v>
      </c>
      <c r="G41" s="21">
        <v>0.1242</v>
      </c>
      <c r="H41" s="22">
        <v>0.1673</v>
      </c>
    </row>
    <row r="42" spans="1:8" ht="12.75">
      <c r="A42" s="89"/>
      <c r="B42" s="10">
        <v>2</v>
      </c>
      <c r="C42" s="23">
        <v>0.0032</v>
      </c>
      <c r="D42" s="24">
        <v>0.0175</v>
      </c>
      <c r="E42" s="24">
        <v>0.0517</v>
      </c>
      <c r="F42" s="24">
        <v>0.0945</v>
      </c>
      <c r="G42" s="24">
        <v>0.1354</v>
      </c>
      <c r="H42" s="25">
        <v>0.1752</v>
      </c>
    </row>
    <row r="43" spans="1:8" ht="12.75">
      <c r="A43" s="89"/>
      <c r="B43" s="10">
        <v>3</v>
      </c>
      <c r="C43" s="23">
        <v>0.0104</v>
      </c>
      <c r="D43" s="24">
        <v>0.0347</v>
      </c>
      <c r="E43" s="24">
        <v>0.0686</v>
      </c>
      <c r="F43" s="24">
        <v>0.1047</v>
      </c>
      <c r="G43" s="24">
        <v>0.1464</v>
      </c>
      <c r="H43" s="25">
        <v>0.1755</v>
      </c>
    </row>
    <row r="44" spans="1:8" ht="12.75">
      <c r="A44" s="89"/>
      <c r="B44" s="10">
        <v>4</v>
      </c>
      <c r="C44" s="23">
        <v>0.0154</v>
      </c>
      <c r="D44" s="24">
        <v>0.0441</v>
      </c>
      <c r="E44" s="24">
        <v>0.0705</v>
      </c>
      <c r="F44" s="24">
        <v>0.1111</v>
      </c>
      <c r="G44" s="24">
        <v>0.1342</v>
      </c>
      <c r="H44" s="25">
        <v>0.1605</v>
      </c>
    </row>
    <row r="45" spans="1:8" ht="12.75">
      <c r="A45" s="89"/>
      <c r="B45" s="10">
        <v>5</v>
      </c>
      <c r="C45" s="23">
        <v>0.0182</v>
      </c>
      <c r="D45" s="24">
        <v>0.0409</v>
      </c>
      <c r="E45" s="24">
        <v>0.0678</v>
      </c>
      <c r="F45" s="24">
        <v>0.0975</v>
      </c>
      <c r="G45" s="24">
        <v>0.1213</v>
      </c>
      <c r="H45" s="25">
        <v>0.1503</v>
      </c>
    </row>
    <row r="46" spans="1:8" ht="13.5" thickBot="1">
      <c r="A46" s="90"/>
      <c r="B46" s="8">
        <v>6</v>
      </c>
      <c r="C46" s="26">
        <v>0.0145</v>
      </c>
      <c r="D46" s="27">
        <v>0.0383</v>
      </c>
      <c r="E46" s="27">
        <v>0.0658</v>
      </c>
      <c r="F46" s="27">
        <v>0.0836</v>
      </c>
      <c r="G46" s="27">
        <v>0.1103</v>
      </c>
      <c r="H46" s="28">
        <v>0.1289</v>
      </c>
    </row>
  </sheetData>
  <sheetProtection/>
  <mergeCells count="18">
    <mergeCell ref="A9:J9"/>
    <mergeCell ref="C28:H28"/>
    <mergeCell ref="A30:A35"/>
    <mergeCell ref="C39:H39"/>
    <mergeCell ref="A27:J27"/>
    <mergeCell ref="A38:J38"/>
    <mergeCell ref="B21:B22"/>
    <mergeCell ref="B23:B24"/>
    <mergeCell ref="A41:A46"/>
    <mergeCell ref="A26:J26"/>
    <mergeCell ref="A37:J37"/>
    <mergeCell ref="A10:J10"/>
    <mergeCell ref="C11:H11"/>
    <mergeCell ref="A13:A24"/>
    <mergeCell ref="B13:B14"/>
    <mergeCell ref="B15:B16"/>
    <mergeCell ref="B17:B18"/>
    <mergeCell ref="B19:B20"/>
  </mergeCells>
  <printOptions/>
  <pageMargins left="0.75" right="0.75" top="0.79" bottom="0.8" header="0.5" footer="0.5"/>
  <pageSetup horizontalDpi="600" verticalDpi="6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codeName="Sheet9">
    <tabColor indexed="11"/>
  </sheetPr>
  <dimension ref="A1:L46"/>
  <sheetViews>
    <sheetView showGridLines="0" zoomScalePageLayoutView="0" workbookViewId="0" topLeftCell="A1">
      <selection activeCell="A3" sqref="A3"/>
    </sheetView>
  </sheetViews>
  <sheetFormatPr defaultColWidth="9.140625" defaultRowHeight="12.75"/>
  <cols>
    <col min="1" max="1" width="10.57421875" style="0" customWidth="1"/>
    <col min="2" max="2" width="7.00390625" style="0" customWidth="1"/>
    <col min="3" max="3" width="10.00390625" style="0" customWidth="1"/>
    <col min="4" max="4" width="10.140625" style="0" customWidth="1"/>
    <col min="6" max="6" width="10.8515625" style="0" customWidth="1"/>
    <col min="7" max="7" width="9.00390625" style="0" customWidth="1"/>
    <col min="8" max="8" width="9.421875" style="0" customWidth="1"/>
    <col min="9" max="9" width="5.28125" style="0" customWidth="1"/>
    <col min="10" max="10" width="5.57421875" style="0" customWidth="1"/>
  </cols>
  <sheetData>
    <row r="1" ht="18">
      <c r="A1" s="1" t="s">
        <v>8</v>
      </c>
    </row>
    <row r="2" ht="4.5" customHeight="1"/>
    <row r="3" ht="83.25" customHeight="1">
      <c r="A3" s="19" t="s">
        <v>22</v>
      </c>
    </row>
    <row r="4" ht="4.5" customHeight="1"/>
    <row r="5" spans="1:10" ht="75.75" customHeight="1">
      <c r="A5" s="2"/>
      <c r="B5" s="11" t="s">
        <v>3</v>
      </c>
      <c r="C5" s="11" t="s">
        <v>4</v>
      </c>
      <c r="D5" s="11" t="s">
        <v>0</v>
      </c>
      <c r="E5" s="11" t="s">
        <v>1</v>
      </c>
      <c r="F5" s="11" t="s">
        <v>2</v>
      </c>
      <c r="G5" s="43" t="s">
        <v>34</v>
      </c>
      <c r="H5" s="12" t="s">
        <v>35</v>
      </c>
      <c r="I5" s="13" t="s">
        <v>5</v>
      </c>
      <c r="J5" s="13" t="s">
        <v>6</v>
      </c>
    </row>
    <row r="6" spans="1:10" ht="12.75">
      <c r="A6" s="5" t="s">
        <v>43</v>
      </c>
      <c r="B6" s="4">
        <v>0</v>
      </c>
      <c r="C6" s="4">
        <v>6</v>
      </c>
      <c r="D6" s="35">
        <f>C6/1.96</f>
        <v>3.061224489795918</v>
      </c>
      <c r="E6" s="3">
        <f ca="1">NORMINV(RAND(),0,D6)</f>
        <v>0.4163098505113505</v>
      </c>
      <c r="F6" s="50">
        <f>E6</f>
        <v>0.4163098505113505</v>
      </c>
      <c r="G6" s="2"/>
      <c r="H6" s="2"/>
      <c r="I6" s="2"/>
      <c r="J6" s="2"/>
    </row>
    <row r="7" spans="1:10" ht="12.75">
      <c r="A7" s="5" t="s">
        <v>36</v>
      </c>
      <c r="B7" s="4">
        <v>0</v>
      </c>
      <c r="C7" s="4">
        <v>6</v>
      </c>
      <c r="D7" s="35">
        <f>C7/1.96</f>
        <v>3.061224489795918</v>
      </c>
      <c r="E7" s="3">
        <f ca="1">NORMINV(RAND(),0,D7)</f>
        <v>1.8444801370578876</v>
      </c>
      <c r="F7" s="51"/>
      <c r="G7" s="50">
        <f>E7+F6</f>
        <v>2.260789987569238</v>
      </c>
      <c r="H7" s="49" t="str">
        <f>IF(IF(C7&lt;=4,G7,G7-(C7-4))&gt;0,"non-comp","compliant")</f>
        <v>non-comp</v>
      </c>
      <c r="I7" s="49" t="str">
        <f>IF(AND(H7="compliant",F6&gt;0),"y","n")</f>
        <v>n</v>
      </c>
      <c r="J7" s="49" t="str">
        <f>IF(AND(H7="non-comp",F6&lt;=0),"y","n")</f>
        <v>n</v>
      </c>
    </row>
    <row r="8" spans="1:12" ht="56.25" customHeight="1">
      <c r="A8" s="14"/>
      <c r="B8" s="15"/>
      <c r="C8" s="15"/>
      <c r="D8" s="16"/>
      <c r="E8" s="16"/>
      <c r="F8" s="17"/>
      <c r="G8" s="17"/>
      <c r="H8" s="18"/>
      <c r="I8" s="18"/>
      <c r="J8" s="18"/>
      <c r="L8" s="29"/>
    </row>
    <row r="9" spans="1:10" ht="13.5" customHeight="1">
      <c r="A9" s="82" t="s">
        <v>37</v>
      </c>
      <c r="B9" s="82"/>
      <c r="C9" s="82"/>
      <c r="D9" s="82"/>
      <c r="E9" s="82"/>
      <c r="F9" s="82"/>
      <c r="G9" s="82"/>
      <c r="H9" s="82"/>
      <c r="I9" s="82"/>
      <c r="J9" s="82"/>
    </row>
    <row r="10" spans="1:10" ht="13.5" thickBot="1">
      <c r="A10" s="78" t="s">
        <v>16</v>
      </c>
      <c r="B10" s="78"/>
      <c r="C10" s="78"/>
      <c r="D10" s="78"/>
      <c r="E10" s="78"/>
      <c r="F10" s="78"/>
      <c r="G10" s="78"/>
      <c r="H10" s="78"/>
      <c r="I10" s="78"/>
      <c r="J10" s="78"/>
    </row>
    <row r="11" spans="3:8" ht="12.75">
      <c r="C11" s="91" t="s">
        <v>38</v>
      </c>
      <c r="D11" s="92"/>
      <c r="E11" s="92"/>
      <c r="F11" s="92"/>
      <c r="G11" s="92"/>
      <c r="H11" s="93"/>
    </row>
    <row r="12" spans="1:8" ht="12.75" customHeight="1" thickBot="1">
      <c r="A12" t="s">
        <v>7</v>
      </c>
      <c r="C12" s="41">
        <v>1</v>
      </c>
      <c r="D12" s="42">
        <v>2</v>
      </c>
      <c r="E12" s="42">
        <v>3</v>
      </c>
      <c r="F12" s="42">
        <v>4</v>
      </c>
      <c r="G12" s="42">
        <v>5</v>
      </c>
      <c r="H12" s="36">
        <v>6</v>
      </c>
    </row>
    <row r="13" spans="1:8" ht="12.75" customHeight="1">
      <c r="A13" s="79" t="s">
        <v>39</v>
      </c>
      <c r="B13" s="87">
        <v>1</v>
      </c>
      <c r="C13" s="20">
        <v>0.5097</v>
      </c>
      <c r="D13" s="21">
        <v>0.4989</v>
      </c>
      <c r="E13" s="21">
        <v>0.4965</v>
      </c>
      <c r="F13" s="21">
        <v>0.4923</v>
      </c>
      <c r="G13" s="21">
        <v>0.3492</v>
      </c>
      <c r="H13" s="22">
        <v>0.2661</v>
      </c>
    </row>
    <row r="14" spans="1:8" ht="12.75">
      <c r="A14" s="80"/>
      <c r="B14" s="85"/>
      <c r="C14" s="60">
        <v>0</v>
      </c>
      <c r="D14" s="61">
        <v>0</v>
      </c>
      <c r="E14" s="61">
        <v>0</v>
      </c>
      <c r="F14" s="61">
        <v>0</v>
      </c>
      <c r="G14" s="61">
        <v>0</v>
      </c>
      <c r="H14" s="62">
        <v>0</v>
      </c>
    </row>
    <row r="15" spans="1:8" ht="12.75">
      <c r="A15" s="80"/>
      <c r="B15" s="84">
        <v>2</v>
      </c>
      <c r="C15" s="23">
        <v>0.4967</v>
      </c>
      <c r="D15" s="24">
        <v>0.4965</v>
      </c>
      <c r="E15" s="24">
        <v>0.4967</v>
      </c>
      <c r="F15" s="24">
        <v>0.4924</v>
      </c>
      <c r="G15" s="24">
        <v>0.3573</v>
      </c>
      <c r="H15" s="25">
        <v>0.2699</v>
      </c>
    </row>
    <row r="16" spans="1:8" ht="12.75">
      <c r="A16" s="80"/>
      <c r="B16" s="85"/>
      <c r="C16" s="60">
        <v>0</v>
      </c>
      <c r="D16" s="61">
        <v>0</v>
      </c>
      <c r="E16" s="61">
        <v>0</v>
      </c>
      <c r="F16" s="61">
        <v>0</v>
      </c>
      <c r="G16" s="61">
        <v>0</v>
      </c>
      <c r="H16" s="62">
        <v>0</v>
      </c>
    </row>
    <row r="17" spans="1:8" ht="12.75">
      <c r="A17" s="80"/>
      <c r="B17" s="84">
        <v>3</v>
      </c>
      <c r="C17" s="23">
        <v>0.5054</v>
      </c>
      <c r="D17" s="24">
        <v>0.5131</v>
      </c>
      <c r="E17" s="24">
        <v>0.4977</v>
      </c>
      <c r="F17" s="24">
        <v>0.5062</v>
      </c>
      <c r="G17" s="24">
        <v>0.3712</v>
      </c>
      <c r="H17" s="25">
        <v>0.2809</v>
      </c>
    </row>
    <row r="18" spans="1:8" ht="12.75">
      <c r="A18" s="80"/>
      <c r="B18" s="85"/>
      <c r="C18" s="60">
        <v>0</v>
      </c>
      <c r="D18" s="61">
        <v>0</v>
      </c>
      <c r="E18" s="61">
        <v>0</v>
      </c>
      <c r="F18" s="61">
        <v>0</v>
      </c>
      <c r="G18" s="61">
        <v>0</v>
      </c>
      <c r="H18" s="62">
        <v>0</v>
      </c>
    </row>
    <row r="19" spans="1:8" ht="12.75">
      <c r="A19" s="80"/>
      <c r="B19" s="84">
        <v>4</v>
      </c>
      <c r="C19" s="23">
        <v>0.4964</v>
      </c>
      <c r="D19" s="24">
        <v>0.4917</v>
      </c>
      <c r="E19" s="24">
        <v>0.4984</v>
      </c>
      <c r="F19" s="24">
        <v>0.5043</v>
      </c>
      <c r="G19" s="24">
        <v>0.3858</v>
      </c>
      <c r="H19" s="25">
        <v>0.2994</v>
      </c>
    </row>
    <row r="20" spans="1:8" ht="12.75">
      <c r="A20" s="80"/>
      <c r="B20" s="85"/>
      <c r="C20" s="60">
        <v>0</v>
      </c>
      <c r="D20" s="61">
        <v>0</v>
      </c>
      <c r="E20" s="61">
        <v>0</v>
      </c>
      <c r="F20" s="61">
        <v>0</v>
      </c>
      <c r="G20" s="61">
        <v>0</v>
      </c>
      <c r="H20" s="62">
        <v>0</v>
      </c>
    </row>
    <row r="21" spans="1:8" ht="12.75">
      <c r="A21" s="80"/>
      <c r="B21" s="84">
        <v>5</v>
      </c>
      <c r="C21" s="23">
        <v>0.4965</v>
      </c>
      <c r="D21" s="24">
        <v>0.4975</v>
      </c>
      <c r="E21" s="24">
        <v>0.5017</v>
      </c>
      <c r="F21" s="24">
        <v>0.4992</v>
      </c>
      <c r="G21" s="24">
        <v>0.3925</v>
      </c>
      <c r="H21" s="25">
        <v>0.2954</v>
      </c>
    </row>
    <row r="22" spans="1:8" ht="12.75">
      <c r="A22" s="80"/>
      <c r="B22" s="85"/>
      <c r="C22" s="60">
        <v>1</v>
      </c>
      <c r="D22" s="61">
        <v>1</v>
      </c>
      <c r="E22" s="61">
        <v>1</v>
      </c>
      <c r="F22" s="61">
        <v>1</v>
      </c>
      <c r="G22" s="61">
        <v>1</v>
      </c>
      <c r="H22" s="62">
        <v>1</v>
      </c>
    </row>
    <row r="23" spans="1:8" ht="12.75">
      <c r="A23" s="80"/>
      <c r="B23" s="84">
        <v>6</v>
      </c>
      <c r="C23" s="23">
        <v>0.4977</v>
      </c>
      <c r="D23" s="24">
        <v>0.5016</v>
      </c>
      <c r="E23" s="24">
        <v>0.5007</v>
      </c>
      <c r="F23" s="24">
        <v>0.497</v>
      </c>
      <c r="G23" s="24">
        <v>0.4059</v>
      </c>
      <c r="H23" s="25">
        <v>0.318</v>
      </c>
    </row>
    <row r="24" spans="1:9" ht="13.5" thickBot="1">
      <c r="A24" s="81"/>
      <c r="B24" s="86"/>
      <c r="C24" s="63">
        <v>2</v>
      </c>
      <c r="D24" s="64">
        <v>2</v>
      </c>
      <c r="E24" s="64">
        <v>2</v>
      </c>
      <c r="F24" s="64">
        <v>2</v>
      </c>
      <c r="G24" s="64">
        <v>2</v>
      </c>
      <c r="H24" s="65">
        <v>2</v>
      </c>
      <c r="I24" s="40"/>
    </row>
    <row r="26" spans="1:10" ht="12.75" customHeight="1">
      <c r="A26" s="82" t="s">
        <v>12</v>
      </c>
      <c r="B26" s="82"/>
      <c r="C26" s="82"/>
      <c r="D26" s="82"/>
      <c r="E26" s="82"/>
      <c r="F26" s="82"/>
      <c r="G26" s="82"/>
      <c r="H26" s="82"/>
      <c r="I26" s="82"/>
      <c r="J26" s="82"/>
    </row>
    <row r="27" spans="1:10" ht="28.5" customHeight="1" thickBot="1">
      <c r="A27" s="83" t="s">
        <v>40</v>
      </c>
      <c r="B27" s="83"/>
      <c r="C27" s="83"/>
      <c r="D27" s="83"/>
      <c r="E27" s="83"/>
      <c r="F27" s="83"/>
      <c r="G27" s="83"/>
      <c r="H27" s="83"/>
      <c r="I27" s="83"/>
      <c r="J27" s="83"/>
    </row>
    <row r="28" spans="3:8" ht="12.75">
      <c r="C28" s="91" t="s">
        <v>33</v>
      </c>
      <c r="D28" s="92"/>
      <c r="E28" s="92"/>
      <c r="F28" s="92"/>
      <c r="G28" s="92"/>
      <c r="H28" s="93"/>
    </row>
    <row r="29" spans="1:8" ht="13.5" thickBot="1">
      <c r="A29" t="s">
        <v>7</v>
      </c>
      <c r="C29" s="6">
        <v>1</v>
      </c>
      <c r="D29" s="7">
        <v>2</v>
      </c>
      <c r="E29" s="7">
        <v>3</v>
      </c>
      <c r="F29" s="7">
        <v>4</v>
      </c>
      <c r="G29" s="7">
        <v>5</v>
      </c>
      <c r="H29" s="8">
        <v>6</v>
      </c>
    </row>
    <row r="30" spans="1:8" ht="12.75" customHeight="1">
      <c r="A30" s="88" t="s">
        <v>41</v>
      </c>
      <c r="B30" s="9">
        <v>1</v>
      </c>
      <c r="C30" s="20">
        <v>0.1227</v>
      </c>
      <c r="D30" s="21">
        <v>0.1743</v>
      </c>
      <c r="E30" s="21">
        <v>0.2034</v>
      </c>
      <c r="F30" s="21">
        <v>0.2134</v>
      </c>
      <c r="G30" s="21">
        <v>0.3055</v>
      </c>
      <c r="H30" s="22">
        <v>0.3453</v>
      </c>
    </row>
    <row r="31" spans="1:8" ht="12.75">
      <c r="A31" s="89"/>
      <c r="B31" s="10">
        <v>2</v>
      </c>
      <c r="C31" s="23">
        <v>0.0769</v>
      </c>
      <c r="D31" s="24">
        <v>0.126</v>
      </c>
      <c r="E31" s="24">
        <v>0.1572</v>
      </c>
      <c r="F31" s="24">
        <v>0.1777</v>
      </c>
      <c r="G31" s="24">
        <v>0.2617</v>
      </c>
      <c r="H31" s="25">
        <v>0.3237</v>
      </c>
    </row>
    <row r="32" spans="1:8" ht="12.75">
      <c r="A32" s="89"/>
      <c r="B32" s="10">
        <v>3</v>
      </c>
      <c r="C32" s="23">
        <v>0.0515</v>
      </c>
      <c r="D32" s="24">
        <v>0.0939</v>
      </c>
      <c r="E32" s="24">
        <v>0.1273</v>
      </c>
      <c r="F32" s="24">
        <v>0.1455</v>
      </c>
      <c r="G32" s="24">
        <v>0.234</v>
      </c>
      <c r="H32" s="25">
        <v>0.3043</v>
      </c>
    </row>
    <row r="33" spans="1:8" ht="12.75">
      <c r="A33" s="89"/>
      <c r="B33" s="10">
        <v>4</v>
      </c>
      <c r="C33" s="23">
        <v>0.0377</v>
      </c>
      <c r="D33" s="24">
        <v>0.0769</v>
      </c>
      <c r="E33" s="24">
        <v>0.1028</v>
      </c>
      <c r="F33" s="24">
        <v>0.1251</v>
      </c>
      <c r="G33" s="24">
        <v>0.2134</v>
      </c>
      <c r="H33" s="25">
        <v>0.2649</v>
      </c>
    </row>
    <row r="34" spans="1:8" ht="12.75">
      <c r="A34" s="89"/>
      <c r="B34" s="10">
        <v>5</v>
      </c>
      <c r="C34" s="23">
        <v>0.0303</v>
      </c>
      <c r="D34" s="24">
        <v>0.061</v>
      </c>
      <c r="E34" s="24">
        <v>0.0884</v>
      </c>
      <c r="F34" s="24">
        <v>0.1029</v>
      </c>
      <c r="G34" s="24">
        <v>0.1875</v>
      </c>
      <c r="H34" s="25">
        <v>0.2565</v>
      </c>
    </row>
    <row r="35" spans="1:8" ht="13.5" thickBot="1">
      <c r="A35" s="90"/>
      <c r="B35" s="8">
        <v>6</v>
      </c>
      <c r="C35" s="26">
        <v>0.0257</v>
      </c>
      <c r="D35" s="27">
        <v>0.0497</v>
      </c>
      <c r="E35" s="27">
        <v>0.074</v>
      </c>
      <c r="F35" s="27">
        <v>0.0907</v>
      </c>
      <c r="G35" s="27">
        <v>0.1657</v>
      </c>
      <c r="H35" s="28">
        <v>0.232</v>
      </c>
    </row>
    <row r="37" spans="1:10" ht="12.75" customHeight="1">
      <c r="A37" s="82" t="s">
        <v>13</v>
      </c>
      <c r="B37" s="82"/>
      <c r="C37" s="82"/>
      <c r="D37" s="82"/>
      <c r="E37" s="82"/>
      <c r="F37" s="82"/>
      <c r="G37" s="82"/>
      <c r="H37" s="82"/>
      <c r="I37" s="82"/>
      <c r="J37" s="82"/>
    </row>
    <row r="38" spans="1:10" ht="30" customHeight="1" thickBot="1">
      <c r="A38" s="83" t="s">
        <v>42</v>
      </c>
      <c r="B38" s="83"/>
      <c r="C38" s="83"/>
      <c r="D38" s="83"/>
      <c r="E38" s="83"/>
      <c r="F38" s="83"/>
      <c r="G38" s="83"/>
      <c r="H38" s="83"/>
      <c r="I38" s="83"/>
      <c r="J38" s="83"/>
    </row>
    <row r="39" spans="3:8" ht="12.75">
      <c r="C39" s="91" t="s">
        <v>33</v>
      </c>
      <c r="D39" s="92"/>
      <c r="E39" s="92"/>
      <c r="F39" s="92"/>
      <c r="G39" s="92"/>
      <c r="H39" s="93"/>
    </row>
    <row r="40" spans="1:8" ht="13.5" thickBot="1">
      <c r="A40" t="s">
        <v>7</v>
      </c>
      <c r="C40" s="6">
        <v>1</v>
      </c>
      <c r="D40" s="7">
        <v>2</v>
      </c>
      <c r="E40" s="7">
        <v>3</v>
      </c>
      <c r="F40" s="7">
        <v>4</v>
      </c>
      <c r="G40" s="7">
        <v>5</v>
      </c>
      <c r="H40" s="8">
        <v>6</v>
      </c>
    </row>
    <row r="41" spans="1:8" ht="12.75">
      <c r="A41" s="88" t="s">
        <v>41</v>
      </c>
      <c r="B41" s="9">
        <v>1</v>
      </c>
      <c r="C41" s="20">
        <v>0.1266</v>
      </c>
      <c r="D41" s="21">
        <v>0.179</v>
      </c>
      <c r="E41" s="21">
        <v>0.1957</v>
      </c>
      <c r="F41" s="21">
        <v>0.2117</v>
      </c>
      <c r="G41" s="21">
        <v>0.1427</v>
      </c>
      <c r="H41" s="22">
        <v>0.1124</v>
      </c>
    </row>
    <row r="42" spans="1:8" ht="12.75">
      <c r="A42" s="89"/>
      <c r="B42" s="10">
        <v>2</v>
      </c>
      <c r="C42" s="23">
        <v>0.0714</v>
      </c>
      <c r="D42" s="24">
        <v>0.1201</v>
      </c>
      <c r="E42" s="24">
        <v>0.1558</v>
      </c>
      <c r="F42" s="24">
        <v>0.1743</v>
      </c>
      <c r="G42" s="24">
        <v>0.1188</v>
      </c>
      <c r="H42" s="25">
        <v>0.0943</v>
      </c>
    </row>
    <row r="43" spans="1:8" ht="12.75">
      <c r="A43" s="89"/>
      <c r="B43" s="10">
        <v>3</v>
      </c>
      <c r="C43" s="23">
        <v>0.0552</v>
      </c>
      <c r="D43" s="24">
        <v>0.0949</v>
      </c>
      <c r="E43" s="24">
        <v>0.1283</v>
      </c>
      <c r="F43" s="24">
        <v>0.1532</v>
      </c>
      <c r="G43" s="24">
        <v>0.1045</v>
      </c>
      <c r="H43" s="25">
        <v>0.0818</v>
      </c>
    </row>
    <row r="44" spans="1:8" ht="12.75">
      <c r="A44" s="89"/>
      <c r="B44" s="10">
        <v>4</v>
      </c>
      <c r="C44" s="23">
        <v>0.0351</v>
      </c>
      <c r="D44" s="24">
        <v>0.0724</v>
      </c>
      <c r="E44" s="24">
        <v>0.1021</v>
      </c>
      <c r="F44" s="24">
        <v>0.1256</v>
      </c>
      <c r="G44" s="24">
        <v>0.0866</v>
      </c>
      <c r="H44" s="25">
        <v>0.0674</v>
      </c>
    </row>
    <row r="45" spans="1:8" ht="12.75">
      <c r="A45" s="89"/>
      <c r="B45" s="10">
        <v>5</v>
      </c>
      <c r="C45" s="23">
        <v>0.0313</v>
      </c>
      <c r="D45" s="24">
        <v>0.0618</v>
      </c>
      <c r="E45" s="24">
        <v>0.0848</v>
      </c>
      <c r="F45" s="24">
        <v>0.1064</v>
      </c>
      <c r="G45" s="24">
        <v>0.0778</v>
      </c>
      <c r="H45" s="25">
        <v>0.0549</v>
      </c>
    </row>
    <row r="46" spans="1:8" ht="13.5" thickBot="1">
      <c r="A46" s="90"/>
      <c r="B46" s="8">
        <v>6</v>
      </c>
      <c r="C46" s="26">
        <v>0.0244</v>
      </c>
      <c r="D46" s="27">
        <v>0.0542</v>
      </c>
      <c r="E46" s="27">
        <v>0.0806</v>
      </c>
      <c r="F46" s="27">
        <v>0.0907</v>
      </c>
      <c r="G46" s="27">
        <v>0.0698</v>
      </c>
      <c r="H46" s="28">
        <v>0.0501</v>
      </c>
    </row>
  </sheetData>
  <sheetProtection/>
  <mergeCells count="18">
    <mergeCell ref="B21:B22"/>
    <mergeCell ref="B23:B24"/>
    <mergeCell ref="A38:J38"/>
    <mergeCell ref="A41:A46"/>
    <mergeCell ref="A26:J26"/>
    <mergeCell ref="A37:J37"/>
    <mergeCell ref="A30:A35"/>
    <mergeCell ref="C39:H39"/>
    <mergeCell ref="A9:J9"/>
    <mergeCell ref="C28:H28"/>
    <mergeCell ref="A27:J27"/>
    <mergeCell ref="A10:J10"/>
    <mergeCell ref="C11:H11"/>
    <mergeCell ref="A13:A24"/>
    <mergeCell ref="B13:B14"/>
    <mergeCell ref="B15:B16"/>
    <mergeCell ref="B17:B18"/>
    <mergeCell ref="B19:B20"/>
  </mergeCells>
  <printOptions/>
  <pageMargins left="0.75" right="0.75" top="0.79" bottom="0.62" header="0.5" footer="0.5"/>
  <pageSetup horizontalDpi="600" verticalDpi="600" orientation="portrait" paperSize="9" r:id="rId3"/>
  <drawing r:id="rId2"/>
  <legacyDrawing r:id="rId1"/>
</worksheet>
</file>

<file path=xl/worksheets/sheet8.xml><?xml version="1.0" encoding="utf-8"?>
<worksheet xmlns="http://schemas.openxmlformats.org/spreadsheetml/2006/main" xmlns:r="http://schemas.openxmlformats.org/officeDocument/2006/relationships">
  <sheetPr codeName="Sheet8">
    <tabColor indexed="11"/>
  </sheetPr>
  <dimension ref="A1:L46"/>
  <sheetViews>
    <sheetView showGridLines="0" zoomScalePageLayoutView="0" workbookViewId="0" topLeftCell="A1">
      <selection activeCell="J18" sqref="J18"/>
    </sheetView>
  </sheetViews>
  <sheetFormatPr defaultColWidth="9.140625" defaultRowHeight="12.75"/>
  <cols>
    <col min="1" max="1" width="10.57421875" style="0" customWidth="1"/>
    <col min="2" max="2" width="7.00390625" style="0" customWidth="1"/>
    <col min="3" max="3" width="10.00390625" style="0" customWidth="1"/>
    <col min="4" max="4" width="10.140625" style="0" customWidth="1"/>
    <col min="6" max="6" width="10.8515625" style="0" customWidth="1"/>
    <col min="7" max="7" width="9.00390625" style="0" customWidth="1"/>
    <col min="8" max="8" width="9.421875" style="0" customWidth="1"/>
    <col min="9" max="9" width="5.28125" style="0" customWidth="1"/>
    <col min="10" max="10" width="5.57421875" style="0" customWidth="1"/>
  </cols>
  <sheetData>
    <row r="1" ht="18">
      <c r="A1" s="1" t="s">
        <v>8</v>
      </c>
    </row>
    <row r="2" ht="4.5" customHeight="1"/>
    <row r="3" ht="117.75" customHeight="1">
      <c r="A3" s="19" t="s">
        <v>23</v>
      </c>
    </row>
    <row r="4" ht="4.5" customHeight="1"/>
    <row r="5" spans="1:10" ht="75.75" customHeight="1">
      <c r="A5" s="2"/>
      <c r="B5" s="11" t="s">
        <v>3</v>
      </c>
      <c r="C5" s="11" t="s">
        <v>4</v>
      </c>
      <c r="D5" s="11" t="s">
        <v>0</v>
      </c>
      <c r="E5" s="11" t="s">
        <v>1</v>
      </c>
      <c r="F5" s="11" t="s">
        <v>2</v>
      </c>
      <c r="G5" s="43" t="s">
        <v>34</v>
      </c>
      <c r="H5" s="12" t="s">
        <v>35</v>
      </c>
      <c r="I5" s="13" t="s">
        <v>5</v>
      </c>
      <c r="J5" s="13" t="s">
        <v>6</v>
      </c>
    </row>
    <row r="6" spans="1:10" ht="12.75">
      <c r="A6" s="5" t="s">
        <v>43</v>
      </c>
      <c r="B6" s="4">
        <v>0</v>
      </c>
      <c r="C6" s="4">
        <v>6</v>
      </c>
      <c r="D6" s="35">
        <f>C6/1.96</f>
        <v>3.061224489795918</v>
      </c>
      <c r="E6" s="3">
        <f ca="1">NORMINV(RAND(),0,D6)</f>
        <v>3.524298935263484</v>
      </c>
      <c r="F6" s="50">
        <f>IF(C6&lt;=4,E6,E6-(C6-4))</f>
        <v>1.524298935263484</v>
      </c>
      <c r="G6" s="2"/>
      <c r="H6" s="2"/>
      <c r="I6" s="2"/>
      <c r="J6" s="2"/>
    </row>
    <row r="7" spans="1:10" ht="12.75">
      <c r="A7" s="5" t="s">
        <v>36</v>
      </c>
      <c r="B7" s="4">
        <v>0</v>
      </c>
      <c r="C7" s="4">
        <v>6</v>
      </c>
      <c r="D7" s="35">
        <f>C7/1.96</f>
        <v>3.061224489795918</v>
      </c>
      <c r="E7" s="3">
        <f ca="1">NORMINV(RAND(),0,D7)</f>
        <v>4.957960396622928</v>
      </c>
      <c r="F7" s="51"/>
      <c r="G7" s="50">
        <f>E7+F6</f>
        <v>6.482259331886413</v>
      </c>
      <c r="H7" s="49" t="str">
        <f>IF(IF(C7&lt;=4,G7,G7-(C7-4))&gt;0,"non-comp","compliant")</f>
        <v>non-comp</v>
      </c>
      <c r="I7" s="49" t="str">
        <f>IF(AND(H7="compliant",F6&gt;0),"y","n")</f>
        <v>n</v>
      </c>
      <c r="J7" s="49" t="str">
        <f>IF(AND(H7="non-comp",F6&lt;=0),"y","n")</f>
        <v>n</v>
      </c>
    </row>
    <row r="8" spans="1:12" ht="56.25" customHeight="1">
      <c r="A8" s="14"/>
      <c r="B8" s="15"/>
      <c r="C8" s="15"/>
      <c r="D8" s="16"/>
      <c r="E8" s="16"/>
      <c r="F8" s="17"/>
      <c r="G8" s="17"/>
      <c r="H8" s="18"/>
      <c r="I8" s="18"/>
      <c r="J8" s="18"/>
      <c r="L8" s="29"/>
    </row>
    <row r="9" spans="1:10" ht="13.5" customHeight="1">
      <c r="A9" s="82" t="s">
        <v>37</v>
      </c>
      <c r="B9" s="82"/>
      <c r="C9" s="82"/>
      <c r="D9" s="82"/>
      <c r="E9" s="82"/>
      <c r="F9" s="82"/>
      <c r="G9" s="82"/>
      <c r="H9" s="82"/>
      <c r="I9" s="82"/>
      <c r="J9" s="82"/>
    </row>
    <row r="10" spans="1:10" ht="13.5" thickBot="1">
      <c r="A10" s="78" t="s">
        <v>16</v>
      </c>
      <c r="B10" s="78"/>
      <c r="C10" s="78"/>
      <c r="D10" s="78"/>
      <c r="E10" s="78"/>
      <c r="F10" s="78"/>
      <c r="G10" s="78"/>
      <c r="H10" s="78"/>
      <c r="I10" s="78"/>
      <c r="J10" s="78"/>
    </row>
    <row r="11" spans="3:8" ht="12.75">
      <c r="C11" s="91" t="s">
        <v>38</v>
      </c>
      <c r="D11" s="92"/>
      <c r="E11" s="92"/>
      <c r="F11" s="92"/>
      <c r="G11" s="92"/>
      <c r="H11" s="93"/>
    </row>
    <row r="12" spans="1:8" ht="12.75" customHeight="1" thickBot="1">
      <c r="A12" t="s">
        <v>7</v>
      </c>
      <c r="C12" s="41">
        <v>1</v>
      </c>
      <c r="D12" s="42">
        <v>2</v>
      </c>
      <c r="E12" s="42">
        <v>3</v>
      </c>
      <c r="F12" s="42">
        <v>4</v>
      </c>
      <c r="G12" s="42">
        <v>5</v>
      </c>
      <c r="H12" s="36">
        <v>6</v>
      </c>
    </row>
    <row r="13" spans="1:8" ht="12.75" customHeight="1">
      <c r="A13" s="79" t="s">
        <v>39</v>
      </c>
      <c r="B13" s="87">
        <v>1</v>
      </c>
      <c r="C13" s="66">
        <v>0.5015</v>
      </c>
      <c r="D13" s="67">
        <v>0.4965</v>
      </c>
      <c r="E13" s="67">
        <v>0.5001</v>
      </c>
      <c r="F13" s="67">
        <v>0.503</v>
      </c>
      <c r="G13" s="21">
        <v>0.3473</v>
      </c>
      <c r="H13" s="22">
        <v>0.2626</v>
      </c>
    </row>
    <row r="14" spans="1:8" ht="12.75">
      <c r="A14" s="80"/>
      <c r="B14" s="85"/>
      <c r="C14" s="70">
        <v>0</v>
      </c>
      <c r="D14" s="71">
        <v>0</v>
      </c>
      <c r="E14" s="71">
        <v>0</v>
      </c>
      <c r="F14" s="71">
        <v>0</v>
      </c>
      <c r="G14" s="61">
        <v>0</v>
      </c>
      <c r="H14" s="62">
        <v>0</v>
      </c>
    </row>
    <row r="15" spans="1:8" ht="12.75">
      <c r="A15" s="80"/>
      <c r="B15" s="84">
        <v>2</v>
      </c>
      <c r="C15" s="68">
        <v>0.506</v>
      </c>
      <c r="D15" s="69">
        <v>0.4986</v>
      </c>
      <c r="E15" s="69">
        <v>0.5034</v>
      </c>
      <c r="F15" s="69">
        <v>0.4952</v>
      </c>
      <c r="G15" s="24">
        <v>0.3639</v>
      </c>
      <c r="H15" s="25">
        <v>0.2735</v>
      </c>
    </row>
    <row r="16" spans="1:8" ht="12.75">
      <c r="A16" s="80"/>
      <c r="B16" s="85"/>
      <c r="C16" s="70">
        <v>0</v>
      </c>
      <c r="D16" s="71">
        <v>0</v>
      </c>
      <c r="E16" s="71">
        <v>0</v>
      </c>
      <c r="F16" s="71">
        <v>0</v>
      </c>
      <c r="G16" s="61">
        <v>0</v>
      </c>
      <c r="H16" s="62">
        <v>0</v>
      </c>
    </row>
    <row r="17" spans="1:8" ht="12.75">
      <c r="A17" s="80"/>
      <c r="B17" s="84">
        <v>3</v>
      </c>
      <c r="C17" s="68">
        <v>0.5027</v>
      </c>
      <c r="D17" s="69">
        <v>0.4967</v>
      </c>
      <c r="E17" s="69">
        <v>0.5007</v>
      </c>
      <c r="F17" s="69">
        <v>0.4972</v>
      </c>
      <c r="G17" s="24">
        <v>0.3645</v>
      </c>
      <c r="H17" s="25">
        <v>0.2799</v>
      </c>
    </row>
    <row r="18" spans="1:8" ht="12.75">
      <c r="A18" s="80"/>
      <c r="B18" s="85"/>
      <c r="C18" s="70">
        <v>0</v>
      </c>
      <c r="D18" s="71">
        <v>0</v>
      </c>
      <c r="E18" s="71">
        <v>0</v>
      </c>
      <c r="F18" s="71">
        <v>0</v>
      </c>
      <c r="G18" s="61">
        <v>0</v>
      </c>
      <c r="H18" s="62">
        <v>0</v>
      </c>
    </row>
    <row r="19" spans="1:8" ht="12.75">
      <c r="A19" s="80"/>
      <c r="B19" s="84">
        <v>4</v>
      </c>
      <c r="C19" s="68">
        <v>0.4974</v>
      </c>
      <c r="D19" s="69">
        <v>0.4993</v>
      </c>
      <c r="E19" s="69">
        <v>0.5017</v>
      </c>
      <c r="F19" s="69">
        <v>0.4935</v>
      </c>
      <c r="G19" s="24">
        <v>0.386</v>
      </c>
      <c r="H19" s="25">
        <v>0.2964</v>
      </c>
    </row>
    <row r="20" spans="1:11" ht="12.75">
      <c r="A20" s="80"/>
      <c r="B20" s="85"/>
      <c r="C20" s="70">
        <v>0</v>
      </c>
      <c r="D20" s="71">
        <v>0</v>
      </c>
      <c r="E20" s="71">
        <v>0</v>
      </c>
      <c r="F20" s="71">
        <v>0</v>
      </c>
      <c r="G20" s="61">
        <v>0</v>
      </c>
      <c r="H20" s="62">
        <v>0</v>
      </c>
      <c r="K20" s="52"/>
    </row>
    <row r="21" spans="1:8" ht="12.75">
      <c r="A21" s="80"/>
      <c r="B21" s="84">
        <v>5</v>
      </c>
      <c r="C21" s="23">
        <v>0.3425</v>
      </c>
      <c r="D21" s="24">
        <v>0.3656</v>
      </c>
      <c r="E21" s="24">
        <v>0.3585</v>
      </c>
      <c r="F21" s="24">
        <v>0.379</v>
      </c>
      <c r="G21" s="24">
        <v>0.2866</v>
      </c>
      <c r="H21" s="25">
        <v>0.2294</v>
      </c>
    </row>
    <row r="22" spans="1:8" ht="12.75">
      <c r="A22" s="80"/>
      <c r="B22" s="85"/>
      <c r="C22" s="60">
        <v>1</v>
      </c>
      <c r="D22" s="61">
        <v>1</v>
      </c>
      <c r="E22" s="61">
        <v>1</v>
      </c>
      <c r="F22" s="61">
        <v>1</v>
      </c>
      <c r="G22" s="61">
        <v>1</v>
      </c>
      <c r="H22" s="62">
        <v>1</v>
      </c>
    </row>
    <row r="23" spans="1:8" ht="12.75">
      <c r="A23" s="80"/>
      <c r="B23" s="84">
        <v>6</v>
      </c>
      <c r="C23" s="23">
        <v>0.2632</v>
      </c>
      <c r="D23" s="24">
        <v>0.2706</v>
      </c>
      <c r="E23" s="24">
        <v>0.2794</v>
      </c>
      <c r="F23" s="24">
        <v>0.29</v>
      </c>
      <c r="G23" s="24">
        <v>0.2335</v>
      </c>
      <c r="H23" s="25">
        <v>0.181</v>
      </c>
    </row>
    <row r="24" spans="1:9" ht="13.5" thickBot="1">
      <c r="A24" s="81"/>
      <c r="B24" s="86"/>
      <c r="C24" s="63">
        <v>2</v>
      </c>
      <c r="D24" s="64">
        <v>2</v>
      </c>
      <c r="E24" s="64">
        <v>2</v>
      </c>
      <c r="F24" s="64">
        <v>2</v>
      </c>
      <c r="G24" s="64">
        <v>2</v>
      </c>
      <c r="H24" s="65">
        <v>2</v>
      </c>
      <c r="I24" s="40"/>
    </row>
    <row r="26" spans="1:10" ht="12.75" customHeight="1">
      <c r="A26" s="82" t="s">
        <v>12</v>
      </c>
      <c r="B26" s="82"/>
      <c r="C26" s="82"/>
      <c r="D26" s="82"/>
      <c r="E26" s="82"/>
      <c r="F26" s="82"/>
      <c r="G26" s="82"/>
      <c r="H26" s="82"/>
      <c r="I26" s="82"/>
      <c r="J26" s="82"/>
    </row>
    <row r="27" spans="1:10" ht="28.5" customHeight="1" thickBot="1">
      <c r="A27" s="83" t="s">
        <v>40</v>
      </c>
      <c r="B27" s="83"/>
      <c r="C27" s="83"/>
      <c r="D27" s="83"/>
      <c r="E27" s="83"/>
      <c r="F27" s="83"/>
      <c r="G27" s="83"/>
      <c r="H27" s="83"/>
      <c r="I27" s="83"/>
      <c r="J27" s="83"/>
    </row>
    <row r="28" spans="3:8" ht="12.75">
      <c r="C28" s="91" t="s">
        <v>33</v>
      </c>
      <c r="D28" s="92"/>
      <c r="E28" s="92"/>
      <c r="F28" s="92"/>
      <c r="G28" s="92"/>
      <c r="H28" s="93"/>
    </row>
    <row r="29" spans="1:8" ht="13.5" thickBot="1">
      <c r="A29" t="s">
        <v>7</v>
      </c>
      <c r="C29" s="6">
        <v>1</v>
      </c>
      <c r="D29" s="7">
        <v>2</v>
      </c>
      <c r="E29" s="7">
        <v>3</v>
      </c>
      <c r="F29" s="7">
        <v>4</v>
      </c>
      <c r="G29" s="7">
        <v>5</v>
      </c>
      <c r="H29" s="8">
        <v>6</v>
      </c>
    </row>
    <row r="30" spans="1:8" ht="12.75" customHeight="1">
      <c r="A30" s="88" t="s">
        <v>41</v>
      </c>
      <c r="B30" s="9">
        <v>1</v>
      </c>
      <c r="C30" s="54">
        <v>0.1257</v>
      </c>
      <c r="D30" s="55">
        <v>0.1775</v>
      </c>
      <c r="E30" s="55">
        <v>0.1969</v>
      </c>
      <c r="F30" s="55">
        <v>0.2069</v>
      </c>
      <c r="G30" s="21">
        <v>0.2953</v>
      </c>
      <c r="H30" s="22">
        <v>0.34</v>
      </c>
    </row>
    <row r="31" spans="1:8" ht="12.75">
      <c r="A31" s="89"/>
      <c r="B31" s="10">
        <v>2</v>
      </c>
      <c r="C31" s="56">
        <v>0.0703</v>
      </c>
      <c r="D31" s="57">
        <v>0.1323</v>
      </c>
      <c r="E31" s="57">
        <v>0.1553</v>
      </c>
      <c r="F31" s="57">
        <v>0.1784</v>
      </c>
      <c r="G31" s="24">
        <v>0.2617</v>
      </c>
      <c r="H31" s="25">
        <v>0.3264</v>
      </c>
    </row>
    <row r="32" spans="1:8" ht="12.75">
      <c r="A32" s="89"/>
      <c r="B32" s="10">
        <v>3</v>
      </c>
      <c r="C32" s="56">
        <v>0.0515</v>
      </c>
      <c r="D32" s="57">
        <v>0.0919</v>
      </c>
      <c r="E32" s="57">
        <v>0.1226</v>
      </c>
      <c r="F32" s="57">
        <v>0.1469</v>
      </c>
      <c r="G32" s="24">
        <v>0.2337</v>
      </c>
      <c r="H32" s="25">
        <v>0.2986</v>
      </c>
    </row>
    <row r="33" spans="1:8" ht="12.75">
      <c r="A33" s="89"/>
      <c r="B33" s="10">
        <v>4</v>
      </c>
      <c r="C33" s="56">
        <v>0.0371</v>
      </c>
      <c r="D33" s="57">
        <v>0.0705</v>
      </c>
      <c r="E33" s="57">
        <v>0.1015</v>
      </c>
      <c r="F33" s="57">
        <v>0.1248</v>
      </c>
      <c r="G33" s="24">
        <v>0.2073</v>
      </c>
      <c r="H33" s="25">
        <v>0.2741</v>
      </c>
    </row>
    <row r="34" spans="1:8" ht="12.75">
      <c r="A34" s="89"/>
      <c r="B34" s="10">
        <v>5</v>
      </c>
      <c r="C34" s="23">
        <v>0.0289</v>
      </c>
      <c r="D34" s="24">
        <v>0.0493</v>
      </c>
      <c r="E34" s="24">
        <v>0.0709</v>
      </c>
      <c r="F34" s="24">
        <v>0.0917</v>
      </c>
      <c r="G34" s="24">
        <v>0.145</v>
      </c>
      <c r="H34" s="25">
        <v>0.1899</v>
      </c>
    </row>
    <row r="35" spans="1:8" ht="13.5" thickBot="1">
      <c r="A35" s="90"/>
      <c r="B35" s="8">
        <v>6</v>
      </c>
      <c r="C35" s="26">
        <v>0.0204</v>
      </c>
      <c r="D35" s="27">
        <v>0.0372</v>
      </c>
      <c r="E35" s="27">
        <v>0.0523</v>
      </c>
      <c r="F35" s="27">
        <v>0.0625</v>
      </c>
      <c r="G35" s="27">
        <v>0.1008</v>
      </c>
      <c r="H35" s="28">
        <v>0.1374</v>
      </c>
    </row>
    <row r="37" spans="1:10" ht="12.75" customHeight="1">
      <c r="A37" s="82" t="s">
        <v>13</v>
      </c>
      <c r="B37" s="82"/>
      <c r="C37" s="82"/>
      <c r="D37" s="82"/>
      <c r="E37" s="82"/>
      <c r="F37" s="82"/>
      <c r="G37" s="82"/>
      <c r="H37" s="82"/>
      <c r="I37" s="82"/>
      <c r="J37" s="82"/>
    </row>
    <row r="38" spans="1:10" ht="30" customHeight="1" thickBot="1">
      <c r="A38" s="83" t="s">
        <v>42</v>
      </c>
      <c r="B38" s="83"/>
      <c r="C38" s="83"/>
      <c r="D38" s="83"/>
      <c r="E38" s="83"/>
      <c r="F38" s="83"/>
      <c r="G38" s="83"/>
      <c r="H38" s="83"/>
      <c r="I38" s="83"/>
      <c r="J38" s="83"/>
    </row>
    <row r="39" spans="3:8" ht="12.75">
      <c r="C39" s="91" t="s">
        <v>33</v>
      </c>
      <c r="D39" s="92"/>
      <c r="E39" s="92"/>
      <c r="F39" s="92"/>
      <c r="G39" s="92"/>
      <c r="H39" s="93"/>
    </row>
    <row r="40" spans="1:8" ht="13.5" thickBot="1">
      <c r="A40" t="s">
        <v>7</v>
      </c>
      <c r="C40" s="6">
        <v>1</v>
      </c>
      <c r="D40" s="7">
        <v>2</v>
      </c>
      <c r="E40" s="7">
        <v>3</v>
      </c>
      <c r="F40" s="7">
        <v>4</v>
      </c>
      <c r="G40" s="7">
        <v>5</v>
      </c>
      <c r="H40" s="8">
        <v>6</v>
      </c>
    </row>
    <row r="41" spans="1:8" ht="12.75">
      <c r="A41" s="88" t="s">
        <v>41</v>
      </c>
      <c r="B41" s="9">
        <v>1</v>
      </c>
      <c r="C41" s="54">
        <v>0.121</v>
      </c>
      <c r="D41" s="55">
        <v>0.1748</v>
      </c>
      <c r="E41" s="55">
        <v>0.1975</v>
      </c>
      <c r="F41" s="55">
        <v>0.212</v>
      </c>
      <c r="G41" s="21">
        <v>0.1466</v>
      </c>
      <c r="H41" s="22">
        <v>0.1081</v>
      </c>
    </row>
    <row r="42" spans="1:8" ht="12.75">
      <c r="A42" s="89"/>
      <c r="B42" s="10">
        <v>2</v>
      </c>
      <c r="C42" s="56">
        <v>0.0741</v>
      </c>
      <c r="D42" s="57">
        <v>0.1303</v>
      </c>
      <c r="E42" s="57">
        <v>0.159</v>
      </c>
      <c r="F42" s="57">
        <v>0.1813</v>
      </c>
      <c r="G42" s="24">
        <v>0.1263</v>
      </c>
      <c r="H42" s="25">
        <v>0.0941</v>
      </c>
    </row>
    <row r="43" spans="1:8" ht="12.75">
      <c r="A43" s="89"/>
      <c r="B43" s="10">
        <v>3</v>
      </c>
      <c r="C43" s="56">
        <v>0.053</v>
      </c>
      <c r="D43" s="57">
        <v>0.0941</v>
      </c>
      <c r="E43" s="57">
        <v>0.1244</v>
      </c>
      <c r="F43" s="57">
        <v>0.1475</v>
      </c>
      <c r="G43" s="24">
        <v>0.1033</v>
      </c>
      <c r="H43" s="25">
        <v>0.0783</v>
      </c>
    </row>
    <row r="44" spans="1:8" ht="12.75">
      <c r="A44" s="89"/>
      <c r="B44" s="10">
        <v>4</v>
      </c>
      <c r="C44" s="56">
        <v>0.0375</v>
      </c>
      <c r="D44" s="57">
        <v>0.0709</v>
      </c>
      <c r="E44" s="57">
        <v>0.1014</v>
      </c>
      <c r="F44" s="57">
        <v>0.1247</v>
      </c>
      <c r="G44" s="24">
        <v>0.0918</v>
      </c>
      <c r="H44" s="25">
        <v>0.0664</v>
      </c>
    </row>
    <row r="45" spans="1:8" ht="12.75">
      <c r="A45" s="89"/>
      <c r="B45" s="10">
        <v>5</v>
      </c>
      <c r="C45" s="23">
        <v>0.0296</v>
      </c>
      <c r="D45" s="24">
        <v>0.0591</v>
      </c>
      <c r="E45" s="24">
        <v>0.0871</v>
      </c>
      <c r="F45" s="24">
        <v>0.1135</v>
      </c>
      <c r="G45" s="24">
        <v>0.0851</v>
      </c>
      <c r="H45" s="25">
        <v>0.0692</v>
      </c>
    </row>
    <row r="46" spans="1:8" ht="13.5" thickBot="1">
      <c r="A46" s="90"/>
      <c r="B46" s="8">
        <v>6</v>
      </c>
      <c r="C46" s="26">
        <v>0.0225</v>
      </c>
      <c r="D46" s="27">
        <v>0.0461</v>
      </c>
      <c r="E46" s="27">
        <v>0.0701</v>
      </c>
      <c r="F46" s="27">
        <v>0.0953</v>
      </c>
      <c r="G46" s="27">
        <v>0.0732</v>
      </c>
      <c r="H46" s="28">
        <v>0.0602</v>
      </c>
    </row>
  </sheetData>
  <sheetProtection/>
  <mergeCells count="18">
    <mergeCell ref="A9:J9"/>
    <mergeCell ref="C28:H28"/>
    <mergeCell ref="A27:J27"/>
    <mergeCell ref="A10:J10"/>
    <mergeCell ref="C11:H11"/>
    <mergeCell ref="A13:A24"/>
    <mergeCell ref="B13:B14"/>
    <mergeCell ref="B15:B16"/>
    <mergeCell ref="B17:B18"/>
    <mergeCell ref="B19:B20"/>
    <mergeCell ref="B21:B22"/>
    <mergeCell ref="B23:B24"/>
    <mergeCell ref="A38:J38"/>
    <mergeCell ref="A41:A46"/>
    <mergeCell ref="A26:J26"/>
    <mergeCell ref="A37:J37"/>
    <mergeCell ref="A30:A35"/>
    <mergeCell ref="C39:H39"/>
  </mergeCells>
  <printOptions/>
  <pageMargins left="0.75" right="0.75" top="0.79" bottom="0.62" header="0.5" footer="0.5"/>
  <pageSetup horizontalDpi="600" verticalDpi="600" orientation="portrait" paperSize="9" r:id="rId3"/>
  <drawing r:id="rId2"/>
  <legacyDrawing r:id="rId1"/>
</worksheet>
</file>

<file path=xl/worksheets/sheet9.xml><?xml version="1.0" encoding="utf-8"?>
<worksheet xmlns="http://schemas.openxmlformats.org/spreadsheetml/2006/main" xmlns:r="http://schemas.openxmlformats.org/officeDocument/2006/relationships">
  <sheetPr codeName="Sheet5">
    <tabColor indexed="13"/>
  </sheetPr>
  <dimension ref="A1:J46"/>
  <sheetViews>
    <sheetView showGridLines="0" zoomScalePageLayoutView="0" workbookViewId="0" topLeftCell="A1">
      <selection activeCell="A3" sqref="A3"/>
    </sheetView>
  </sheetViews>
  <sheetFormatPr defaultColWidth="9.140625" defaultRowHeight="12.75"/>
  <cols>
    <col min="1" max="1" width="10.57421875" style="0" customWidth="1"/>
    <col min="2" max="2" width="7.00390625" style="0" customWidth="1"/>
    <col min="3" max="3" width="10.00390625" style="0" customWidth="1"/>
    <col min="4" max="4" width="10.140625" style="0" customWidth="1"/>
    <col min="6" max="6" width="10.8515625" style="0" customWidth="1"/>
    <col min="7" max="7" width="9.00390625" style="0" customWidth="1"/>
    <col min="8" max="8" width="9.421875" style="0" customWidth="1"/>
    <col min="9" max="9" width="5.28125" style="0" customWidth="1"/>
    <col min="10" max="10" width="5.57421875" style="0" customWidth="1"/>
  </cols>
  <sheetData>
    <row r="1" ht="18">
      <c r="A1" s="1" t="s">
        <v>8</v>
      </c>
    </row>
    <row r="2" ht="3.75" customHeight="1"/>
    <row r="3" ht="58.5" customHeight="1">
      <c r="A3" s="19" t="s">
        <v>24</v>
      </c>
    </row>
    <row r="5" spans="1:10" ht="75.75" customHeight="1">
      <c r="A5" s="2"/>
      <c r="B5" s="11" t="s">
        <v>3</v>
      </c>
      <c r="C5" s="11" t="s">
        <v>4</v>
      </c>
      <c r="D5" s="11" t="s">
        <v>0</v>
      </c>
      <c r="E5" s="11" t="s">
        <v>1</v>
      </c>
      <c r="F5" s="11" t="s">
        <v>2</v>
      </c>
      <c r="G5" s="43" t="s">
        <v>34</v>
      </c>
      <c r="H5" s="12" t="s">
        <v>35</v>
      </c>
      <c r="I5" s="13" t="s">
        <v>5</v>
      </c>
      <c r="J5" s="13" t="s">
        <v>6</v>
      </c>
    </row>
    <row r="6" spans="1:10" ht="12.75">
      <c r="A6" s="5" t="s">
        <v>43</v>
      </c>
      <c r="B6" s="4">
        <v>0</v>
      </c>
      <c r="C6" s="4">
        <v>6</v>
      </c>
      <c r="D6" s="3">
        <f>C6/1.96</f>
        <v>3.061224489795918</v>
      </c>
      <c r="E6" s="3">
        <f ca="1">NORMINV(RAND(),0,D6)</f>
        <v>0.6619006137099214</v>
      </c>
      <c r="F6" s="46">
        <f>E6</f>
        <v>0.6619006137099214</v>
      </c>
      <c r="G6" s="2"/>
      <c r="H6" s="2"/>
      <c r="I6" s="2"/>
      <c r="J6" s="2"/>
    </row>
    <row r="7" spans="1:10" ht="12.75">
      <c r="A7" s="5" t="s">
        <v>36</v>
      </c>
      <c r="B7" s="4">
        <v>0</v>
      </c>
      <c r="C7" s="4">
        <v>6</v>
      </c>
      <c r="D7" s="3">
        <f>C7/1.96</f>
        <v>3.061224489795918</v>
      </c>
      <c r="E7" s="3">
        <f ca="1">NORMINV(RAND(),0,D7)</f>
        <v>-3.6285473407002566</v>
      </c>
      <c r="F7" s="47"/>
      <c r="G7" s="48">
        <f>E7+F6</f>
        <v>-2.9666467269903354</v>
      </c>
      <c r="H7" s="49" t="str">
        <f>IF(G7-C7&gt;0,"non-comp","compliant")</f>
        <v>compliant</v>
      </c>
      <c r="I7" s="49" t="str">
        <f>IF(AND(H7="compliant",F6&gt;0),"y","n")</f>
        <v>y</v>
      </c>
      <c r="J7" s="49" t="str">
        <f>IF(AND(H7="non-comp",F6&lt;=0),"y","n")</f>
        <v>n</v>
      </c>
    </row>
    <row r="8" spans="1:10" ht="56.25" customHeight="1">
      <c r="A8" s="14"/>
      <c r="B8" s="15"/>
      <c r="C8" s="15"/>
      <c r="D8" s="16"/>
      <c r="E8" s="16"/>
      <c r="F8" s="17"/>
      <c r="G8" s="17"/>
      <c r="H8" s="18"/>
      <c r="I8" s="18"/>
      <c r="J8" s="18"/>
    </row>
    <row r="9" spans="1:10" ht="13.5" customHeight="1">
      <c r="A9" s="82" t="s">
        <v>37</v>
      </c>
      <c r="B9" s="82"/>
      <c r="C9" s="82"/>
      <c r="D9" s="82"/>
      <c r="E9" s="82"/>
      <c r="F9" s="82"/>
      <c r="G9" s="82"/>
      <c r="H9" s="82"/>
      <c r="I9" s="82"/>
      <c r="J9" s="82"/>
    </row>
    <row r="10" spans="1:10" ht="13.5" thickBot="1">
      <c r="A10" s="78" t="s">
        <v>16</v>
      </c>
      <c r="B10" s="78"/>
      <c r="C10" s="78"/>
      <c r="D10" s="78"/>
      <c r="E10" s="78"/>
      <c r="F10" s="78"/>
      <c r="G10" s="78"/>
      <c r="H10" s="78"/>
      <c r="I10" s="78"/>
      <c r="J10" s="78"/>
    </row>
    <row r="11" spans="3:8" ht="12.75">
      <c r="C11" s="91" t="s">
        <v>38</v>
      </c>
      <c r="D11" s="92"/>
      <c r="E11" s="92"/>
      <c r="F11" s="92"/>
      <c r="G11" s="92"/>
      <c r="H11" s="93"/>
    </row>
    <row r="12" spans="1:8" ht="12.75" customHeight="1" thickBot="1">
      <c r="A12" t="s">
        <v>7</v>
      </c>
      <c r="C12" s="41">
        <v>1</v>
      </c>
      <c r="D12" s="42">
        <v>2</v>
      </c>
      <c r="E12" s="42">
        <v>3</v>
      </c>
      <c r="F12" s="42">
        <v>4</v>
      </c>
      <c r="G12" s="42">
        <v>5</v>
      </c>
      <c r="H12" s="36">
        <v>6</v>
      </c>
    </row>
    <row r="13" spans="1:8" ht="12.75" customHeight="1">
      <c r="A13" s="79" t="s">
        <v>39</v>
      </c>
      <c r="B13" s="87">
        <v>1</v>
      </c>
      <c r="C13" s="20">
        <v>0.0846</v>
      </c>
      <c r="D13" s="21">
        <v>0.0409</v>
      </c>
      <c r="E13" s="21">
        <v>0.0339</v>
      </c>
      <c r="F13" s="21">
        <v>0.0279</v>
      </c>
      <c r="G13" s="21">
        <v>0.0265</v>
      </c>
      <c r="H13" s="22">
        <v>0.0227</v>
      </c>
    </row>
    <row r="14" spans="1:8" ht="12.75">
      <c r="A14" s="80"/>
      <c r="B14" s="85"/>
      <c r="C14" s="60">
        <v>0</v>
      </c>
      <c r="D14" s="61">
        <v>0</v>
      </c>
      <c r="E14" s="61">
        <v>0</v>
      </c>
      <c r="F14" s="61">
        <v>0</v>
      </c>
      <c r="G14" s="61">
        <v>0</v>
      </c>
      <c r="H14" s="62">
        <v>0</v>
      </c>
    </row>
    <row r="15" spans="1:8" ht="12.75">
      <c r="A15" s="80"/>
      <c r="B15" s="84">
        <v>2</v>
      </c>
      <c r="C15" s="23">
        <v>0.1884</v>
      </c>
      <c r="D15" s="24">
        <v>0.0835</v>
      </c>
      <c r="E15" s="24">
        <v>0.0497</v>
      </c>
      <c r="F15" s="24">
        <v>0.0392</v>
      </c>
      <c r="G15" s="24">
        <v>0.032</v>
      </c>
      <c r="H15" s="25">
        <v>0.0296</v>
      </c>
    </row>
    <row r="16" spans="1:8" ht="12.75">
      <c r="A16" s="80"/>
      <c r="B16" s="85"/>
      <c r="C16" s="60">
        <v>0</v>
      </c>
      <c r="D16" s="61">
        <v>0</v>
      </c>
      <c r="E16" s="61">
        <v>0</v>
      </c>
      <c r="F16" s="61">
        <v>0</v>
      </c>
      <c r="G16" s="61">
        <v>0</v>
      </c>
      <c r="H16" s="62">
        <v>0</v>
      </c>
    </row>
    <row r="17" spans="1:8" ht="12.75">
      <c r="A17" s="80"/>
      <c r="B17" s="84">
        <v>3</v>
      </c>
      <c r="C17" s="23">
        <v>0.2702</v>
      </c>
      <c r="D17" s="24">
        <v>0.1396</v>
      </c>
      <c r="E17" s="24">
        <v>0.0809</v>
      </c>
      <c r="F17" s="24">
        <v>0.0564</v>
      </c>
      <c r="G17" s="24">
        <v>0.0489</v>
      </c>
      <c r="H17" s="25">
        <v>0.0385</v>
      </c>
    </row>
    <row r="18" spans="1:8" ht="12.75">
      <c r="A18" s="80"/>
      <c r="B18" s="85"/>
      <c r="C18" s="60">
        <v>0</v>
      </c>
      <c r="D18" s="61">
        <v>0</v>
      </c>
      <c r="E18" s="61">
        <v>0</v>
      </c>
      <c r="F18" s="61">
        <v>0</v>
      </c>
      <c r="G18" s="61">
        <v>0</v>
      </c>
      <c r="H18" s="62">
        <v>0</v>
      </c>
    </row>
    <row r="19" spans="1:8" ht="12.75">
      <c r="A19" s="80"/>
      <c r="B19" s="84">
        <v>4</v>
      </c>
      <c r="C19" s="23">
        <v>0.3157</v>
      </c>
      <c r="D19" s="24">
        <v>0.1892</v>
      </c>
      <c r="E19" s="24">
        <v>0.1182</v>
      </c>
      <c r="F19" s="24">
        <v>0.0814</v>
      </c>
      <c r="G19" s="24">
        <v>0.0615</v>
      </c>
      <c r="H19" s="25">
        <v>0.049</v>
      </c>
    </row>
    <row r="20" spans="1:8" ht="12.75">
      <c r="A20" s="80"/>
      <c r="B20" s="85"/>
      <c r="C20" s="60">
        <v>0</v>
      </c>
      <c r="D20" s="61">
        <v>0</v>
      </c>
      <c r="E20" s="61">
        <v>0</v>
      </c>
      <c r="F20" s="61">
        <v>0</v>
      </c>
      <c r="G20" s="61">
        <v>0</v>
      </c>
      <c r="H20" s="62">
        <v>0</v>
      </c>
    </row>
    <row r="21" spans="1:8" ht="12.75">
      <c r="A21" s="80"/>
      <c r="B21" s="84">
        <v>5</v>
      </c>
      <c r="C21" s="23">
        <v>0.3535</v>
      </c>
      <c r="D21" s="24">
        <v>0.237</v>
      </c>
      <c r="E21" s="24">
        <v>0.158</v>
      </c>
      <c r="F21" s="24">
        <v>0.1144</v>
      </c>
      <c r="G21" s="24">
        <v>0.0818</v>
      </c>
      <c r="H21" s="25">
        <v>0.0639</v>
      </c>
    </row>
    <row r="22" spans="1:8" ht="12.75">
      <c r="A22" s="80"/>
      <c r="B22" s="85"/>
      <c r="C22" s="60">
        <v>0</v>
      </c>
      <c r="D22" s="61">
        <v>0</v>
      </c>
      <c r="E22" s="61">
        <v>0</v>
      </c>
      <c r="F22" s="61">
        <v>0</v>
      </c>
      <c r="G22" s="61">
        <v>0</v>
      </c>
      <c r="H22" s="62">
        <v>0</v>
      </c>
    </row>
    <row r="23" spans="1:8" ht="12.75">
      <c r="A23" s="80"/>
      <c r="B23" s="84">
        <v>6</v>
      </c>
      <c r="C23" s="23">
        <v>0.3745</v>
      </c>
      <c r="D23" s="24">
        <v>0.2739</v>
      </c>
      <c r="E23" s="24">
        <v>0.1802</v>
      </c>
      <c r="F23" s="24">
        <v>0.1399</v>
      </c>
      <c r="G23" s="24">
        <v>0.1059</v>
      </c>
      <c r="H23" s="25">
        <v>0.081</v>
      </c>
    </row>
    <row r="24" spans="1:9" ht="13.5" thickBot="1">
      <c r="A24" s="81"/>
      <c r="B24" s="86"/>
      <c r="C24" s="63">
        <v>0</v>
      </c>
      <c r="D24" s="64">
        <v>0</v>
      </c>
      <c r="E24" s="64">
        <v>0</v>
      </c>
      <c r="F24" s="64">
        <v>0</v>
      </c>
      <c r="G24" s="64">
        <v>0</v>
      </c>
      <c r="H24" s="65">
        <v>0</v>
      </c>
      <c r="I24" s="40"/>
    </row>
    <row r="26" spans="1:10" ht="12.75" customHeight="1">
      <c r="A26" s="82" t="s">
        <v>12</v>
      </c>
      <c r="B26" s="82"/>
      <c r="C26" s="82"/>
      <c r="D26" s="82"/>
      <c r="E26" s="82"/>
      <c r="F26" s="82"/>
      <c r="G26" s="82"/>
      <c r="H26" s="82"/>
      <c r="I26" s="82"/>
      <c r="J26" s="82"/>
    </row>
    <row r="27" spans="1:10" ht="28.5" customHeight="1" thickBot="1">
      <c r="A27" s="83" t="s">
        <v>40</v>
      </c>
      <c r="B27" s="83"/>
      <c r="C27" s="83"/>
      <c r="D27" s="83"/>
      <c r="E27" s="83"/>
      <c r="F27" s="83"/>
      <c r="G27" s="83"/>
      <c r="H27" s="83"/>
      <c r="I27" s="83"/>
      <c r="J27" s="83"/>
    </row>
    <row r="28" spans="3:8" ht="12.75">
      <c r="C28" s="91" t="s">
        <v>33</v>
      </c>
      <c r="D28" s="92"/>
      <c r="E28" s="92"/>
      <c r="F28" s="92"/>
      <c r="G28" s="92"/>
      <c r="H28" s="93"/>
    </row>
    <row r="29" spans="1:8" ht="13.5" thickBot="1">
      <c r="A29" t="s">
        <v>7</v>
      </c>
      <c r="C29" s="6">
        <v>1</v>
      </c>
      <c r="D29" s="7">
        <v>2</v>
      </c>
      <c r="E29" s="7">
        <v>3</v>
      </c>
      <c r="F29" s="7">
        <v>4</v>
      </c>
      <c r="G29" s="7">
        <v>5</v>
      </c>
      <c r="H29" s="8">
        <v>6</v>
      </c>
    </row>
    <row r="30" spans="1:8" ht="12.75" customHeight="1">
      <c r="A30" s="88" t="s">
        <v>41</v>
      </c>
      <c r="B30" s="9">
        <v>1</v>
      </c>
      <c r="C30" s="20">
        <v>0.4183</v>
      </c>
      <c r="D30" s="21">
        <v>0.4686</v>
      </c>
      <c r="E30" s="21">
        <v>0.4728</v>
      </c>
      <c r="F30" s="21">
        <v>0.4749</v>
      </c>
      <c r="G30" s="21">
        <v>0.4809</v>
      </c>
      <c r="H30" s="22">
        <v>0.4902</v>
      </c>
    </row>
    <row r="31" spans="1:8" ht="12.75">
      <c r="A31" s="89"/>
      <c r="B31" s="10">
        <v>2</v>
      </c>
      <c r="C31" s="23">
        <v>0.3109</v>
      </c>
      <c r="D31" s="24">
        <v>0.4253</v>
      </c>
      <c r="E31" s="24">
        <v>0.4596</v>
      </c>
      <c r="F31" s="24">
        <v>0.4627</v>
      </c>
      <c r="G31" s="24">
        <v>0.4694</v>
      </c>
      <c r="H31" s="25">
        <v>0.4866</v>
      </c>
    </row>
    <row r="32" spans="1:8" ht="12.75">
      <c r="A32" s="89"/>
      <c r="B32" s="10">
        <v>3</v>
      </c>
      <c r="C32" s="23">
        <v>0.2328</v>
      </c>
      <c r="D32" s="24">
        <v>0.3607</v>
      </c>
      <c r="E32" s="24">
        <v>0.4175</v>
      </c>
      <c r="F32" s="24">
        <v>0.4411</v>
      </c>
      <c r="G32" s="24">
        <v>0.4538</v>
      </c>
      <c r="H32" s="25">
        <v>0.4642</v>
      </c>
    </row>
    <row r="33" spans="1:8" ht="12.75">
      <c r="A33" s="89"/>
      <c r="B33" s="10">
        <v>4</v>
      </c>
      <c r="C33" s="23">
        <v>0.1854</v>
      </c>
      <c r="D33" s="24">
        <v>0.3119</v>
      </c>
      <c r="E33" s="24">
        <v>0.3937</v>
      </c>
      <c r="F33" s="24">
        <v>0.4187</v>
      </c>
      <c r="G33" s="24">
        <v>0.4463</v>
      </c>
      <c r="H33" s="25">
        <v>0.4555</v>
      </c>
    </row>
    <row r="34" spans="1:8" ht="12.75">
      <c r="A34" s="89"/>
      <c r="B34" s="10">
        <v>5</v>
      </c>
      <c r="C34" s="23">
        <v>0.1498</v>
      </c>
      <c r="D34" s="24">
        <v>0.275</v>
      </c>
      <c r="E34" s="24">
        <v>0.3384</v>
      </c>
      <c r="F34" s="24">
        <v>0.3938</v>
      </c>
      <c r="G34" s="24">
        <v>0.4213</v>
      </c>
      <c r="H34" s="25">
        <v>0.436</v>
      </c>
    </row>
    <row r="35" spans="1:8" ht="13.5" thickBot="1">
      <c r="A35" s="90"/>
      <c r="B35" s="8">
        <v>6</v>
      </c>
      <c r="C35" s="26">
        <v>0.1322</v>
      </c>
      <c r="D35" s="27">
        <v>0.2302</v>
      </c>
      <c r="E35" s="27">
        <v>0.3112</v>
      </c>
      <c r="F35" s="27">
        <v>0.3626</v>
      </c>
      <c r="G35" s="27">
        <v>0.3939</v>
      </c>
      <c r="H35" s="28">
        <v>0.4249</v>
      </c>
    </row>
    <row r="37" spans="1:10" ht="12.75" customHeight="1">
      <c r="A37" s="82" t="s">
        <v>13</v>
      </c>
      <c r="B37" s="82"/>
      <c r="C37" s="82"/>
      <c r="D37" s="82"/>
      <c r="E37" s="82"/>
      <c r="F37" s="82"/>
      <c r="G37" s="82"/>
      <c r="H37" s="82"/>
      <c r="I37" s="82"/>
      <c r="J37" s="82"/>
    </row>
    <row r="38" spans="1:10" ht="28.5" customHeight="1" thickBot="1">
      <c r="A38" s="83" t="s">
        <v>42</v>
      </c>
      <c r="B38" s="83"/>
      <c r="C38" s="83"/>
      <c r="D38" s="83"/>
      <c r="E38" s="83"/>
      <c r="F38" s="83"/>
      <c r="G38" s="83"/>
      <c r="H38" s="83"/>
      <c r="I38" s="83"/>
      <c r="J38" s="83"/>
    </row>
    <row r="39" spans="3:8" ht="12.75">
      <c r="C39" s="91" t="s">
        <v>33</v>
      </c>
      <c r="D39" s="92"/>
      <c r="E39" s="92"/>
      <c r="F39" s="92"/>
      <c r="G39" s="92"/>
      <c r="H39" s="93"/>
    </row>
    <row r="40" spans="1:8" ht="13.5" thickBot="1">
      <c r="A40" t="s">
        <v>7</v>
      </c>
      <c r="C40" s="6">
        <v>1</v>
      </c>
      <c r="D40" s="7">
        <v>2</v>
      </c>
      <c r="E40" s="7">
        <v>3</v>
      </c>
      <c r="F40" s="7">
        <v>4</v>
      </c>
      <c r="G40" s="7">
        <v>5</v>
      </c>
      <c r="H40" s="8">
        <v>6</v>
      </c>
    </row>
    <row r="41" spans="1:8" ht="12.75">
      <c r="A41" s="88" t="s">
        <v>41</v>
      </c>
      <c r="B41" s="9">
        <v>1</v>
      </c>
      <c r="C41" s="20">
        <v>0.0037</v>
      </c>
      <c r="D41" s="21">
        <v>0.0052</v>
      </c>
      <c r="E41" s="21">
        <v>0.0069</v>
      </c>
      <c r="F41" s="21">
        <v>0.0071</v>
      </c>
      <c r="G41" s="21">
        <v>0.0082</v>
      </c>
      <c r="H41" s="22">
        <v>0.0084</v>
      </c>
    </row>
    <row r="42" spans="1:8" ht="12.75">
      <c r="A42" s="89"/>
      <c r="B42" s="10">
        <v>2</v>
      </c>
      <c r="C42" s="23">
        <v>0.0024</v>
      </c>
      <c r="D42" s="24">
        <v>0.0036</v>
      </c>
      <c r="E42" s="24">
        <v>0.0044</v>
      </c>
      <c r="F42" s="24">
        <v>0.0059</v>
      </c>
      <c r="G42" s="24">
        <v>0.0056</v>
      </c>
      <c r="H42" s="25">
        <v>0.0054</v>
      </c>
    </row>
    <row r="43" spans="1:8" ht="12.75">
      <c r="A43" s="89"/>
      <c r="B43" s="10">
        <v>3</v>
      </c>
      <c r="C43" s="23">
        <v>0.0008</v>
      </c>
      <c r="D43" s="24">
        <v>0.0016</v>
      </c>
      <c r="E43" s="24">
        <v>0.0028</v>
      </c>
      <c r="F43" s="24">
        <v>0.003</v>
      </c>
      <c r="G43" s="24">
        <v>0.006</v>
      </c>
      <c r="H43" s="25">
        <v>0.0055</v>
      </c>
    </row>
    <row r="44" spans="1:8" ht="12.75">
      <c r="A44" s="89"/>
      <c r="B44" s="10">
        <v>4</v>
      </c>
      <c r="C44" s="23">
        <v>0.0007</v>
      </c>
      <c r="D44" s="24">
        <v>0.0025</v>
      </c>
      <c r="E44" s="24">
        <v>0.0026</v>
      </c>
      <c r="F44" s="24">
        <v>0.002</v>
      </c>
      <c r="G44" s="24">
        <v>0.0049</v>
      </c>
      <c r="H44" s="25">
        <v>0.005</v>
      </c>
    </row>
    <row r="45" spans="1:8" ht="12.75">
      <c r="A45" s="89"/>
      <c r="B45" s="10">
        <v>5</v>
      </c>
      <c r="C45" s="23">
        <v>0.0007</v>
      </c>
      <c r="D45" s="24">
        <v>0.0016</v>
      </c>
      <c r="E45" s="24">
        <v>0.002</v>
      </c>
      <c r="F45" s="24">
        <v>0.0038</v>
      </c>
      <c r="G45" s="24">
        <v>0.003</v>
      </c>
      <c r="H45" s="25">
        <v>0.0044</v>
      </c>
    </row>
    <row r="46" spans="1:8" ht="13.5" thickBot="1">
      <c r="A46" s="90"/>
      <c r="B46" s="8">
        <v>6</v>
      </c>
      <c r="C46" s="26">
        <v>0.0008</v>
      </c>
      <c r="D46" s="27">
        <v>0.0012</v>
      </c>
      <c r="E46" s="27">
        <v>0.0021</v>
      </c>
      <c r="F46" s="27">
        <v>0.0038</v>
      </c>
      <c r="G46" s="27">
        <v>0.0024</v>
      </c>
      <c r="H46" s="28">
        <v>0.0035</v>
      </c>
    </row>
  </sheetData>
  <sheetProtection/>
  <mergeCells count="18">
    <mergeCell ref="A41:A46"/>
    <mergeCell ref="A26:J26"/>
    <mergeCell ref="A37:J37"/>
    <mergeCell ref="A9:J9"/>
    <mergeCell ref="C28:H28"/>
    <mergeCell ref="A30:A35"/>
    <mergeCell ref="C39:H39"/>
    <mergeCell ref="A27:J27"/>
    <mergeCell ref="A38:J38"/>
    <mergeCell ref="A10:J10"/>
    <mergeCell ref="C11:H11"/>
    <mergeCell ref="A13:A24"/>
    <mergeCell ref="B13:B14"/>
    <mergeCell ref="B15:B16"/>
    <mergeCell ref="B17:B18"/>
    <mergeCell ref="B19:B20"/>
    <mergeCell ref="B21:B22"/>
    <mergeCell ref="B23:B24"/>
  </mergeCells>
  <printOptions/>
  <pageMargins left="0.75" right="0.75" top="0.79" bottom="0.8" header="0.5" footer="0.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KORDIA Pty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vanderson</dc:creator>
  <cp:keywords/>
  <dc:description/>
  <cp:lastModifiedBy>Ingrid Glavich</cp:lastModifiedBy>
  <cp:lastPrinted>2007-12-06T05:53:02Z</cp:lastPrinted>
  <dcterms:created xsi:type="dcterms:W3CDTF">2007-12-04T03:11:49Z</dcterms:created>
  <dcterms:modified xsi:type="dcterms:W3CDTF">2017-08-22T13:14:11Z</dcterms:modified>
  <cp:category/>
  <cp:version/>
  <cp:contentType/>
  <cp:contentStatus/>
</cp:coreProperties>
</file>